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panto\Dropbox\mud\Valhalla\Zones\DIKU3\"/>
    </mc:Choice>
  </mc:AlternateContent>
  <xr:revisionPtr revIDLastSave="0" documentId="13_ncr:1_{24AAA837-8DC7-4CA1-90F1-23775AB2CF59}" xr6:coauthVersionLast="46" xr6:coauthVersionMax="46" xr10:uidLastSave="{00000000-0000-0000-0000-000000000000}"/>
  <bookViews>
    <workbookView xWindow="-120" yWindow="-120" windowWidth="29040" windowHeight="15840" tabRatio="672" activeTab="2" xr2:uid="{977DB0C7-4D62-45A8-9D5B-F1F4FAFEFC03}"/>
  </bookViews>
  <sheets>
    <sheet name="race_modifier" sheetId="19" r:id="rId1"/>
    <sheet name="prof_modifier" sheetId="20" r:id="rId2"/>
    <sheet name="modifier_values" sheetId="21" r:id="rId3"/>
    <sheet name="Costs" sheetId="22" r:id="rId4"/>
    <sheet name="race_modifier_old" sheetId="2" r:id="rId5"/>
    <sheet name="prof_modifier_old" sheetId="1" r:id="rId6"/>
    <sheet name="modifier_values_old" sheetId="18" r:id="rId7"/>
    <sheet name="starting_abil_race" sheetId="10" r:id="rId8"/>
    <sheet name="starting_abil_prof" sheetId="11" r:id="rId9"/>
    <sheet name="starting_abil_values" sheetId="17" r:id="rId10"/>
    <sheet name="starting_abil_race_old" sheetId="14" r:id="rId11"/>
    <sheet name="starting_abil_prof_old" sheetId="15" r:id="rId12"/>
    <sheet name="starting_abil_values_old" sheetId="16" r:id="rId13"/>
    <sheet name="Analysis_modifiers" sheetId="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6" i="21" l="1"/>
  <c r="E46" i="22" s="1"/>
  <c r="E124" i="21"/>
  <c r="E124" i="22" s="1"/>
  <c r="B143" i="21"/>
  <c r="B143" i="22" s="1"/>
  <c r="B142" i="21"/>
  <c r="B142" i="22" s="1"/>
  <c r="F131" i="21"/>
  <c r="F131" i="22" s="1"/>
  <c r="B117" i="21"/>
  <c r="B117" i="22" s="1"/>
  <c r="B116" i="21"/>
  <c r="B116" i="22" s="1"/>
  <c r="G113" i="21"/>
  <c r="G113" i="22" s="1"/>
  <c r="G100" i="21"/>
  <c r="G100" i="22" s="1"/>
  <c r="D92" i="21"/>
  <c r="D92" i="22" s="1"/>
  <c r="D79" i="21"/>
  <c r="D79" i="22" s="1"/>
  <c r="G48" i="21"/>
  <c r="G48" i="22" s="1"/>
  <c r="D40" i="21"/>
  <c r="D40" i="22" s="1"/>
  <c r="C22" i="21"/>
  <c r="C22" i="22" s="1"/>
  <c r="G22" i="21"/>
  <c r="G22" i="22" s="1"/>
  <c r="I144" i="21"/>
  <c r="I144" i="22" s="1"/>
  <c r="H144" i="21"/>
  <c r="H144" i="22" s="1"/>
  <c r="G144" i="21"/>
  <c r="G144" i="22" s="1"/>
  <c r="F144" i="21"/>
  <c r="F144" i="22" s="1"/>
  <c r="E144" i="21"/>
  <c r="E144" i="22" s="1"/>
  <c r="D144" i="21"/>
  <c r="D144" i="22" s="1"/>
  <c r="C144" i="21"/>
  <c r="C144" i="22" s="1"/>
  <c r="B144" i="21"/>
  <c r="B144" i="22" s="1"/>
  <c r="I143" i="21"/>
  <c r="I143" i="22" s="1"/>
  <c r="H143" i="21"/>
  <c r="H143" i="22" s="1"/>
  <c r="G143" i="21"/>
  <c r="G143" i="22" s="1"/>
  <c r="F143" i="21"/>
  <c r="F143" i="22" s="1"/>
  <c r="E143" i="21"/>
  <c r="E143" i="22" s="1"/>
  <c r="D143" i="21"/>
  <c r="D143" i="22" s="1"/>
  <c r="C143" i="21"/>
  <c r="C143" i="22" s="1"/>
  <c r="I142" i="21"/>
  <c r="I142" i="22" s="1"/>
  <c r="H142" i="21"/>
  <c r="H142" i="22" s="1"/>
  <c r="G142" i="21"/>
  <c r="G142" i="22" s="1"/>
  <c r="F142" i="21"/>
  <c r="F142" i="22" s="1"/>
  <c r="E142" i="21"/>
  <c r="E142" i="22" s="1"/>
  <c r="D142" i="21"/>
  <c r="D142" i="22" s="1"/>
  <c r="C142" i="21"/>
  <c r="C142" i="22" s="1"/>
  <c r="I141" i="21"/>
  <c r="I141" i="22" s="1"/>
  <c r="H141" i="21"/>
  <c r="H141" i="22" s="1"/>
  <c r="G141" i="21"/>
  <c r="G141" i="22" s="1"/>
  <c r="F141" i="21"/>
  <c r="F141" i="22" s="1"/>
  <c r="E141" i="21"/>
  <c r="E141" i="22" s="1"/>
  <c r="D141" i="21"/>
  <c r="D141" i="22" s="1"/>
  <c r="C141" i="21"/>
  <c r="C141" i="22" s="1"/>
  <c r="B141" i="21"/>
  <c r="B141" i="22" s="1"/>
  <c r="I140" i="21"/>
  <c r="I140" i="22" s="1"/>
  <c r="H140" i="21"/>
  <c r="H140" i="22" s="1"/>
  <c r="G140" i="21"/>
  <c r="G140" i="22" s="1"/>
  <c r="F140" i="21"/>
  <c r="F140" i="22" s="1"/>
  <c r="E140" i="21"/>
  <c r="E140" i="22" s="1"/>
  <c r="D140" i="21"/>
  <c r="D140" i="22" s="1"/>
  <c r="C140" i="21"/>
  <c r="C140" i="22" s="1"/>
  <c r="B140" i="21"/>
  <c r="B140" i="22" s="1"/>
  <c r="I139" i="21"/>
  <c r="I139" i="22" s="1"/>
  <c r="H139" i="21"/>
  <c r="H139" i="22" s="1"/>
  <c r="G139" i="21"/>
  <c r="G139" i="22" s="1"/>
  <c r="F139" i="21"/>
  <c r="F139" i="22" s="1"/>
  <c r="E139" i="21"/>
  <c r="E139" i="22" s="1"/>
  <c r="D139" i="21"/>
  <c r="D139" i="22" s="1"/>
  <c r="C139" i="21"/>
  <c r="C139" i="22" s="1"/>
  <c r="B139" i="21"/>
  <c r="B139" i="22" s="1"/>
  <c r="I138" i="21"/>
  <c r="I138" i="22" s="1"/>
  <c r="H138" i="21"/>
  <c r="H138" i="22" s="1"/>
  <c r="G138" i="21"/>
  <c r="G138" i="22" s="1"/>
  <c r="F138" i="21"/>
  <c r="F138" i="22" s="1"/>
  <c r="E138" i="21"/>
  <c r="E138" i="22" s="1"/>
  <c r="D138" i="21"/>
  <c r="D138" i="22" s="1"/>
  <c r="C138" i="21"/>
  <c r="C138" i="22" s="1"/>
  <c r="B138" i="21"/>
  <c r="B138" i="22" s="1"/>
  <c r="I137" i="21"/>
  <c r="I137" i="22" s="1"/>
  <c r="H137" i="21"/>
  <c r="H137" i="22" s="1"/>
  <c r="G137" i="21"/>
  <c r="G137" i="22" s="1"/>
  <c r="F137" i="21"/>
  <c r="F137" i="22" s="1"/>
  <c r="E137" i="21"/>
  <c r="E137" i="22" s="1"/>
  <c r="D137" i="21"/>
  <c r="D137" i="22" s="1"/>
  <c r="C137" i="21"/>
  <c r="C137" i="22" s="1"/>
  <c r="B137" i="21"/>
  <c r="B137" i="22" s="1"/>
  <c r="I136" i="21"/>
  <c r="I136" i="22" s="1"/>
  <c r="H136" i="21"/>
  <c r="H136" i="22" s="1"/>
  <c r="G136" i="21"/>
  <c r="G136" i="22" s="1"/>
  <c r="F136" i="21"/>
  <c r="F136" i="22" s="1"/>
  <c r="E136" i="21"/>
  <c r="E136" i="22" s="1"/>
  <c r="D136" i="21"/>
  <c r="D136" i="22" s="1"/>
  <c r="C136" i="21"/>
  <c r="C136" i="22" s="1"/>
  <c r="B136" i="21"/>
  <c r="B136" i="22" s="1"/>
  <c r="I135" i="21"/>
  <c r="I135" i="22" s="1"/>
  <c r="H135" i="21"/>
  <c r="H135" i="22" s="1"/>
  <c r="G135" i="21"/>
  <c r="G135" i="22" s="1"/>
  <c r="F135" i="21"/>
  <c r="F135" i="22" s="1"/>
  <c r="E135" i="21"/>
  <c r="E135" i="22" s="1"/>
  <c r="D135" i="21"/>
  <c r="D135" i="22" s="1"/>
  <c r="C135" i="21"/>
  <c r="C135" i="22" s="1"/>
  <c r="B135" i="21"/>
  <c r="B135" i="22" s="1"/>
  <c r="I134" i="21"/>
  <c r="I134" i="22" s="1"/>
  <c r="H134" i="21"/>
  <c r="H134" i="22" s="1"/>
  <c r="G134" i="21"/>
  <c r="G134" i="22" s="1"/>
  <c r="F134" i="21"/>
  <c r="F134" i="22" s="1"/>
  <c r="E134" i="21"/>
  <c r="E134" i="22" s="1"/>
  <c r="D134" i="21"/>
  <c r="D134" i="22" s="1"/>
  <c r="C134" i="21"/>
  <c r="C134" i="22" s="1"/>
  <c r="B134" i="21"/>
  <c r="B134" i="22" s="1"/>
  <c r="I133" i="21"/>
  <c r="I133" i="22" s="1"/>
  <c r="H133" i="21"/>
  <c r="H133" i="22" s="1"/>
  <c r="G133" i="21"/>
  <c r="G133" i="22" s="1"/>
  <c r="F133" i="21"/>
  <c r="F133" i="22" s="1"/>
  <c r="E133" i="21"/>
  <c r="E133" i="22" s="1"/>
  <c r="D133" i="21"/>
  <c r="D133" i="22" s="1"/>
  <c r="C133" i="21"/>
  <c r="C133" i="22" s="1"/>
  <c r="B133" i="21"/>
  <c r="B133" i="22" s="1"/>
  <c r="I132" i="21"/>
  <c r="I132" i="22" s="1"/>
  <c r="H132" i="21"/>
  <c r="H132" i="22" s="1"/>
  <c r="G132" i="21"/>
  <c r="G132" i="22" s="1"/>
  <c r="F132" i="21"/>
  <c r="F132" i="22" s="1"/>
  <c r="E132" i="21"/>
  <c r="E132" i="22" s="1"/>
  <c r="D132" i="21"/>
  <c r="D132" i="22" s="1"/>
  <c r="C132" i="21"/>
  <c r="C132" i="22" s="1"/>
  <c r="B132" i="21"/>
  <c r="B132" i="22" s="1"/>
  <c r="I131" i="21"/>
  <c r="I131" i="22" s="1"/>
  <c r="H131" i="21"/>
  <c r="H131" i="22" s="1"/>
  <c r="G131" i="21"/>
  <c r="G131" i="22" s="1"/>
  <c r="E131" i="21"/>
  <c r="E131" i="22" s="1"/>
  <c r="D131" i="21"/>
  <c r="D131" i="22" s="1"/>
  <c r="C131" i="21"/>
  <c r="C131" i="22" s="1"/>
  <c r="B131" i="21"/>
  <c r="B131" i="22" s="1"/>
  <c r="I130" i="21"/>
  <c r="I130" i="22" s="1"/>
  <c r="H130" i="21"/>
  <c r="H130" i="22" s="1"/>
  <c r="G130" i="21"/>
  <c r="G130" i="22" s="1"/>
  <c r="F130" i="21"/>
  <c r="F130" i="22" s="1"/>
  <c r="E130" i="21"/>
  <c r="E130" i="22" s="1"/>
  <c r="D130" i="21"/>
  <c r="D130" i="22" s="1"/>
  <c r="C130" i="21"/>
  <c r="C130" i="22" s="1"/>
  <c r="B130" i="21"/>
  <c r="B130" i="22" s="1"/>
  <c r="I129" i="21"/>
  <c r="I129" i="22" s="1"/>
  <c r="H129" i="21"/>
  <c r="H129" i="22" s="1"/>
  <c r="G129" i="21"/>
  <c r="G129" i="22" s="1"/>
  <c r="F129" i="21"/>
  <c r="F129" i="22" s="1"/>
  <c r="E129" i="21"/>
  <c r="E129" i="22" s="1"/>
  <c r="D129" i="21"/>
  <c r="D129" i="22" s="1"/>
  <c r="C129" i="21"/>
  <c r="C129" i="22" s="1"/>
  <c r="B129" i="21"/>
  <c r="B129" i="22" s="1"/>
  <c r="I128" i="21"/>
  <c r="I128" i="22" s="1"/>
  <c r="H128" i="21"/>
  <c r="H128" i="22" s="1"/>
  <c r="G128" i="21"/>
  <c r="G128" i="22" s="1"/>
  <c r="F128" i="21"/>
  <c r="F128" i="22" s="1"/>
  <c r="E128" i="21"/>
  <c r="E128" i="22" s="1"/>
  <c r="D128" i="21"/>
  <c r="D128" i="22" s="1"/>
  <c r="C128" i="21"/>
  <c r="C128" i="22" s="1"/>
  <c r="B128" i="21"/>
  <c r="B128" i="22" s="1"/>
  <c r="I127" i="21"/>
  <c r="I127" i="22" s="1"/>
  <c r="H127" i="21"/>
  <c r="H127" i="22" s="1"/>
  <c r="G127" i="21"/>
  <c r="G127" i="22" s="1"/>
  <c r="F127" i="21"/>
  <c r="F127" i="22" s="1"/>
  <c r="E127" i="21"/>
  <c r="E127" i="22" s="1"/>
  <c r="D127" i="21"/>
  <c r="D127" i="22" s="1"/>
  <c r="C127" i="21"/>
  <c r="C127" i="22" s="1"/>
  <c r="B127" i="21"/>
  <c r="B127" i="22" s="1"/>
  <c r="I126" i="21"/>
  <c r="I126" i="22" s="1"/>
  <c r="H126" i="21"/>
  <c r="H126" i="22" s="1"/>
  <c r="G126" i="21"/>
  <c r="G126" i="22" s="1"/>
  <c r="F126" i="21"/>
  <c r="F126" i="22" s="1"/>
  <c r="E126" i="21"/>
  <c r="E126" i="22" s="1"/>
  <c r="D126" i="21"/>
  <c r="D126" i="22" s="1"/>
  <c r="C126" i="21"/>
  <c r="C126" i="22" s="1"/>
  <c r="B126" i="21"/>
  <c r="B126" i="22" s="1"/>
  <c r="I125" i="21"/>
  <c r="I125" i="22" s="1"/>
  <c r="H125" i="21"/>
  <c r="H125" i="22" s="1"/>
  <c r="G125" i="21"/>
  <c r="G125" i="22" s="1"/>
  <c r="F125" i="21"/>
  <c r="F125" i="22" s="1"/>
  <c r="E125" i="21"/>
  <c r="E125" i="22" s="1"/>
  <c r="D125" i="21"/>
  <c r="D125" i="22" s="1"/>
  <c r="C125" i="21"/>
  <c r="C125" i="22" s="1"/>
  <c r="B125" i="21"/>
  <c r="B125" i="22" s="1"/>
  <c r="I124" i="21"/>
  <c r="I124" i="22" s="1"/>
  <c r="H124" i="21"/>
  <c r="H124" i="22" s="1"/>
  <c r="G124" i="21"/>
  <c r="G124" i="22" s="1"/>
  <c r="F124" i="21"/>
  <c r="F124" i="22" s="1"/>
  <c r="D124" i="21"/>
  <c r="D124" i="22" s="1"/>
  <c r="C124" i="21"/>
  <c r="C124" i="22" s="1"/>
  <c r="B124" i="21"/>
  <c r="B124" i="22" s="1"/>
  <c r="I123" i="21"/>
  <c r="I123" i="22" s="1"/>
  <c r="H123" i="21"/>
  <c r="H123" i="22" s="1"/>
  <c r="G123" i="21"/>
  <c r="G123" i="22" s="1"/>
  <c r="F123" i="21"/>
  <c r="F123" i="22" s="1"/>
  <c r="E123" i="21"/>
  <c r="E123" i="22" s="1"/>
  <c r="D123" i="21"/>
  <c r="D123" i="22" s="1"/>
  <c r="C123" i="21"/>
  <c r="C123" i="22" s="1"/>
  <c r="B123" i="21"/>
  <c r="B123" i="22" s="1"/>
  <c r="I122" i="21"/>
  <c r="I122" i="22" s="1"/>
  <c r="H122" i="21"/>
  <c r="H122" i="22" s="1"/>
  <c r="G122" i="21"/>
  <c r="G122" i="22" s="1"/>
  <c r="F122" i="21"/>
  <c r="F122" i="22" s="1"/>
  <c r="E122" i="21"/>
  <c r="E122" i="22" s="1"/>
  <c r="D122" i="21"/>
  <c r="D122" i="22" s="1"/>
  <c r="C122" i="21"/>
  <c r="C122" i="22" s="1"/>
  <c r="B122" i="21"/>
  <c r="B122" i="22" s="1"/>
  <c r="I121" i="21"/>
  <c r="I121" i="22" s="1"/>
  <c r="H121" i="21"/>
  <c r="H121" i="22" s="1"/>
  <c r="G121" i="21"/>
  <c r="G121" i="22" s="1"/>
  <c r="F121" i="21"/>
  <c r="F121" i="22" s="1"/>
  <c r="E121" i="21"/>
  <c r="E121" i="22" s="1"/>
  <c r="D121" i="21"/>
  <c r="D121" i="22" s="1"/>
  <c r="C121" i="21"/>
  <c r="C121" i="22" s="1"/>
  <c r="B121" i="21"/>
  <c r="B121" i="22" s="1"/>
  <c r="I120" i="21"/>
  <c r="I120" i="22" s="1"/>
  <c r="H120" i="21"/>
  <c r="H120" i="22" s="1"/>
  <c r="G120" i="21"/>
  <c r="G120" i="22" s="1"/>
  <c r="F120" i="21"/>
  <c r="F120" i="22" s="1"/>
  <c r="E120" i="21"/>
  <c r="E120" i="22" s="1"/>
  <c r="D120" i="21"/>
  <c r="D120" i="22" s="1"/>
  <c r="C120" i="21"/>
  <c r="C120" i="22" s="1"/>
  <c r="B120" i="21"/>
  <c r="B120" i="22" s="1"/>
  <c r="I119" i="21"/>
  <c r="I119" i="22" s="1"/>
  <c r="H119" i="21"/>
  <c r="H119" i="22" s="1"/>
  <c r="G119" i="21"/>
  <c r="G119" i="22" s="1"/>
  <c r="F119" i="21"/>
  <c r="F119" i="22" s="1"/>
  <c r="E119" i="21"/>
  <c r="E119" i="22" s="1"/>
  <c r="D119" i="21"/>
  <c r="D119" i="22" s="1"/>
  <c r="C119" i="21"/>
  <c r="C119" i="22" s="1"/>
  <c r="B119" i="21"/>
  <c r="B119" i="22" s="1"/>
  <c r="I118" i="21"/>
  <c r="I118" i="22" s="1"/>
  <c r="H118" i="21"/>
  <c r="H118" i="22" s="1"/>
  <c r="G118" i="21"/>
  <c r="G118" i="22" s="1"/>
  <c r="F118" i="21"/>
  <c r="F118" i="22" s="1"/>
  <c r="E118" i="21"/>
  <c r="E118" i="22" s="1"/>
  <c r="D118" i="21"/>
  <c r="D118" i="22" s="1"/>
  <c r="C118" i="21"/>
  <c r="C118" i="22" s="1"/>
  <c r="B118" i="21"/>
  <c r="B118" i="22" s="1"/>
  <c r="I117" i="21"/>
  <c r="I117" i="22" s="1"/>
  <c r="H117" i="21"/>
  <c r="H117" i="22" s="1"/>
  <c r="G117" i="21"/>
  <c r="G117" i="22" s="1"/>
  <c r="F117" i="21"/>
  <c r="F117" i="22" s="1"/>
  <c r="E117" i="21"/>
  <c r="E117" i="22" s="1"/>
  <c r="D117" i="21"/>
  <c r="D117" i="22" s="1"/>
  <c r="C117" i="21"/>
  <c r="C117" i="22" s="1"/>
  <c r="I116" i="21"/>
  <c r="I116" i="22" s="1"/>
  <c r="H116" i="21"/>
  <c r="H116" i="22" s="1"/>
  <c r="G116" i="21"/>
  <c r="G116" i="22" s="1"/>
  <c r="F116" i="21"/>
  <c r="F116" i="22" s="1"/>
  <c r="E116" i="21"/>
  <c r="E116" i="22" s="1"/>
  <c r="D116" i="21"/>
  <c r="D116" i="22" s="1"/>
  <c r="C116" i="21"/>
  <c r="C116" i="22" s="1"/>
  <c r="I115" i="21"/>
  <c r="I115" i="22" s="1"/>
  <c r="H115" i="21"/>
  <c r="H115" i="22" s="1"/>
  <c r="G115" i="21"/>
  <c r="G115" i="22" s="1"/>
  <c r="F115" i="21"/>
  <c r="F115" i="22" s="1"/>
  <c r="E115" i="21"/>
  <c r="E115" i="22" s="1"/>
  <c r="D115" i="21"/>
  <c r="D115" i="22" s="1"/>
  <c r="C115" i="21"/>
  <c r="C115" i="22" s="1"/>
  <c r="B115" i="21"/>
  <c r="B115" i="22" s="1"/>
  <c r="I114" i="21"/>
  <c r="I114" i="22" s="1"/>
  <c r="H114" i="21"/>
  <c r="H114" i="22" s="1"/>
  <c r="G114" i="21"/>
  <c r="G114" i="22" s="1"/>
  <c r="F114" i="21"/>
  <c r="F114" i="22" s="1"/>
  <c r="E114" i="21"/>
  <c r="E114" i="22" s="1"/>
  <c r="D114" i="21"/>
  <c r="D114" i="22" s="1"/>
  <c r="C114" i="21"/>
  <c r="C114" i="22" s="1"/>
  <c r="B114" i="21"/>
  <c r="B114" i="22" s="1"/>
  <c r="I113" i="21"/>
  <c r="I113" i="22" s="1"/>
  <c r="H113" i="21"/>
  <c r="H113" i="22" s="1"/>
  <c r="F113" i="21"/>
  <c r="F113" i="22" s="1"/>
  <c r="E113" i="21"/>
  <c r="E113" i="22" s="1"/>
  <c r="D113" i="21"/>
  <c r="D113" i="22" s="1"/>
  <c r="C113" i="21"/>
  <c r="C113" i="22" s="1"/>
  <c r="B113" i="21"/>
  <c r="B113" i="22" s="1"/>
  <c r="I112" i="21"/>
  <c r="I112" i="22" s="1"/>
  <c r="H112" i="21"/>
  <c r="H112" i="22" s="1"/>
  <c r="G112" i="21"/>
  <c r="G112" i="22" s="1"/>
  <c r="F112" i="21"/>
  <c r="F112" i="22" s="1"/>
  <c r="E112" i="21"/>
  <c r="E112" i="22" s="1"/>
  <c r="D112" i="21"/>
  <c r="D112" i="22" s="1"/>
  <c r="C112" i="21"/>
  <c r="C112" i="22" s="1"/>
  <c r="B112" i="21"/>
  <c r="B112" i="22" s="1"/>
  <c r="I111" i="21"/>
  <c r="I111" i="22" s="1"/>
  <c r="H111" i="21"/>
  <c r="H111" i="22" s="1"/>
  <c r="G111" i="21"/>
  <c r="G111" i="22" s="1"/>
  <c r="F111" i="21"/>
  <c r="F111" i="22" s="1"/>
  <c r="E111" i="21"/>
  <c r="E111" i="22" s="1"/>
  <c r="D111" i="21"/>
  <c r="D111" i="22" s="1"/>
  <c r="C111" i="21"/>
  <c r="C111" i="22" s="1"/>
  <c r="B111" i="21"/>
  <c r="B111" i="22" s="1"/>
  <c r="I110" i="21"/>
  <c r="I110" i="22" s="1"/>
  <c r="H110" i="21"/>
  <c r="H110" i="22" s="1"/>
  <c r="G110" i="21"/>
  <c r="G110" i="22" s="1"/>
  <c r="F110" i="21"/>
  <c r="F110" i="22" s="1"/>
  <c r="E110" i="21"/>
  <c r="E110" i="22" s="1"/>
  <c r="D110" i="21"/>
  <c r="D110" i="22" s="1"/>
  <c r="C110" i="21"/>
  <c r="C110" i="22" s="1"/>
  <c r="B110" i="21"/>
  <c r="B110" i="22" s="1"/>
  <c r="I109" i="21"/>
  <c r="I109" i="22" s="1"/>
  <c r="H109" i="21"/>
  <c r="H109" i="22" s="1"/>
  <c r="G109" i="21"/>
  <c r="G109" i="22" s="1"/>
  <c r="F109" i="21"/>
  <c r="F109" i="22" s="1"/>
  <c r="E109" i="21"/>
  <c r="E109" i="22" s="1"/>
  <c r="D109" i="21"/>
  <c r="D109" i="22" s="1"/>
  <c r="C109" i="21"/>
  <c r="C109" i="22" s="1"/>
  <c r="B109" i="21"/>
  <c r="B109" i="22" s="1"/>
  <c r="I108" i="21"/>
  <c r="I108" i="22" s="1"/>
  <c r="H108" i="21"/>
  <c r="H108" i="22" s="1"/>
  <c r="G108" i="21"/>
  <c r="G108" i="22" s="1"/>
  <c r="F108" i="21"/>
  <c r="F108" i="22" s="1"/>
  <c r="E108" i="21"/>
  <c r="E108" i="22" s="1"/>
  <c r="D108" i="21"/>
  <c r="D108" i="22" s="1"/>
  <c r="C108" i="21"/>
  <c r="C108" i="22" s="1"/>
  <c r="B108" i="21"/>
  <c r="B108" i="22" s="1"/>
  <c r="I107" i="21"/>
  <c r="I107" i="22" s="1"/>
  <c r="H107" i="21"/>
  <c r="H107" i="22" s="1"/>
  <c r="G107" i="21"/>
  <c r="G107" i="22" s="1"/>
  <c r="F107" i="21"/>
  <c r="F107" i="22" s="1"/>
  <c r="E107" i="21"/>
  <c r="E107" i="22" s="1"/>
  <c r="D107" i="21"/>
  <c r="D107" i="22" s="1"/>
  <c r="C107" i="21"/>
  <c r="C107" i="22" s="1"/>
  <c r="B107" i="21"/>
  <c r="B107" i="22" s="1"/>
  <c r="I106" i="21"/>
  <c r="I106" i="22" s="1"/>
  <c r="H106" i="21"/>
  <c r="H106" i="22" s="1"/>
  <c r="G106" i="21"/>
  <c r="G106" i="22" s="1"/>
  <c r="F106" i="21"/>
  <c r="F106" i="22" s="1"/>
  <c r="E106" i="21"/>
  <c r="E106" i="22" s="1"/>
  <c r="D106" i="21"/>
  <c r="D106" i="22" s="1"/>
  <c r="C106" i="21"/>
  <c r="C106" i="22" s="1"/>
  <c r="B106" i="21"/>
  <c r="B106" i="22" s="1"/>
  <c r="I105" i="21"/>
  <c r="I105" i="22" s="1"/>
  <c r="H105" i="21"/>
  <c r="H105" i="22" s="1"/>
  <c r="G105" i="21"/>
  <c r="G105" i="22" s="1"/>
  <c r="F105" i="21"/>
  <c r="F105" i="22" s="1"/>
  <c r="E105" i="21"/>
  <c r="E105" i="22" s="1"/>
  <c r="D105" i="21"/>
  <c r="D105" i="22" s="1"/>
  <c r="C105" i="21"/>
  <c r="C105" i="22" s="1"/>
  <c r="B105" i="21"/>
  <c r="B105" i="22" s="1"/>
  <c r="I104" i="21"/>
  <c r="I104" i="22" s="1"/>
  <c r="H104" i="21"/>
  <c r="H104" i="22" s="1"/>
  <c r="G104" i="21"/>
  <c r="G104" i="22" s="1"/>
  <c r="F104" i="21"/>
  <c r="F104" i="22" s="1"/>
  <c r="E104" i="21"/>
  <c r="E104" i="22" s="1"/>
  <c r="D104" i="21"/>
  <c r="D104" i="22" s="1"/>
  <c r="C104" i="21"/>
  <c r="C104" i="22" s="1"/>
  <c r="B104" i="21"/>
  <c r="B104" i="22" s="1"/>
  <c r="I103" i="21"/>
  <c r="I103" i="22" s="1"/>
  <c r="H103" i="21"/>
  <c r="H103" i="22" s="1"/>
  <c r="G103" i="21"/>
  <c r="G103" i="22" s="1"/>
  <c r="F103" i="21"/>
  <c r="F103" i="22" s="1"/>
  <c r="E103" i="21"/>
  <c r="E103" i="22" s="1"/>
  <c r="D103" i="21"/>
  <c r="D103" i="22" s="1"/>
  <c r="C103" i="21"/>
  <c r="C103" i="22" s="1"/>
  <c r="B103" i="21"/>
  <c r="B103" i="22" s="1"/>
  <c r="I102" i="21"/>
  <c r="I102" i="22" s="1"/>
  <c r="H102" i="21"/>
  <c r="H102" i="22" s="1"/>
  <c r="G102" i="21"/>
  <c r="G102" i="22" s="1"/>
  <c r="F102" i="21"/>
  <c r="F102" i="22" s="1"/>
  <c r="E102" i="21"/>
  <c r="E102" i="22" s="1"/>
  <c r="D102" i="21"/>
  <c r="D102" i="22" s="1"/>
  <c r="C102" i="21"/>
  <c r="C102" i="22" s="1"/>
  <c r="B102" i="21"/>
  <c r="B102" i="22" s="1"/>
  <c r="I101" i="21"/>
  <c r="I101" i="22" s="1"/>
  <c r="H101" i="21"/>
  <c r="H101" i="22" s="1"/>
  <c r="G101" i="21"/>
  <c r="G101" i="22" s="1"/>
  <c r="F101" i="21"/>
  <c r="F101" i="22" s="1"/>
  <c r="E101" i="21"/>
  <c r="E101" i="22" s="1"/>
  <c r="D101" i="21"/>
  <c r="D101" i="22" s="1"/>
  <c r="C101" i="21"/>
  <c r="C101" i="22" s="1"/>
  <c r="B101" i="21"/>
  <c r="B101" i="22" s="1"/>
  <c r="I100" i="21"/>
  <c r="I100" i="22" s="1"/>
  <c r="H100" i="21"/>
  <c r="H100" i="22" s="1"/>
  <c r="F100" i="21"/>
  <c r="F100" i="22" s="1"/>
  <c r="E100" i="21"/>
  <c r="E100" i="22" s="1"/>
  <c r="D100" i="21"/>
  <c r="D100" i="22" s="1"/>
  <c r="C100" i="21"/>
  <c r="C100" i="22" s="1"/>
  <c r="B100" i="21"/>
  <c r="B100" i="22" s="1"/>
  <c r="I99" i="21"/>
  <c r="I99" i="22" s="1"/>
  <c r="H99" i="21"/>
  <c r="H99" i="22" s="1"/>
  <c r="G99" i="21"/>
  <c r="G99" i="22" s="1"/>
  <c r="F99" i="21"/>
  <c r="F99" i="22" s="1"/>
  <c r="E99" i="21"/>
  <c r="E99" i="22" s="1"/>
  <c r="D99" i="21"/>
  <c r="D99" i="22" s="1"/>
  <c r="C99" i="21"/>
  <c r="C99" i="22" s="1"/>
  <c r="B99" i="21"/>
  <c r="B99" i="22" s="1"/>
  <c r="I98" i="21"/>
  <c r="I98" i="22" s="1"/>
  <c r="H98" i="21"/>
  <c r="H98" i="22" s="1"/>
  <c r="G98" i="21"/>
  <c r="G98" i="22" s="1"/>
  <c r="F98" i="21"/>
  <c r="F98" i="22" s="1"/>
  <c r="E98" i="21"/>
  <c r="E98" i="22" s="1"/>
  <c r="D98" i="21"/>
  <c r="D98" i="22" s="1"/>
  <c r="C98" i="21"/>
  <c r="C98" i="22" s="1"/>
  <c r="B98" i="21"/>
  <c r="B98" i="22" s="1"/>
  <c r="I97" i="21"/>
  <c r="I97" i="22" s="1"/>
  <c r="H97" i="21"/>
  <c r="H97" i="22" s="1"/>
  <c r="G97" i="21"/>
  <c r="G97" i="22" s="1"/>
  <c r="F97" i="21"/>
  <c r="F97" i="22" s="1"/>
  <c r="E97" i="21"/>
  <c r="E97" i="22" s="1"/>
  <c r="D97" i="21"/>
  <c r="D97" i="22" s="1"/>
  <c r="C97" i="21"/>
  <c r="C97" i="22" s="1"/>
  <c r="B97" i="21"/>
  <c r="B97" i="22" s="1"/>
  <c r="I96" i="21"/>
  <c r="I96" i="22" s="1"/>
  <c r="H96" i="21"/>
  <c r="H96" i="22" s="1"/>
  <c r="G96" i="21"/>
  <c r="G96" i="22" s="1"/>
  <c r="F96" i="21"/>
  <c r="F96" i="22" s="1"/>
  <c r="E96" i="21"/>
  <c r="E96" i="22" s="1"/>
  <c r="D96" i="21"/>
  <c r="D96" i="22" s="1"/>
  <c r="C96" i="21"/>
  <c r="C96" i="22" s="1"/>
  <c r="B96" i="21"/>
  <c r="B96" i="22" s="1"/>
  <c r="I95" i="21"/>
  <c r="I95" i="22" s="1"/>
  <c r="H95" i="21"/>
  <c r="H95" i="22" s="1"/>
  <c r="G95" i="21"/>
  <c r="G95" i="22" s="1"/>
  <c r="F95" i="21"/>
  <c r="F95" i="22" s="1"/>
  <c r="E95" i="21"/>
  <c r="E95" i="22" s="1"/>
  <c r="D95" i="21"/>
  <c r="D95" i="22" s="1"/>
  <c r="C95" i="21"/>
  <c r="C95" i="22" s="1"/>
  <c r="B95" i="21"/>
  <c r="B95" i="22" s="1"/>
  <c r="I94" i="21"/>
  <c r="I94" i="22" s="1"/>
  <c r="H94" i="21"/>
  <c r="H94" i="22" s="1"/>
  <c r="G94" i="21"/>
  <c r="G94" i="22" s="1"/>
  <c r="F94" i="21"/>
  <c r="F94" i="22" s="1"/>
  <c r="E94" i="21"/>
  <c r="E94" i="22" s="1"/>
  <c r="D94" i="21"/>
  <c r="D94" i="22" s="1"/>
  <c r="C94" i="21"/>
  <c r="C94" i="22" s="1"/>
  <c r="B94" i="21"/>
  <c r="B94" i="22" s="1"/>
  <c r="I93" i="21"/>
  <c r="I93" i="22" s="1"/>
  <c r="H93" i="21"/>
  <c r="H93" i="22" s="1"/>
  <c r="G93" i="21"/>
  <c r="G93" i="22" s="1"/>
  <c r="F93" i="21"/>
  <c r="F93" i="22" s="1"/>
  <c r="E93" i="21"/>
  <c r="E93" i="22" s="1"/>
  <c r="D93" i="21"/>
  <c r="D93" i="22" s="1"/>
  <c r="C93" i="21"/>
  <c r="C93" i="22" s="1"/>
  <c r="B93" i="21"/>
  <c r="B93" i="22" s="1"/>
  <c r="I92" i="21"/>
  <c r="I92" i="22" s="1"/>
  <c r="H92" i="21"/>
  <c r="H92" i="22" s="1"/>
  <c r="G92" i="21"/>
  <c r="G92" i="22" s="1"/>
  <c r="F92" i="21"/>
  <c r="F92" i="22" s="1"/>
  <c r="E92" i="21"/>
  <c r="E92" i="22" s="1"/>
  <c r="C92" i="21"/>
  <c r="C92" i="22" s="1"/>
  <c r="B92" i="21"/>
  <c r="B92" i="22" s="1"/>
  <c r="I91" i="21"/>
  <c r="I91" i="22" s="1"/>
  <c r="H91" i="21"/>
  <c r="H91" i="22" s="1"/>
  <c r="G91" i="21"/>
  <c r="G91" i="22" s="1"/>
  <c r="F91" i="21"/>
  <c r="F91" i="22" s="1"/>
  <c r="E91" i="21"/>
  <c r="E91" i="22" s="1"/>
  <c r="D91" i="21"/>
  <c r="D91" i="22" s="1"/>
  <c r="C91" i="21"/>
  <c r="C91" i="22" s="1"/>
  <c r="B91" i="21"/>
  <c r="B91" i="22" s="1"/>
  <c r="I90" i="21"/>
  <c r="I90" i="22" s="1"/>
  <c r="H90" i="21"/>
  <c r="H90" i="22" s="1"/>
  <c r="G90" i="21"/>
  <c r="G90" i="22" s="1"/>
  <c r="F90" i="21"/>
  <c r="F90" i="22" s="1"/>
  <c r="E90" i="21"/>
  <c r="E90" i="22" s="1"/>
  <c r="D90" i="21"/>
  <c r="D90" i="22" s="1"/>
  <c r="C90" i="21"/>
  <c r="C90" i="22" s="1"/>
  <c r="B90" i="21"/>
  <c r="B90" i="22" s="1"/>
  <c r="I89" i="21"/>
  <c r="I89" i="22" s="1"/>
  <c r="H89" i="21"/>
  <c r="H89" i="22" s="1"/>
  <c r="G89" i="21"/>
  <c r="G89" i="22" s="1"/>
  <c r="F89" i="21"/>
  <c r="F89" i="22" s="1"/>
  <c r="E89" i="21"/>
  <c r="E89" i="22" s="1"/>
  <c r="D89" i="21"/>
  <c r="D89" i="22" s="1"/>
  <c r="C89" i="21"/>
  <c r="C89" i="22" s="1"/>
  <c r="B89" i="21"/>
  <c r="B89" i="22" s="1"/>
  <c r="I88" i="21"/>
  <c r="I88" i="22" s="1"/>
  <c r="H88" i="21"/>
  <c r="H88" i="22" s="1"/>
  <c r="G88" i="21"/>
  <c r="G88" i="22" s="1"/>
  <c r="F88" i="21"/>
  <c r="F88" i="22" s="1"/>
  <c r="E88" i="21"/>
  <c r="E88" i="22" s="1"/>
  <c r="D88" i="21"/>
  <c r="D88" i="22" s="1"/>
  <c r="C88" i="21"/>
  <c r="C88" i="22" s="1"/>
  <c r="B88" i="21"/>
  <c r="B88" i="22" s="1"/>
  <c r="I87" i="21"/>
  <c r="I87" i="22" s="1"/>
  <c r="H87" i="21"/>
  <c r="H87" i="22" s="1"/>
  <c r="G87" i="21"/>
  <c r="G87" i="22" s="1"/>
  <c r="F87" i="21"/>
  <c r="F87" i="22" s="1"/>
  <c r="E87" i="21"/>
  <c r="E87" i="22" s="1"/>
  <c r="D87" i="21"/>
  <c r="D87" i="22" s="1"/>
  <c r="C87" i="21"/>
  <c r="C87" i="22" s="1"/>
  <c r="B87" i="21"/>
  <c r="B87" i="22" s="1"/>
  <c r="I86" i="21"/>
  <c r="I86" i="22" s="1"/>
  <c r="H86" i="21"/>
  <c r="H86" i="22" s="1"/>
  <c r="G86" i="21"/>
  <c r="G86" i="22" s="1"/>
  <c r="F86" i="21"/>
  <c r="F86" i="22" s="1"/>
  <c r="E86" i="21"/>
  <c r="E86" i="22" s="1"/>
  <c r="D86" i="21"/>
  <c r="D86" i="22" s="1"/>
  <c r="C86" i="21"/>
  <c r="C86" i="22" s="1"/>
  <c r="B86" i="21"/>
  <c r="B86" i="22" s="1"/>
  <c r="I85" i="21"/>
  <c r="I85" i="22" s="1"/>
  <c r="H85" i="21"/>
  <c r="H85" i="22" s="1"/>
  <c r="G85" i="21"/>
  <c r="G85" i="22" s="1"/>
  <c r="F85" i="21"/>
  <c r="F85" i="22" s="1"/>
  <c r="E85" i="21"/>
  <c r="E85" i="22" s="1"/>
  <c r="D85" i="21"/>
  <c r="D85" i="22" s="1"/>
  <c r="C85" i="21"/>
  <c r="C85" i="22" s="1"/>
  <c r="B85" i="21"/>
  <c r="B85" i="22" s="1"/>
  <c r="I84" i="21"/>
  <c r="I84" i="22" s="1"/>
  <c r="H84" i="21"/>
  <c r="H84" i="22" s="1"/>
  <c r="G84" i="21"/>
  <c r="G84" i="22" s="1"/>
  <c r="F84" i="21"/>
  <c r="F84" i="22" s="1"/>
  <c r="E84" i="21"/>
  <c r="E84" i="22" s="1"/>
  <c r="D84" i="21"/>
  <c r="D84" i="22" s="1"/>
  <c r="C84" i="21"/>
  <c r="C84" i="22" s="1"/>
  <c r="B84" i="21"/>
  <c r="B84" i="22" s="1"/>
  <c r="I83" i="21"/>
  <c r="I83" i="22" s="1"/>
  <c r="H83" i="21"/>
  <c r="H83" i="22" s="1"/>
  <c r="G83" i="21"/>
  <c r="G83" i="22" s="1"/>
  <c r="F83" i="21"/>
  <c r="F83" i="22" s="1"/>
  <c r="E83" i="21"/>
  <c r="E83" i="22" s="1"/>
  <c r="D83" i="21"/>
  <c r="D83" i="22" s="1"/>
  <c r="C83" i="21"/>
  <c r="C83" i="22" s="1"/>
  <c r="B83" i="21"/>
  <c r="B83" i="22" s="1"/>
  <c r="I82" i="21"/>
  <c r="I82" i="22" s="1"/>
  <c r="H82" i="21"/>
  <c r="H82" i="22" s="1"/>
  <c r="G82" i="21"/>
  <c r="G82" i="22" s="1"/>
  <c r="F82" i="21"/>
  <c r="F82" i="22" s="1"/>
  <c r="E82" i="21"/>
  <c r="E82" i="22" s="1"/>
  <c r="D82" i="21"/>
  <c r="D82" i="22" s="1"/>
  <c r="C82" i="21"/>
  <c r="C82" i="22" s="1"/>
  <c r="B82" i="21"/>
  <c r="B82" i="22" s="1"/>
  <c r="I81" i="21"/>
  <c r="I81" i="22" s="1"/>
  <c r="H81" i="21"/>
  <c r="H81" i="22" s="1"/>
  <c r="G81" i="21"/>
  <c r="G81" i="22" s="1"/>
  <c r="F81" i="21"/>
  <c r="F81" i="22" s="1"/>
  <c r="E81" i="21"/>
  <c r="E81" i="22" s="1"/>
  <c r="D81" i="21"/>
  <c r="D81" i="22" s="1"/>
  <c r="C81" i="21"/>
  <c r="C81" i="22" s="1"/>
  <c r="B81" i="21"/>
  <c r="B81" i="22" s="1"/>
  <c r="I80" i="21"/>
  <c r="I80" i="22" s="1"/>
  <c r="H80" i="21"/>
  <c r="H80" i="22" s="1"/>
  <c r="G80" i="21"/>
  <c r="G80" i="22" s="1"/>
  <c r="F80" i="21"/>
  <c r="F80" i="22" s="1"/>
  <c r="E80" i="21"/>
  <c r="E80" i="22" s="1"/>
  <c r="D80" i="21"/>
  <c r="D80" i="22" s="1"/>
  <c r="C80" i="21"/>
  <c r="C80" i="22" s="1"/>
  <c r="B80" i="21"/>
  <c r="B80" i="22" s="1"/>
  <c r="I79" i="21"/>
  <c r="I79" i="22" s="1"/>
  <c r="H79" i="21"/>
  <c r="H79" i="22" s="1"/>
  <c r="G79" i="21"/>
  <c r="G79" i="22" s="1"/>
  <c r="F79" i="21"/>
  <c r="F79" i="22" s="1"/>
  <c r="E79" i="21"/>
  <c r="E79" i="22" s="1"/>
  <c r="C79" i="21"/>
  <c r="C79" i="22" s="1"/>
  <c r="B79" i="21"/>
  <c r="B79" i="22" s="1"/>
  <c r="I78" i="21"/>
  <c r="I78" i="22" s="1"/>
  <c r="H78" i="21"/>
  <c r="H78" i="22" s="1"/>
  <c r="G78" i="21"/>
  <c r="G78" i="22" s="1"/>
  <c r="F78" i="21"/>
  <c r="F78" i="22" s="1"/>
  <c r="E78" i="21"/>
  <c r="E78" i="22" s="1"/>
  <c r="D78" i="21"/>
  <c r="D78" i="22" s="1"/>
  <c r="C78" i="21"/>
  <c r="C78" i="22" s="1"/>
  <c r="B78" i="21"/>
  <c r="B78" i="22" s="1"/>
  <c r="I77" i="21"/>
  <c r="I77" i="22" s="1"/>
  <c r="H77" i="21"/>
  <c r="H77" i="22" s="1"/>
  <c r="G77" i="21"/>
  <c r="G77" i="22" s="1"/>
  <c r="F77" i="21"/>
  <c r="F77" i="22" s="1"/>
  <c r="E77" i="21"/>
  <c r="E77" i="22" s="1"/>
  <c r="D77" i="21"/>
  <c r="D77" i="22" s="1"/>
  <c r="C77" i="21"/>
  <c r="C77" i="22" s="1"/>
  <c r="B77" i="21"/>
  <c r="B77" i="22" s="1"/>
  <c r="I76" i="21"/>
  <c r="I76" i="22" s="1"/>
  <c r="H76" i="21"/>
  <c r="H76" i="22" s="1"/>
  <c r="G76" i="21"/>
  <c r="G76" i="22" s="1"/>
  <c r="F76" i="21"/>
  <c r="F76" i="22" s="1"/>
  <c r="E76" i="21"/>
  <c r="E76" i="22" s="1"/>
  <c r="D76" i="21"/>
  <c r="D76" i="22" s="1"/>
  <c r="C76" i="21"/>
  <c r="C76" i="22" s="1"/>
  <c r="B76" i="21"/>
  <c r="B76" i="22" s="1"/>
  <c r="I75" i="21"/>
  <c r="I75" i="22" s="1"/>
  <c r="H75" i="21"/>
  <c r="H75" i="22" s="1"/>
  <c r="G75" i="21"/>
  <c r="G75" i="22" s="1"/>
  <c r="F75" i="21"/>
  <c r="F75" i="22" s="1"/>
  <c r="E75" i="21"/>
  <c r="E75" i="22" s="1"/>
  <c r="D75" i="21"/>
  <c r="D75" i="22" s="1"/>
  <c r="C75" i="21"/>
  <c r="C75" i="22" s="1"/>
  <c r="B75" i="21"/>
  <c r="B75" i="22" s="1"/>
  <c r="I74" i="21"/>
  <c r="I74" i="22" s="1"/>
  <c r="H74" i="21"/>
  <c r="H74" i="22" s="1"/>
  <c r="G74" i="21"/>
  <c r="G74" i="22" s="1"/>
  <c r="F74" i="21"/>
  <c r="F74" i="22" s="1"/>
  <c r="E74" i="21"/>
  <c r="E74" i="22" s="1"/>
  <c r="D74" i="21"/>
  <c r="D74" i="22" s="1"/>
  <c r="C74" i="21"/>
  <c r="C74" i="22" s="1"/>
  <c r="B74" i="21"/>
  <c r="B74" i="22" s="1"/>
  <c r="I73" i="21"/>
  <c r="I73" i="22" s="1"/>
  <c r="H73" i="21"/>
  <c r="H73" i="22" s="1"/>
  <c r="G73" i="21"/>
  <c r="G73" i="22" s="1"/>
  <c r="F73" i="21"/>
  <c r="F73" i="22" s="1"/>
  <c r="E73" i="21"/>
  <c r="E73" i="22" s="1"/>
  <c r="D73" i="21"/>
  <c r="D73" i="22" s="1"/>
  <c r="C73" i="21"/>
  <c r="C73" i="22" s="1"/>
  <c r="B73" i="21"/>
  <c r="B73" i="22" s="1"/>
  <c r="I72" i="21"/>
  <c r="I72" i="22" s="1"/>
  <c r="H72" i="21"/>
  <c r="H72" i="22" s="1"/>
  <c r="G72" i="21"/>
  <c r="G72" i="22" s="1"/>
  <c r="F72" i="21"/>
  <c r="F72" i="22" s="1"/>
  <c r="E72" i="21"/>
  <c r="E72" i="22" s="1"/>
  <c r="D72" i="21"/>
  <c r="D72" i="22" s="1"/>
  <c r="C72" i="21"/>
  <c r="C72" i="22" s="1"/>
  <c r="B72" i="21"/>
  <c r="B72" i="22" s="1"/>
  <c r="I71" i="21"/>
  <c r="I71" i="22" s="1"/>
  <c r="H71" i="21"/>
  <c r="H71" i="22" s="1"/>
  <c r="G71" i="21"/>
  <c r="G71" i="22" s="1"/>
  <c r="F71" i="21"/>
  <c r="F71" i="22" s="1"/>
  <c r="E71" i="21"/>
  <c r="E71" i="22" s="1"/>
  <c r="D71" i="21"/>
  <c r="D71" i="22" s="1"/>
  <c r="C71" i="21"/>
  <c r="C71" i="22" s="1"/>
  <c r="B71" i="21"/>
  <c r="B71" i="22" s="1"/>
  <c r="I70" i="21"/>
  <c r="I70" i="22" s="1"/>
  <c r="H70" i="21"/>
  <c r="H70" i="22" s="1"/>
  <c r="G70" i="21"/>
  <c r="G70" i="22" s="1"/>
  <c r="F70" i="21"/>
  <c r="F70" i="22" s="1"/>
  <c r="E70" i="21"/>
  <c r="E70" i="22" s="1"/>
  <c r="D70" i="21"/>
  <c r="D70" i="22" s="1"/>
  <c r="C70" i="21"/>
  <c r="C70" i="22" s="1"/>
  <c r="B70" i="21"/>
  <c r="B70" i="22" s="1"/>
  <c r="I69" i="21"/>
  <c r="I69" i="22" s="1"/>
  <c r="H69" i="21"/>
  <c r="H69" i="22" s="1"/>
  <c r="G69" i="21"/>
  <c r="G69" i="22" s="1"/>
  <c r="F69" i="21"/>
  <c r="F69" i="22" s="1"/>
  <c r="E69" i="21"/>
  <c r="E69" i="22" s="1"/>
  <c r="D69" i="21"/>
  <c r="D69" i="22" s="1"/>
  <c r="C69" i="21"/>
  <c r="C69" i="22" s="1"/>
  <c r="B69" i="21"/>
  <c r="B69" i="22" s="1"/>
  <c r="I68" i="21"/>
  <c r="I68" i="22" s="1"/>
  <c r="H68" i="21"/>
  <c r="H68" i="22" s="1"/>
  <c r="G68" i="21"/>
  <c r="G68" i="22" s="1"/>
  <c r="F68" i="21"/>
  <c r="F68" i="22" s="1"/>
  <c r="E68" i="21"/>
  <c r="E68" i="22" s="1"/>
  <c r="D68" i="21"/>
  <c r="D68" i="22" s="1"/>
  <c r="C68" i="21"/>
  <c r="C68" i="22" s="1"/>
  <c r="B68" i="21"/>
  <c r="B68" i="22" s="1"/>
  <c r="I67" i="21"/>
  <c r="I67" i="22" s="1"/>
  <c r="H67" i="21"/>
  <c r="H67" i="22" s="1"/>
  <c r="G67" i="21"/>
  <c r="G67" i="22" s="1"/>
  <c r="F67" i="21"/>
  <c r="F67" i="22" s="1"/>
  <c r="E67" i="21"/>
  <c r="E67" i="22" s="1"/>
  <c r="D67" i="21"/>
  <c r="D67" i="22" s="1"/>
  <c r="C67" i="21"/>
  <c r="C67" i="22" s="1"/>
  <c r="B67" i="21"/>
  <c r="B67" i="22" s="1"/>
  <c r="I66" i="21"/>
  <c r="I66" i="22" s="1"/>
  <c r="H66" i="21"/>
  <c r="H66" i="22" s="1"/>
  <c r="G66" i="21"/>
  <c r="G66" i="22" s="1"/>
  <c r="F66" i="21"/>
  <c r="F66" i="22" s="1"/>
  <c r="E66" i="21"/>
  <c r="E66" i="22" s="1"/>
  <c r="D66" i="21"/>
  <c r="D66" i="22" s="1"/>
  <c r="C66" i="21"/>
  <c r="C66" i="22" s="1"/>
  <c r="B66" i="21"/>
  <c r="B66" i="22" s="1"/>
  <c r="I65" i="21"/>
  <c r="I65" i="22" s="1"/>
  <c r="H65" i="21"/>
  <c r="H65" i="22" s="1"/>
  <c r="G65" i="21"/>
  <c r="G65" i="22" s="1"/>
  <c r="F65" i="21"/>
  <c r="F65" i="22" s="1"/>
  <c r="E65" i="21"/>
  <c r="E65" i="22" s="1"/>
  <c r="D65" i="21"/>
  <c r="D65" i="22" s="1"/>
  <c r="C65" i="21"/>
  <c r="C65" i="22" s="1"/>
  <c r="B65" i="21"/>
  <c r="B65" i="22" s="1"/>
  <c r="I64" i="21"/>
  <c r="I64" i="22" s="1"/>
  <c r="H64" i="21"/>
  <c r="H64" i="22" s="1"/>
  <c r="G64" i="21"/>
  <c r="G64" i="22" s="1"/>
  <c r="F64" i="21"/>
  <c r="F64" i="22" s="1"/>
  <c r="E64" i="21"/>
  <c r="E64" i="22" s="1"/>
  <c r="D64" i="21"/>
  <c r="D64" i="22" s="1"/>
  <c r="C64" i="21"/>
  <c r="C64" i="22" s="1"/>
  <c r="B64" i="21"/>
  <c r="B64" i="22" s="1"/>
  <c r="I63" i="21"/>
  <c r="I63" i="22" s="1"/>
  <c r="H63" i="21"/>
  <c r="H63" i="22" s="1"/>
  <c r="G63" i="21"/>
  <c r="G63" i="22" s="1"/>
  <c r="F63" i="21"/>
  <c r="F63" i="22" s="1"/>
  <c r="E63" i="21"/>
  <c r="E63" i="22" s="1"/>
  <c r="D63" i="21"/>
  <c r="D63" i="22" s="1"/>
  <c r="C63" i="21"/>
  <c r="C63" i="22" s="1"/>
  <c r="B63" i="21"/>
  <c r="B63" i="22" s="1"/>
  <c r="I62" i="21"/>
  <c r="I62" i="22" s="1"/>
  <c r="H62" i="21"/>
  <c r="H62" i="22" s="1"/>
  <c r="G62" i="21"/>
  <c r="G62" i="22" s="1"/>
  <c r="F62" i="21"/>
  <c r="F62" i="22" s="1"/>
  <c r="E62" i="21"/>
  <c r="E62" i="22" s="1"/>
  <c r="D62" i="21"/>
  <c r="D62" i="22" s="1"/>
  <c r="C62" i="21"/>
  <c r="C62" i="22" s="1"/>
  <c r="B62" i="21"/>
  <c r="B62" i="22" s="1"/>
  <c r="I61" i="21"/>
  <c r="I61" i="22" s="1"/>
  <c r="H61" i="21"/>
  <c r="H61" i="22" s="1"/>
  <c r="G61" i="21"/>
  <c r="G61" i="22" s="1"/>
  <c r="F61" i="21"/>
  <c r="F61" i="22" s="1"/>
  <c r="E61" i="21"/>
  <c r="E61" i="22" s="1"/>
  <c r="D61" i="21"/>
  <c r="D61" i="22" s="1"/>
  <c r="C61" i="21"/>
  <c r="C61" i="22" s="1"/>
  <c r="B61" i="21"/>
  <c r="B61" i="22" s="1"/>
  <c r="I60" i="21"/>
  <c r="I60" i="22" s="1"/>
  <c r="H60" i="21"/>
  <c r="H60" i="22" s="1"/>
  <c r="G60" i="21"/>
  <c r="G60" i="22" s="1"/>
  <c r="F60" i="21"/>
  <c r="F60" i="22" s="1"/>
  <c r="E60" i="21"/>
  <c r="E60" i="22" s="1"/>
  <c r="D60" i="21"/>
  <c r="D60" i="22" s="1"/>
  <c r="C60" i="21"/>
  <c r="C60" i="22" s="1"/>
  <c r="B60" i="21"/>
  <c r="B60" i="22" s="1"/>
  <c r="I59" i="21"/>
  <c r="I59" i="22" s="1"/>
  <c r="H59" i="21"/>
  <c r="H59" i="22" s="1"/>
  <c r="G59" i="21"/>
  <c r="G59" i="22" s="1"/>
  <c r="F59" i="21"/>
  <c r="F59" i="22" s="1"/>
  <c r="E59" i="21"/>
  <c r="E59" i="22" s="1"/>
  <c r="D59" i="21"/>
  <c r="D59" i="22" s="1"/>
  <c r="C59" i="21"/>
  <c r="C59" i="22" s="1"/>
  <c r="B59" i="21"/>
  <c r="B59" i="22" s="1"/>
  <c r="I58" i="21"/>
  <c r="I58" i="22" s="1"/>
  <c r="H58" i="21"/>
  <c r="H58" i="22" s="1"/>
  <c r="G58" i="21"/>
  <c r="G58" i="22" s="1"/>
  <c r="F58" i="21"/>
  <c r="F58" i="22" s="1"/>
  <c r="E58" i="21"/>
  <c r="E58" i="22" s="1"/>
  <c r="D58" i="21"/>
  <c r="D58" i="22" s="1"/>
  <c r="C58" i="21"/>
  <c r="C58" i="22" s="1"/>
  <c r="B58" i="21"/>
  <c r="B58" i="22" s="1"/>
  <c r="I57" i="21"/>
  <c r="I57" i="22" s="1"/>
  <c r="H57" i="21"/>
  <c r="H57" i="22" s="1"/>
  <c r="G57" i="21"/>
  <c r="G57" i="22" s="1"/>
  <c r="F57" i="21"/>
  <c r="F57" i="22" s="1"/>
  <c r="E57" i="21"/>
  <c r="E57" i="22" s="1"/>
  <c r="D57" i="21"/>
  <c r="D57" i="22" s="1"/>
  <c r="C57" i="21"/>
  <c r="C57" i="22" s="1"/>
  <c r="B57" i="21"/>
  <c r="B57" i="22" s="1"/>
  <c r="I56" i="21"/>
  <c r="I56" i="22" s="1"/>
  <c r="H56" i="21"/>
  <c r="H56" i="22" s="1"/>
  <c r="G56" i="21"/>
  <c r="G56" i="22" s="1"/>
  <c r="F56" i="21"/>
  <c r="F56" i="22" s="1"/>
  <c r="E56" i="21"/>
  <c r="E56" i="22" s="1"/>
  <c r="D56" i="21"/>
  <c r="D56" i="22" s="1"/>
  <c r="C56" i="21"/>
  <c r="C56" i="22" s="1"/>
  <c r="B56" i="21"/>
  <c r="B56" i="22" s="1"/>
  <c r="I55" i="21"/>
  <c r="I55" i="22" s="1"/>
  <c r="H55" i="21"/>
  <c r="H55" i="22" s="1"/>
  <c r="G55" i="21"/>
  <c r="G55" i="22" s="1"/>
  <c r="F55" i="21"/>
  <c r="F55" i="22" s="1"/>
  <c r="E55" i="21"/>
  <c r="E55" i="22" s="1"/>
  <c r="D55" i="21"/>
  <c r="D55" i="22" s="1"/>
  <c r="C55" i="21"/>
  <c r="C55" i="22" s="1"/>
  <c r="B55" i="21"/>
  <c r="B55" i="22" s="1"/>
  <c r="I54" i="21"/>
  <c r="I54" i="22" s="1"/>
  <c r="H54" i="21"/>
  <c r="H54" i="22" s="1"/>
  <c r="G54" i="21"/>
  <c r="G54" i="22" s="1"/>
  <c r="F54" i="21"/>
  <c r="F54" i="22" s="1"/>
  <c r="E54" i="21"/>
  <c r="E54" i="22" s="1"/>
  <c r="D54" i="21"/>
  <c r="D54" i="22" s="1"/>
  <c r="C54" i="21"/>
  <c r="C54" i="22" s="1"/>
  <c r="B54" i="21"/>
  <c r="B54" i="22" s="1"/>
  <c r="I53" i="21"/>
  <c r="I53" i="22" s="1"/>
  <c r="H53" i="21"/>
  <c r="H53" i="22" s="1"/>
  <c r="G53" i="21"/>
  <c r="G53" i="22" s="1"/>
  <c r="F53" i="21"/>
  <c r="F53" i="22" s="1"/>
  <c r="E53" i="21"/>
  <c r="E53" i="22" s="1"/>
  <c r="D53" i="21"/>
  <c r="D53" i="22" s="1"/>
  <c r="C53" i="21"/>
  <c r="C53" i="22" s="1"/>
  <c r="B53" i="21"/>
  <c r="B53" i="22" s="1"/>
  <c r="I52" i="21"/>
  <c r="I52" i="22" s="1"/>
  <c r="H52" i="21"/>
  <c r="H52" i="22" s="1"/>
  <c r="G52" i="21"/>
  <c r="G52" i="22" s="1"/>
  <c r="F52" i="21"/>
  <c r="F52" i="22" s="1"/>
  <c r="E52" i="21"/>
  <c r="E52" i="22" s="1"/>
  <c r="D52" i="21"/>
  <c r="D52" i="22" s="1"/>
  <c r="C52" i="21"/>
  <c r="C52" i="22" s="1"/>
  <c r="B52" i="21"/>
  <c r="B52" i="22" s="1"/>
  <c r="I51" i="21"/>
  <c r="I51" i="22" s="1"/>
  <c r="H51" i="21"/>
  <c r="H51" i="22" s="1"/>
  <c r="G51" i="21"/>
  <c r="G51" i="22" s="1"/>
  <c r="F51" i="21"/>
  <c r="F51" i="22" s="1"/>
  <c r="E51" i="21"/>
  <c r="E51" i="22" s="1"/>
  <c r="D51" i="21"/>
  <c r="D51" i="22" s="1"/>
  <c r="C51" i="21"/>
  <c r="C51" i="22" s="1"/>
  <c r="B51" i="21"/>
  <c r="B51" i="22" s="1"/>
  <c r="I50" i="21"/>
  <c r="I50" i="22" s="1"/>
  <c r="H50" i="21"/>
  <c r="H50" i="22" s="1"/>
  <c r="G50" i="21"/>
  <c r="G50" i="22" s="1"/>
  <c r="F50" i="21"/>
  <c r="F50" i="22" s="1"/>
  <c r="E50" i="21"/>
  <c r="E50" i="22" s="1"/>
  <c r="D50" i="21"/>
  <c r="D50" i="22" s="1"/>
  <c r="C50" i="21"/>
  <c r="C50" i="22" s="1"/>
  <c r="B50" i="21"/>
  <c r="B50" i="22" s="1"/>
  <c r="I49" i="21"/>
  <c r="I49" i="22" s="1"/>
  <c r="H49" i="21"/>
  <c r="H49" i="22" s="1"/>
  <c r="G49" i="21"/>
  <c r="G49" i="22" s="1"/>
  <c r="F49" i="21"/>
  <c r="F49" i="22" s="1"/>
  <c r="E49" i="21"/>
  <c r="E49" i="22" s="1"/>
  <c r="D49" i="21"/>
  <c r="D49" i="22" s="1"/>
  <c r="C49" i="21"/>
  <c r="C49" i="22" s="1"/>
  <c r="B49" i="21"/>
  <c r="B49" i="22" s="1"/>
  <c r="I48" i="21"/>
  <c r="I48" i="22" s="1"/>
  <c r="H48" i="21"/>
  <c r="H48" i="22" s="1"/>
  <c r="F48" i="21"/>
  <c r="F48" i="22" s="1"/>
  <c r="E48" i="21"/>
  <c r="E48" i="22" s="1"/>
  <c r="D48" i="21"/>
  <c r="D48" i="22" s="1"/>
  <c r="C48" i="21"/>
  <c r="C48" i="22" s="1"/>
  <c r="B48" i="21"/>
  <c r="B48" i="22" s="1"/>
  <c r="I47" i="21"/>
  <c r="I47" i="22" s="1"/>
  <c r="H47" i="21"/>
  <c r="H47" i="22" s="1"/>
  <c r="G47" i="21"/>
  <c r="G47" i="22" s="1"/>
  <c r="F47" i="21"/>
  <c r="F47" i="22" s="1"/>
  <c r="E47" i="21"/>
  <c r="E47" i="22" s="1"/>
  <c r="D47" i="21"/>
  <c r="D47" i="22" s="1"/>
  <c r="C47" i="21"/>
  <c r="C47" i="22" s="1"/>
  <c r="B47" i="21"/>
  <c r="B47" i="22" s="1"/>
  <c r="I46" i="21"/>
  <c r="I46" i="22" s="1"/>
  <c r="H46" i="21"/>
  <c r="H46" i="22" s="1"/>
  <c r="G46" i="21"/>
  <c r="G46" i="22" s="1"/>
  <c r="F46" i="21"/>
  <c r="F46" i="22" s="1"/>
  <c r="D46" i="21"/>
  <c r="D46" i="22" s="1"/>
  <c r="C46" i="21"/>
  <c r="C46" i="22" s="1"/>
  <c r="B46" i="21"/>
  <c r="B46" i="22" s="1"/>
  <c r="I45" i="21"/>
  <c r="I45" i="22" s="1"/>
  <c r="H45" i="21"/>
  <c r="H45" i="22" s="1"/>
  <c r="G45" i="21"/>
  <c r="G45" i="22" s="1"/>
  <c r="F45" i="21"/>
  <c r="F45" i="22" s="1"/>
  <c r="E45" i="21"/>
  <c r="E45" i="22" s="1"/>
  <c r="D45" i="21"/>
  <c r="D45" i="22" s="1"/>
  <c r="C45" i="21"/>
  <c r="C45" i="22" s="1"/>
  <c r="B45" i="21"/>
  <c r="B45" i="22" s="1"/>
  <c r="I44" i="21"/>
  <c r="I44" i="22" s="1"/>
  <c r="H44" i="21"/>
  <c r="H44" i="22" s="1"/>
  <c r="G44" i="21"/>
  <c r="G44" i="22" s="1"/>
  <c r="F44" i="21"/>
  <c r="F44" i="22" s="1"/>
  <c r="E44" i="21"/>
  <c r="E44" i="22" s="1"/>
  <c r="D44" i="21"/>
  <c r="D44" i="22" s="1"/>
  <c r="C44" i="21"/>
  <c r="C44" i="22" s="1"/>
  <c r="B44" i="21"/>
  <c r="B44" i="22" s="1"/>
  <c r="I43" i="21"/>
  <c r="I43" i="22" s="1"/>
  <c r="H43" i="21"/>
  <c r="H43" i="22" s="1"/>
  <c r="G43" i="21"/>
  <c r="G43" i="22" s="1"/>
  <c r="F43" i="21"/>
  <c r="F43" i="22" s="1"/>
  <c r="E43" i="21"/>
  <c r="E43" i="22" s="1"/>
  <c r="D43" i="21"/>
  <c r="D43" i="22" s="1"/>
  <c r="C43" i="21"/>
  <c r="C43" i="22" s="1"/>
  <c r="B43" i="21"/>
  <c r="B43" i="22" s="1"/>
  <c r="I42" i="21"/>
  <c r="I42" i="22" s="1"/>
  <c r="H42" i="21"/>
  <c r="H42" i="22" s="1"/>
  <c r="G42" i="21"/>
  <c r="G42" i="22" s="1"/>
  <c r="F42" i="21"/>
  <c r="F42" i="22" s="1"/>
  <c r="E42" i="21"/>
  <c r="E42" i="22" s="1"/>
  <c r="D42" i="21"/>
  <c r="D42" i="22" s="1"/>
  <c r="C42" i="21"/>
  <c r="C42" i="22" s="1"/>
  <c r="B42" i="21"/>
  <c r="B42" i="22" s="1"/>
  <c r="I41" i="21"/>
  <c r="I41" i="22" s="1"/>
  <c r="H41" i="21"/>
  <c r="H41" i="22" s="1"/>
  <c r="G41" i="21"/>
  <c r="G41" i="22" s="1"/>
  <c r="F41" i="21"/>
  <c r="F41" i="22" s="1"/>
  <c r="E41" i="21"/>
  <c r="E41" i="22" s="1"/>
  <c r="D41" i="21"/>
  <c r="D41" i="22" s="1"/>
  <c r="C41" i="21"/>
  <c r="C41" i="22" s="1"/>
  <c r="B41" i="21"/>
  <c r="B41" i="22" s="1"/>
  <c r="I40" i="21"/>
  <c r="I40" i="22" s="1"/>
  <c r="H40" i="21"/>
  <c r="H40" i="22" s="1"/>
  <c r="G40" i="21"/>
  <c r="G40" i="22" s="1"/>
  <c r="F40" i="21"/>
  <c r="F40" i="22" s="1"/>
  <c r="E40" i="21"/>
  <c r="E40" i="22" s="1"/>
  <c r="C40" i="21"/>
  <c r="C40" i="22" s="1"/>
  <c r="B40" i="21"/>
  <c r="B40" i="22" s="1"/>
  <c r="I39" i="21"/>
  <c r="I39" i="22" s="1"/>
  <c r="H39" i="21"/>
  <c r="H39" i="22" s="1"/>
  <c r="G39" i="21"/>
  <c r="G39" i="22" s="1"/>
  <c r="F39" i="21"/>
  <c r="F39" i="22" s="1"/>
  <c r="E39" i="21"/>
  <c r="E39" i="22" s="1"/>
  <c r="D39" i="21"/>
  <c r="D39" i="22" s="1"/>
  <c r="C39" i="21"/>
  <c r="C39" i="22" s="1"/>
  <c r="B39" i="21"/>
  <c r="B39" i="22" s="1"/>
  <c r="I38" i="21"/>
  <c r="I38" i="22" s="1"/>
  <c r="H38" i="21"/>
  <c r="H38" i="22" s="1"/>
  <c r="G38" i="21"/>
  <c r="G38" i="22" s="1"/>
  <c r="F38" i="21"/>
  <c r="F38" i="22" s="1"/>
  <c r="E38" i="21"/>
  <c r="E38" i="22" s="1"/>
  <c r="D38" i="21"/>
  <c r="D38" i="22" s="1"/>
  <c r="C38" i="21"/>
  <c r="C38" i="22" s="1"/>
  <c r="B38" i="21"/>
  <c r="B38" i="22" s="1"/>
  <c r="I37" i="21"/>
  <c r="I37" i="22" s="1"/>
  <c r="H37" i="21"/>
  <c r="H37" i="22" s="1"/>
  <c r="G37" i="21"/>
  <c r="G37" i="22" s="1"/>
  <c r="F37" i="21"/>
  <c r="F37" i="22" s="1"/>
  <c r="E37" i="21"/>
  <c r="E37" i="22" s="1"/>
  <c r="D37" i="21"/>
  <c r="D37" i="22" s="1"/>
  <c r="C37" i="21"/>
  <c r="C37" i="22" s="1"/>
  <c r="B37" i="21"/>
  <c r="B37" i="22" s="1"/>
  <c r="I36" i="21"/>
  <c r="I36" i="22" s="1"/>
  <c r="H36" i="21"/>
  <c r="H36" i="22" s="1"/>
  <c r="G36" i="21"/>
  <c r="G36" i="22" s="1"/>
  <c r="F36" i="21"/>
  <c r="F36" i="22" s="1"/>
  <c r="E36" i="21"/>
  <c r="E36" i="22" s="1"/>
  <c r="D36" i="21"/>
  <c r="D36" i="22" s="1"/>
  <c r="C36" i="21"/>
  <c r="C36" i="22" s="1"/>
  <c r="B36" i="21"/>
  <c r="B36" i="22" s="1"/>
  <c r="I35" i="21"/>
  <c r="I35" i="22" s="1"/>
  <c r="H35" i="21"/>
  <c r="H35" i="22" s="1"/>
  <c r="G35" i="21"/>
  <c r="G35" i="22" s="1"/>
  <c r="F35" i="21"/>
  <c r="F35" i="22" s="1"/>
  <c r="E35" i="21"/>
  <c r="E35" i="22" s="1"/>
  <c r="D35" i="21"/>
  <c r="D35" i="22" s="1"/>
  <c r="C35" i="21"/>
  <c r="C35" i="22" s="1"/>
  <c r="B35" i="21"/>
  <c r="B35" i="22" s="1"/>
  <c r="I34" i="21"/>
  <c r="I34" i="22" s="1"/>
  <c r="H34" i="21"/>
  <c r="H34" i="22" s="1"/>
  <c r="G34" i="21"/>
  <c r="G34" i="22" s="1"/>
  <c r="F34" i="21"/>
  <c r="F34" i="22" s="1"/>
  <c r="E34" i="21"/>
  <c r="E34" i="22" s="1"/>
  <c r="D34" i="21"/>
  <c r="D34" i="22" s="1"/>
  <c r="C34" i="21"/>
  <c r="C34" i="22" s="1"/>
  <c r="B34" i="21"/>
  <c r="B34" i="22" s="1"/>
  <c r="I33" i="21"/>
  <c r="I33" i="22" s="1"/>
  <c r="H33" i="21"/>
  <c r="H33" i="22" s="1"/>
  <c r="G33" i="21"/>
  <c r="G33" i="22" s="1"/>
  <c r="F33" i="21"/>
  <c r="F33" i="22" s="1"/>
  <c r="E33" i="21"/>
  <c r="E33" i="22" s="1"/>
  <c r="D33" i="21"/>
  <c r="D33" i="22" s="1"/>
  <c r="C33" i="21"/>
  <c r="C33" i="22" s="1"/>
  <c r="B33" i="21"/>
  <c r="B33" i="22" s="1"/>
  <c r="I32" i="21"/>
  <c r="I32" i="22" s="1"/>
  <c r="H32" i="21"/>
  <c r="H32" i="22" s="1"/>
  <c r="G32" i="21"/>
  <c r="G32" i="22" s="1"/>
  <c r="F32" i="21"/>
  <c r="F32" i="22" s="1"/>
  <c r="E32" i="21"/>
  <c r="E32" i="22" s="1"/>
  <c r="D32" i="21"/>
  <c r="D32" i="22" s="1"/>
  <c r="C32" i="21"/>
  <c r="C32" i="22" s="1"/>
  <c r="B32" i="21"/>
  <c r="B32" i="22" s="1"/>
  <c r="I31" i="21"/>
  <c r="I31" i="22" s="1"/>
  <c r="H31" i="21"/>
  <c r="H31" i="22" s="1"/>
  <c r="G31" i="21"/>
  <c r="G31" i="22" s="1"/>
  <c r="F31" i="21"/>
  <c r="F31" i="22" s="1"/>
  <c r="E31" i="21"/>
  <c r="E31" i="22" s="1"/>
  <c r="D31" i="21"/>
  <c r="D31" i="22" s="1"/>
  <c r="C31" i="21"/>
  <c r="C31" i="22" s="1"/>
  <c r="B31" i="21"/>
  <c r="B31" i="22" s="1"/>
  <c r="I30" i="21"/>
  <c r="I30" i="22" s="1"/>
  <c r="H30" i="21"/>
  <c r="H30" i="22" s="1"/>
  <c r="G30" i="21"/>
  <c r="G30" i="22" s="1"/>
  <c r="F30" i="21"/>
  <c r="F30" i="22" s="1"/>
  <c r="E30" i="21"/>
  <c r="E30" i="22" s="1"/>
  <c r="D30" i="21"/>
  <c r="D30" i="22" s="1"/>
  <c r="C30" i="21"/>
  <c r="C30" i="22" s="1"/>
  <c r="B30" i="21"/>
  <c r="B30" i="22" s="1"/>
  <c r="I29" i="21"/>
  <c r="I29" i="22" s="1"/>
  <c r="H29" i="21"/>
  <c r="H29" i="22" s="1"/>
  <c r="G29" i="21"/>
  <c r="G29" i="22" s="1"/>
  <c r="F29" i="21"/>
  <c r="F29" i="22" s="1"/>
  <c r="E29" i="21"/>
  <c r="E29" i="22" s="1"/>
  <c r="D29" i="21"/>
  <c r="D29" i="22" s="1"/>
  <c r="C29" i="21"/>
  <c r="C29" i="22" s="1"/>
  <c r="B29" i="21"/>
  <c r="B29" i="22" s="1"/>
  <c r="I28" i="21"/>
  <c r="I28" i="22" s="1"/>
  <c r="H28" i="21"/>
  <c r="H28" i="22" s="1"/>
  <c r="G28" i="21"/>
  <c r="G28" i="22" s="1"/>
  <c r="F28" i="21"/>
  <c r="F28" i="22" s="1"/>
  <c r="E28" i="21"/>
  <c r="E28" i="22" s="1"/>
  <c r="D28" i="21"/>
  <c r="D28" i="22" s="1"/>
  <c r="C28" i="21"/>
  <c r="C28" i="22" s="1"/>
  <c r="B28" i="21"/>
  <c r="B28" i="22" s="1"/>
  <c r="I27" i="21"/>
  <c r="I27" i="22" s="1"/>
  <c r="H27" i="21"/>
  <c r="H27" i="22" s="1"/>
  <c r="G27" i="21"/>
  <c r="G27" i="22" s="1"/>
  <c r="F27" i="21"/>
  <c r="F27" i="22" s="1"/>
  <c r="E27" i="21"/>
  <c r="E27" i="22" s="1"/>
  <c r="D27" i="21"/>
  <c r="D27" i="22" s="1"/>
  <c r="C27" i="21"/>
  <c r="C27" i="22" s="1"/>
  <c r="B27" i="21"/>
  <c r="B27" i="22" s="1"/>
  <c r="I26" i="21"/>
  <c r="I26" i="22" s="1"/>
  <c r="H26" i="21"/>
  <c r="H26" i="22" s="1"/>
  <c r="G26" i="21"/>
  <c r="G26" i="22" s="1"/>
  <c r="F26" i="21"/>
  <c r="F26" i="22" s="1"/>
  <c r="E26" i="21"/>
  <c r="E26" i="22" s="1"/>
  <c r="D26" i="21"/>
  <c r="D26" i="22" s="1"/>
  <c r="C26" i="21"/>
  <c r="C26" i="22" s="1"/>
  <c r="B26" i="21"/>
  <c r="B26" i="22" s="1"/>
  <c r="I25" i="21"/>
  <c r="I25" i="22" s="1"/>
  <c r="H25" i="21"/>
  <c r="H25" i="22" s="1"/>
  <c r="G25" i="21"/>
  <c r="G25" i="22" s="1"/>
  <c r="F25" i="21"/>
  <c r="F25" i="22" s="1"/>
  <c r="E25" i="21"/>
  <c r="E25" i="22" s="1"/>
  <c r="D25" i="21"/>
  <c r="D25" i="22" s="1"/>
  <c r="C25" i="21"/>
  <c r="C25" i="22" s="1"/>
  <c r="B25" i="21"/>
  <c r="B25" i="22" s="1"/>
  <c r="I24" i="21"/>
  <c r="I24" i="22" s="1"/>
  <c r="H24" i="21"/>
  <c r="H24" i="22" s="1"/>
  <c r="G24" i="21"/>
  <c r="G24" i="22" s="1"/>
  <c r="F24" i="21"/>
  <c r="F24" i="22" s="1"/>
  <c r="E24" i="21"/>
  <c r="E24" i="22" s="1"/>
  <c r="D24" i="21"/>
  <c r="D24" i="22" s="1"/>
  <c r="C24" i="21"/>
  <c r="C24" i="22" s="1"/>
  <c r="B24" i="21"/>
  <c r="B24" i="22" s="1"/>
  <c r="I23" i="21"/>
  <c r="I23" i="22" s="1"/>
  <c r="H23" i="21"/>
  <c r="H23" i="22" s="1"/>
  <c r="G23" i="21"/>
  <c r="G23" i="22" s="1"/>
  <c r="F23" i="21"/>
  <c r="F23" i="22" s="1"/>
  <c r="E23" i="21"/>
  <c r="E23" i="22" s="1"/>
  <c r="D23" i="21"/>
  <c r="D23" i="22" s="1"/>
  <c r="C23" i="21"/>
  <c r="C23" i="22" s="1"/>
  <c r="B23" i="21"/>
  <c r="B23" i="22" s="1"/>
  <c r="I22" i="21"/>
  <c r="I22" i="22" s="1"/>
  <c r="H22" i="21"/>
  <c r="H22" i="22" s="1"/>
  <c r="F22" i="21"/>
  <c r="F22" i="22" s="1"/>
  <c r="E22" i="21"/>
  <c r="E22" i="22" s="1"/>
  <c r="D22" i="21"/>
  <c r="D22" i="22" s="1"/>
  <c r="B22" i="21"/>
  <c r="B22" i="22" s="1"/>
  <c r="I21" i="21"/>
  <c r="I21" i="22" s="1"/>
  <c r="H21" i="21"/>
  <c r="H21" i="22" s="1"/>
  <c r="G21" i="21"/>
  <c r="G21" i="22" s="1"/>
  <c r="F21" i="21"/>
  <c r="F21" i="22" s="1"/>
  <c r="E21" i="21"/>
  <c r="E21" i="22" s="1"/>
  <c r="D21" i="21"/>
  <c r="D21" i="22" s="1"/>
  <c r="C21" i="21"/>
  <c r="C21" i="22" s="1"/>
  <c r="B21" i="21"/>
  <c r="B21" i="22" s="1"/>
  <c r="I20" i="21"/>
  <c r="I20" i="22" s="1"/>
  <c r="H20" i="21"/>
  <c r="H20" i="22" s="1"/>
  <c r="G20" i="21"/>
  <c r="G20" i="22" s="1"/>
  <c r="F20" i="21"/>
  <c r="F20" i="22" s="1"/>
  <c r="E20" i="21"/>
  <c r="E20" i="22" s="1"/>
  <c r="D20" i="21"/>
  <c r="D20" i="22" s="1"/>
  <c r="C20" i="21"/>
  <c r="C20" i="22" s="1"/>
  <c r="B20" i="21"/>
  <c r="B20" i="22" s="1"/>
  <c r="I19" i="21"/>
  <c r="I19" i="22" s="1"/>
  <c r="H19" i="21"/>
  <c r="H19" i="22" s="1"/>
  <c r="G19" i="21"/>
  <c r="G19" i="22" s="1"/>
  <c r="F19" i="21"/>
  <c r="F19" i="22" s="1"/>
  <c r="E19" i="21"/>
  <c r="E19" i="22" s="1"/>
  <c r="D19" i="21"/>
  <c r="D19" i="22" s="1"/>
  <c r="C19" i="21"/>
  <c r="C19" i="22" s="1"/>
  <c r="B19" i="21"/>
  <c r="B19" i="22" s="1"/>
  <c r="I18" i="21"/>
  <c r="I18" i="22" s="1"/>
  <c r="H18" i="21"/>
  <c r="H18" i="22" s="1"/>
  <c r="G18" i="21"/>
  <c r="G18" i="22" s="1"/>
  <c r="F18" i="21"/>
  <c r="F18" i="22" s="1"/>
  <c r="E18" i="21"/>
  <c r="E18" i="22" s="1"/>
  <c r="D18" i="21"/>
  <c r="D18" i="22" s="1"/>
  <c r="C18" i="21"/>
  <c r="C18" i="22" s="1"/>
  <c r="B18" i="21"/>
  <c r="B18" i="22" s="1"/>
  <c r="I17" i="21"/>
  <c r="I17" i="22" s="1"/>
  <c r="H17" i="21"/>
  <c r="H17" i="22" s="1"/>
  <c r="G17" i="21"/>
  <c r="G17" i="22" s="1"/>
  <c r="F17" i="21"/>
  <c r="F17" i="22" s="1"/>
  <c r="E17" i="21"/>
  <c r="E17" i="22" s="1"/>
  <c r="D17" i="21"/>
  <c r="D17" i="22" s="1"/>
  <c r="C17" i="21"/>
  <c r="C17" i="22" s="1"/>
  <c r="B17" i="21"/>
  <c r="B17" i="22" s="1"/>
  <c r="I16" i="21"/>
  <c r="I16" i="22" s="1"/>
  <c r="H16" i="21"/>
  <c r="H16" i="22" s="1"/>
  <c r="G16" i="21"/>
  <c r="G16" i="22" s="1"/>
  <c r="F16" i="21"/>
  <c r="F16" i="22" s="1"/>
  <c r="E16" i="21"/>
  <c r="E16" i="22" s="1"/>
  <c r="D16" i="21"/>
  <c r="D16" i="22" s="1"/>
  <c r="C16" i="21"/>
  <c r="C16" i="22" s="1"/>
  <c r="B16" i="21"/>
  <c r="B16" i="22" s="1"/>
  <c r="I15" i="21"/>
  <c r="I15" i="22" s="1"/>
  <c r="H15" i="21"/>
  <c r="H15" i="22" s="1"/>
  <c r="G15" i="21"/>
  <c r="G15" i="22" s="1"/>
  <c r="F15" i="21"/>
  <c r="F15" i="22" s="1"/>
  <c r="E15" i="21"/>
  <c r="E15" i="22" s="1"/>
  <c r="D15" i="21"/>
  <c r="D15" i="22" s="1"/>
  <c r="C15" i="21"/>
  <c r="C15" i="22" s="1"/>
  <c r="B15" i="21"/>
  <c r="B15" i="22" s="1"/>
  <c r="I14" i="21"/>
  <c r="I14" i="22" s="1"/>
  <c r="H14" i="21"/>
  <c r="H14" i="22" s="1"/>
  <c r="G14" i="21"/>
  <c r="G14" i="22" s="1"/>
  <c r="F14" i="21"/>
  <c r="F14" i="22" s="1"/>
  <c r="E14" i="21"/>
  <c r="E14" i="22" s="1"/>
  <c r="D14" i="21"/>
  <c r="D14" i="22" s="1"/>
  <c r="C14" i="21"/>
  <c r="C14" i="22" s="1"/>
  <c r="B14" i="21"/>
  <c r="B14" i="22" s="1"/>
  <c r="I13" i="21"/>
  <c r="I13" i="22" s="1"/>
  <c r="H13" i="21"/>
  <c r="H13" i="22" s="1"/>
  <c r="G13" i="21"/>
  <c r="G13" i="22" s="1"/>
  <c r="F13" i="21"/>
  <c r="F13" i="22" s="1"/>
  <c r="E13" i="21"/>
  <c r="E13" i="22" s="1"/>
  <c r="D13" i="21"/>
  <c r="D13" i="22" s="1"/>
  <c r="C13" i="21"/>
  <c r="C13" i="22" s="1"/>
  <c r="B13" i="21"/>
  <c r="B13" i="22" s="1"/>
  <c r="I12" i="21"/>
  <c r="I12" i="22" s="1"/>
  <c r="H12" i="21"/>
  <c r="H12" i="22" s="1"/>
  <c r="G12" i="21"/>
  <c r="G12" i="22" s="1"/>
  <c r="F12" i="21"/>
  <c r="F12" i="22" s="1"/>
  <c r="E12" i="21"/>
  <c r="E12" i="22" s="1"/>
  <c r="D12" i="21"/>
  <c r="D12" i="22" s="1"/>
  <c r="C12" i="21"/>
  <c r="C12" i="22" s="1"/>
  <c r="B12" i="21"/>
  <c r="B12" i="22" s="1"/>
  <c r="I11" i="21"/>
  <c r="I11" i="22" s="1"/>
  <c r="H11" i="21"/>
  <c r="H11" i="22" s="1"/>
  <c r="G11" i="21"/>
  <c r="G11" i="22" s="1"/>
  <c r="F11" i="21"/>
  <c r="F11" i="22" s="1"/>
  <c r="E11" i="21"/>
  <c r="E11" i="22" s="1"/>
  <c r="D11" i="21"/>
  <c r="D11" i="22" s="1"/>
  <c r="C11" i="21"/>
  <c r="C11" i="22" s="1"/>
  <c r="B11" i="21"/>
  <c r="B11" i="22" s="1"/>
  <c r="I10" i="21"/>
  <c r="I10" i="22" s="1"/>
  <c r="H10" i="21"/>
  <c r="H10" i="22" s="1"/>
  <c r="G10" i="21"/>
  <c r="G10" i="22" s="1"/>
  <c r="F10" i="21"/>
  <c r="F10" i="22" s="1"/>
  <c r="E10" i="21"/>
  <c r="E10" i="22" s="1"/>
  <c r="D10" i="21"/>
  <c r="D10" i="22" s="1"/>
  <c r="C10" i="21"/>
  <c r="C10" i="22" s="1"/>
  <c r="B10" i="21"/>
  <c r="B10" i="22" s="1"/>
  <c r="I9" i="21"/>
  <c r="I9" i="22" s="1"/>
  <c r="H9" i="21"/>
  <c r="H9" i="22" s="1"/>
  <c r="G9" i="21"/>
  <c r="G9" i="22" s="1"/>
  <c r="F9" i="21"/>
  <c r="F9" i="22" s="1"/>
  <c r="E9" i="21"/>
  <c r="E9" i="22" s="1"/>
  <c r="D9" i="21"/>
  <c r="D9" i="22" s="1"/>
  <c r="C9" i="21"/>
  <c r="C9" i="22" s="1"/>
  <c r="B9" i="21"/>
  <c r="B9" i="22" s="1"/>
  <c r="I8" i="21"/>
  <c r="I8" i="22" s="1"/>
  <c r="H8" i="21"/>
  <c r="H8" i="22" s="1"/>
  <c r="G8" i="21"/>
  <c r="G8" i="22" s="1"/>
  <c r="F8" i="21"/>
  <c r="F8" i="22" s="1"/>
  <c r="E8" i="21"/>
  <c r="E8" i="22" s="1"/>
  <c r="D8" i="21"/>
  <c r="D8" i="22" s="1"/>
  <c r="C8" i="21"/>
  <c r="C8" i="22" s="1"/>
  <c r="B8" i="21"/>
  <c r="B8" i="22" s="1"/>
  <c r="I7" i="21"/>
  <c r="I7" i="22" s="1"/>
  <c r="H7" i="21"/>
  <c r="H7" i="22" s="1"/>
  <c r="G7" i="21"/>
  <c r="G7" i="22" s="1"/>
  <c r="F7" i="21"/>
  <c r="F7" i="22" s="1"/>
  <c r="E7" i="21"/>
  <c r="E7" i="22" s="1"/>
  <c r="D7" i="21"/>
  <c r="D7" i="22" s="1"/>
  <c r="C7" i="21"/>
  <c r="C7" i="22" s="1"/>
  <c r="B7" i="21"/>
  <c r="B7" i="22" s="1"/>
  <c r="I6" i="21"/>
  <c r="I6" i="22" s="1"/>
  <c r="H6" i="21"/>
  <c r="H6" i="22" s="1"/>
  <c r="G6" i="21"/>
  <c r="G6" i="22" s="1"/>
  <c r="F6" i="21"/>
  <c r="F6" i="22" s="1"/>
  <c r="E6" i="21"/>
  <c r="E6" i="22" s="1"/>
  <c r="D6" i="21"/>
  <c r="D6" i="22" s="1"/>
  <c r="C6" i="21"/>
  <c r="C6" i="22" s="1"/>
  <c r="B6" i="21"/>
  <c r="B6" i="22" s="1"/>
  <c r="I5" i="21"/>
  <c r="I5" i="22" s="1"/>
  <c r="H5" i="21"/>
  <c r="H5" i="22" s="1"/>
  <c r="G5" i="21"/>
  <c r="G5" i="22" s="1"/>
  <c r="F5" i="21"/>
  <c r="F5" i="22" s="1"/>
  <c r="E5" i="21"/>
  <c r="E5" i="22" s="1"/>
  <c r="D5" i="21"/>
  <c r="D5" i="22" s="1"/>
  <c r="C5" i="21"/>
  <c r="C5" i="22" s="1"/>
  <c r="B5" i="21"/>
  <c r="B5" i="22" s="1"/>
  <c r="I4" i="21"/>
  <c r="I4" i="22" s="1"/>
  <c r="H4" i="21"/>
  <c r="H4" i="22" s="1"/>
  <c r="G4" i="21"/>
  <c r="G4" i="22" s="1"/>
  <c r="F4" i="21"/>
  <c r="F4" i="22" s="1"/>
  <c r="E4" i="21"/>
  <c r="E4" i="22" s="1"/>
  <c r="D4" i="21"/>
  <c r="D4" i="22" s="1"/>
  <c r="C4" i="21"/>
  <c r="C4" i="22" s="1"/>
  <c r="B4" i="21"/>
  <c r="B4" i="22" s="1"/>
  <c r="I3" i="21"/>
  <c r="I3" i="22" s="1"/>
  <c r="H3" i="21"/>
  <c r="H3" i="22" s="1"/>
  <c r="G3" i="21"/>
  <c r="G3" i="22" s="1"/>
  <c r="F3" i="21"/>
  <c r="F3" i="22" s="1"/>
  <c r="E3" i="21"/>
  <c r="E3" i="22" s="1"/>
  <c r="D3" i="21"/>
  <c r="D3" i="22" s="1"/>
  <c r="C3" i="21"/>
  <c r="C3" i="22" s="1"/>
  <c r="B3" i="21"/>
  <c r="B3" i="22" s="1"/>
  <c r="I2" i="21"/>
  <c r="I2" i="22" s="1"/>
  <c r="H2" i="21"/>
  <c r="H2" i="22" s="1"/>
  <c r="G2" i="21"/>
  <c r="G2" i="22" s="1"/>
  <c r="F2" i="21"/>
  <c r="F2" i="22" s="1"/>
  <c r="E2" i="21"/>
  <c r="E2" i="22" s="1"/>
  <c r="D2" i="21"/>
  <c r="D2" i="22" s="1"/>
  <c r="C2" i="21"/>
  <c r="C2" i="22" s="1"/>
  <c r="B2" i="21"/>
  <c r="B2" i="22" s="1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M10" i="21" a="1"/>
  <c r="V10" i="18"/>
  <c r="V23" i="18"/>
  <c r="T23" i="21" a="1"/>
  <c r="P10" i="18"/>
  <c r="P23" i="18"/>
  <c r="M10" i="21" l="1"/>
  <c r="J65" i="22"/>
  <c r="J95" i="22"/>
  <c r="J99" i="22"/>
  <c r="J101" i="22"/>
  <c r="J105" i="22"/>
  <c r="J109" i="22"/>
  <c r="B147" i="22"/>
  <c r="J3" i="22"/>
  <c r="J4" i="22"/>
  <c r="J5" i="22"/>
  <c r="J8" i="22"/>
  <c r="J9" i="22"/>
  <c r="J12" i="22"/>
  <c r="J13" i="22"/>
  <c r="J17" i="22"/>
  <c r="J21" i="22"/>
  <c r="J49" i="22"/>
  <c r="J125" i="22"/>
  <c r="J130" i="22"/>
  <c r="J41" i="22"/>
  <c r="J45" i="22"/>
  <c r="J79" i="22"/>
  <c r="J80" i="22"/>
  <c r="J82" i="22"/>
  <c r="J83" i="22"/>
  <c r="J84" i="22"/>
  <c r="J86" i="22"/>
  <c r="J87" i="22"/>
  <c r="J88" i="22"/>
  <c r="J90" i="22"/>
  <c r="J91" i="22"/>
  <c r="J94" i="22"/>
  <c r="J126" i="22"/>
  <c r="J129" i="22"/>
  <c r="J131" i="22"/>
  <c r="J22" i="22"/>
  <c r="J25" i="22"/>
  <c r="J29" i="22"/>
  <c r="J33" i="22"/>
  <c r="J37" i="22"/>
  <c r="J51" i="22"/>
  <c r="J55" i="22"/>
  <c r="J59" i="22"/>
  <c r="J63" i="22"/>
  <c r="J67" i="22"/>
  <c r="J71" i="22"/>
  <c r="J76" i="22"/>
  <c r="J78" i="22"/>
  <c r="J81" i="22"/>
  <c r="J85" i="22"/>
  <c r="J89" i="22"/>
  <c r="J113" i="22"/>
  <c r="J114" i="22"/>
  <c r="J115" i="22"/>
  <c r="J92" i="22"/>
  <c r="J96" i="22"/>
  <c r="J98" i="22"/>
  <c r="J100" i="22"/>
  <c r="J127" i="22"/>
  <c r="J53" i="22"/>
  <c r="J57" i="22"/>
  <c r="J61" i="22"/>
  <c r="J69" i="22"/>
  <c r="J73" i="22"/>
  <c r="J102" i="22"/>
  <c r="J103" i="22"/>
  <c r="J104" i="22"/>
  <c r="J106" i="22"/>
  <c r="F146" i="22"/>
  <c r="F147" i="22"/>
  <c r="J142" i="22"/>
  <c r="C147" i="22"/>
  <c r="C146" i="22"/>
  <c r="G147" i="22"/>
  <c r="G146" i="22"/>
  <c r="J93" i="22"/>
  <c r="J116" i="22"/>
  <c r="J118" i="22"/>
  <c r="J121" i="22"/>
  <c r="J122" i="22"/>
  <c r="J123" i="22"/>
  <c r="J143" i="22"/>
  <c r="D146" i="22"/>
  <c r="D147" i="22"/>
  <c r="J97" i="22"/>
  <c r="J132" i="22"/>
  <c r="J136" i="22"/>
  <c r="J140" i="22"/>
  <c r="J117" i="22"/>
  <c r="J124" i="22"/>
  <c r="H147" i="22"/>
  <c r="H146" i="22"/>
  <c r="J2" i="22"/>
  <c r="E147" i="22"/>
  <c r="I147" i="22"/>
  <c r="J77" i="22"/>
  <c r="J107" i="22"/>
  <c r="J108" i="22"/>
  <c r="J110" i="22"/>
  <c r="J111" i="22"/>
  <c r="J112" i="22"/>
  <c r="J133" i="22"/>
  <c r="J134" i="22"/>
  <c r="J135" i="22"/>
  <c r="J137" i="22"/>
  <c r="J138" i="22"/>
  <c r="J139" i="22"/>
  <c r="J141" i="22"/>
  <c r="J50" i="22"/>
  <c r="J52" i="22"/>
  <c r="J54" i="22"/>
  <c r="J56" i="22"/>
  <c r="J58" i="22"/>
  <c r="J60" i="22"/>
  <c r="J62" i="22"/>
  <c r="J64" i="22"/>
  <c r="J66" i="22"/>
  <c r="J68" i="22"/>
  <c r="J70" i="22"/>
  <c r="J72" i="22"/>
  <c r="J74" i="22"/>
  <c r="J75" i="22"/>
  <c r="J144" i="22"/>
  <c r="J128" i="22"/>
  <c r="J120" i="22"/>
  <c r="J119" i="22"/>
  <c r="J7" i="22"/>
  <c r="J10" i="22"/>
  <c r="J11" i="22"/>
  <c r="J14" i="22"/>
  <c r="J15" i="22"/>
  <c r="J16" i="22"/>
  <c r="J18" i="22"/>
  <c r="J19" i="22"/>
  <c r="J20" i="22"/>
  <c r="J47" i="22"/>
  <c r="J48" i="22"/>
  <c r="J46" i="22"/>
  <c r="E146" i="22"/>
  <c r="J6" i="22"/>
  <c r="J40" i="22"/>
  <c r="J42" i="22"/>
  <c r="J43" i="22"/>
  <c r="J44" i="22"/>
  <c r="J23" i="22"/>
  <c r="J24" i="22"/>
  <c r="J26" i="22"/>
  <c r="J27" i="22"/>
  <c r="J28" i="22"/>
  <c r="J30" i="22"/>
  <c r="J31" i="22"/>
  <c r="J32" i="22"/>
  <c r="J34" i="22"/>
  <c r="J35" i="22"/>
  <c r="J36" i="22"/>
  <c r="J38" i="22"/>
  <c r="J39" i="22"/>
  <c r="I146" i="22"/>
  <c r="B146" i="22"/>
  <c r="T23" i="21"/>
  <c r="J11" i="19"/>
  <c r="J144" i="21"/>
  <c r="J141" i="21"/>
  <c r="J140" i="21"/>
  <c r="J139" i="21"/>
  <c r="J137" i="21"/>
  <c r="J136" i="21"/>
  <c r="J135" i="21"/>
  <c r="J134" i="21"/>
  <c r="J133" i="21"/>
  <c r="C132" i="5" s="1"/>
  <c r="J129" i="21"/>
  <c r="C128" i="5" s="1"/>
  <c r="J128" i="21"/>
  <c r="C127" i="5" s="1"/>
  <c r="J125" i="21"/>
  <c r="C124" i="5" s="1"/>
  <c r="J124" i="21"/>
  <c r="C123" i="5" s="1"/>
  <c r="J123" i="21"/>
  <c r="C122" i="5" s="1"/>
  <c r="J121" i="21"/>
  <c r="C120" i="5" s="1"/>
  <c r="J120" i="21"/>
  <c r="C119" i="5" s="1"/>
  <c r="J119" i="21"/>
  <c r="C118" i="5" s="1"/>
  <c r="J118" i="21"/>
  <c r="C117" i="5" s="1"/>
  <c r="J117" i="21"/>
  <c r="C116" i="5" s="1"/>
  <c r="J113" i="21"/>
  <c r="C112" i="5" s="1"/>
  <c r="J112" i="21"/>
  <c r="C111" i="5" s="1"/>
  <c r="J109" i="21"/>
  <c r="C108" i="5" s="1"/>
  <c r="J108" i="21"/>
  <c r="C107" i="5" s="1"/>
  <c r="J107" i="21"/>
  <c r="C106" i="5" s="1"/>
  <c r="J105" i="21"/>
  <c r="C104" i="5" s="1"/>
  <c r="J104" i="21"/>
  <c r="C103" i="5" s="1"/>
  <c r="J103" i="21"/>
  <c r="C102" i="5" s="1"/>
  <c r="J102" i="21"/>
  <c r="C101" i="5" s="1"/>
  <c r="J101" i="21"/>
  <c r="C100" i="5" s="1"/>
  <c r="J97" i="21"/>
  <c r="C96" i="5" s="1"/>
  <c r="J96" i="21"/>
  <c r="C95" i="5" s="1"/>
  <c r="J93" i="21"/>
  <c r="C92" i="5" s="1"/>
  <c r="J92" i="21"/>
  <c r="C91" i="5" s="1"/>
  <c r="J91" i="21"/>
  <c r="C90" i="5" s="1"/>
  <c r="J89" i="21"/>
  <c r="C88" i="5" s="1"/>
  <c r="J88" i="21"/>
  <c r="C87" i="5" s="1"/>
  <c r="J87" i="21"/>
  <c r="C86" i="5" s="1"/>
  <c r="J86" i="21"/>
  <c r="C85" i="5" s="1"/>
  <c r="J85" i="21"/>
  <c r="C84" i="5" s="1"/>
  <c r="J81" i="21"/>
  <c r="C80" i="5" s="1"/>
  <c r="J80" i="21"/>
  <c r="C79" i="5" s="1"/>
  <c r="J77" i="21"/>
  <c r="C76" i="5" s="1"/>
  <c r="J76" i="21"/>
  <c r="C75" i="5" s="1"/>
  <c r="J75" i="21"/>
  <c r="C74" i="5" s="1"/>
  <c r="J73" i="21"/>
  <c r="C72" i="5" s="1"/>
  <c r="J72" i="21"/>
  <c r="C71" i="5" s="1"/>
  <c r="J71" i="21"/>
  <c r="C70" i="5" s="1"/>
  <c r="J70" i="21"/>
  <c r="C69" i="5" s="1"/>
  <c r="J69" i="21"/>
  <c r="C68" i="5" s="1"/>
  <c r="J65" i="21"/>
  <c r="C64" i="5" s="1"/>
  <c r="J64" i="21"/>
  <c r="C63" i="5" s="1"/>
  <c r="J61" i="21"/>
  <c r="C60" i="5" s="1"/>
  <c r="J60" i="21"/>
  <c r="C59" i="5" s="1"/>
  <c r="J59" i="21"/>
  <c r="C58" i="5" s="1"/>
  <c r="J57" i="21"/>
  <c r="C56" i="5" s="1"/>
  <c r="J56" i="21"/>
  <c r="C55" i="5" s="1"/>
  <c r="J55" i="21"/>
  <c r="C54" i="5" s="1"/>
  <c r="J54" i="21"/>
  <c r="C53" i="5" s="1"/>
  <c r="J53" i="21"/>
  <c r="C52" i="5" s="1"/>
  <c r="J49" i="21"/>
  <c r="C48" i="5" s="1"/>
  <c r="J48" i="21"/>
  <c r="C47" i="5" s="1"/>
  <c r="J45" i="21"/>
  <c r="C44" i="5" s="1"/>
  <c r="J44" i="21"/>
  <c r="C43" i="5" s="1"/>
  <c r="J43" i="21"/>
  <c r="C42" i="5" s="1"/>
  <c r="J41" i="21"/>
  <c r="C40" i="5" s="1"/>
  <c r="J40" i="21"/>
  <c r="J39" i="21"/>
  <c r="C38" i="5" s="1"/>
  <c r="J38" i="21"/>
  <c r="C37" i="5" s="1"/>
  <c r="J37" i="21"/>
  <c r="C36" i="5" s="1"/>
  <c r="J33" i="21"/>
  <c r="C32" i="5" s="1"/>
  <c r="J30" i="21"/>
  <c r="C29" i="5" s="1"/>
  <c r="J29" i="21"/>
  <c r="C28" i="5" s="1"/>
  <c r="J27" i="21"/>
  <c r="J26" i="21"/>
  <c r="C25" i="5" s="1"/>
  <c r="J25" i="21"/>
  <c r="C24" i="5" s="1"/>
  <c r="J24" i="21"/>
  <c r="C23" i="5" s="1"/>
  <c r="J21" i="21"/>
  <c r="C20" i="5" s="1"/>
  <c r="J20" i="21"/>
  <c r="C19" i="5" s="1"/>
  <c r="J19" i="21"/>
  <c r="C18" i="5" s="1"/>
  <c r="J16" i="21"/>
  <c r="C15" i="5" s="1"/>
  <c r="J15" i="21"/>
  <c r="C14" i="5" s="1"/>
  <c r="J14" i="21"/>
  <c r="J12" i="21"/>
  <c r="C11" i="5" s="1"/>
  <c r="J10" i="21"/>
  <c r="C9" i="5" s="1"/>
  <c r="J9" i="21"/>
  <c r="C8" i="5" s="1"/>
  <c r="J8" i="21"/>
  <c r="C7" i="5" s="1"/>
  <c r="J6" i="21"/>
  <c r="C5" i="5" s="1"/>
  <c r="J5" i="21"/>
  <c r="C4" i="5" s="1"/>
  <c r="F146" i="21"/>
  <c r="B146" i="21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P9" i="20"/>
  <c r="P8" i="20"/>
  <c r="P7" i="20"/>
  <c r="P6" i="20"/>
  <c r="P5" i="20"/>
  <c r="P4" i="20"/>
  <c r="P3" i="20"/>
  <c r="P2" i="20"/>
  <c r="L11" i="19"/>
  <c r="K11" i="19"/>
  <c r="I11" i="19"/>
  <c r="H11" i="19"/>
  <c r="G11" i="19"/>
  <c r="F11" i="19"/>
  <c r="E11" i="19"/>
  <c r="D11" i="19"/>
  <c r="C11" i="19"/>
  <c r="B11" i="19"/>
  <c r="N9" i="19"/>
  <c r="N8" i="19"/>
  <c r="N7" i="19"/>
  <c r="N6" i="19"/>
  <c r="N5" i="19"/>
  <c r="N4" i="19"/>
  <c r="N3" i="19"/>
  <c r="N2" i="19"/>
  <c r="S33" i="18"/>
  <c r="S20" i="18"/>
  <c r="M33" i="18"/>
  <c r="M23" i="21" a="1"/>
  <c r="O25" i="21"/>
  <c r="V19" i="21"/>
  <c r="U29" i="21"/>
  <c r="S23" i="18" a="1"/>
  <c r="T19" i="18"/>
  <c r="N26" i="18"/>
  <c r="Q10" i="21"/>
  <c r="O14" i="21"/>
  <c r="O15" i="21"/>
  <c r="V26" i="21"/>
  <c r="T31" i="18"/>
  <c r="T17" i="18"/>
  <c r="O32" i="18"/>
  <c r="N31" i="21"/>
  <c r="N28" i="21"/>
  <c r="U19" i="21"/>
  <c r="U27" i="18"/>
  <c r="N32" i="18"/>
  <c r="U31" i="21"/>
  <c r="O17" i="21"/>
  <c r="T26" i="18"/>
  <c r="T10" i="21" a="1"/>
  <c r="V14" i="21"/>
  <c r="U14" i="21"/>
  <c r="U17" i="18"/>
  <c r="N13" i="21"/>
  <c r="O16" i="21"/>
  <c r="U26" i="18"/>
  <c r="O29" i="18"/>
  <c r="U19" i="18"/>
  <c r="V25" i="21"/>
  <c r="U28" i="18"/>
  <c r="U27" i="21"/>
  <c r="O13" i="21"/>
  <c r="N29" i="18"/>
  <c r="O29" i="21"/>
  <c r="U18" i="18"/>
  <c r="O19" i="21"/>
  <c r="U31" i="18"/>
  <c r="V13" i="21"/>
  <c r="U29" i="18"/>
  <c r="T28" i="18"/>
  <c r="N16" i="21"/>
  <c r="N25" i="21"/>
  <c r="O27" i="18"/>
  <c r="U16" i="21"/>
  <c r="U17" i="21"/>
  <c r="V15" i="21"/>
  <c r="N26" i="21"/>
  <c r="U25" i="18"/>
  <c r="T18" i="18"/>
  <c r="N27" i="18"/>
  <c r="V31" i="21"/>
  <c r="V32" i="21"/>
  <c r="O26" i="21"/>
  <c r="O27" i="21"/>
  <c r="T32" i="18"/>
  <c r="T15" i="18"/>
  <c r="M23" i="18" a="1"/>
  <c r="N27" i="21"/>
  <c r="V18" i="21"/>
  <c r="U15" i="21"/>
  <c r="U14" i="18"/>
  <c r="O12" i="18"/>
  <c r="N18" i="21"/>
  <c r="V30" i="21"/>
  <c r="U12" i="18"/>
  <c r="N31" i="18"/>
  <c r="T13" i="18"/>
  <c r="N29" i="21"/>
  <c r="O26" i="18"/>
  <c r="U25" i="21"/>
  <c r="Q23" i="21"/>
  <c r="N17" i="21"/>
  <c r="O28" i="18"/>
  <c r="U26" i="21"/>
  <c r="O32" i="21"/>
  <c r="U12" i="21"/>
  <c r="U13" i="21"/>
  <c r="O31" i="21"/>
  <c r="N30" i="21"/>
  <c r="T25" i="18"/>
  <c r="U16" i="18"/>
  <c r="N28" i="18"/>
  <c r="V27" i="21"/>
  <c r="V28" i="21"/>
  <c r="N19" i="21"/>
  <c r="V16" i="21"/>
  <c r="U30" i="18"/>
  <c r="U15" i="18"/>
  <c r="N25" i="18"/>
  <c r="V17" i="21"/>
  <c r="U32" i="21"/>
  <c r="N12" i="21"/>
  <c r="T14" i="18"/>
  <c r="U30" i="21"/>
  <c r="O30" i="21"/>
  <c r="T30" i="18"/>
  <c r="T16" i="18"/>
  <c r="O25" i="18"/>
  <c r="V29" i="21"/>
  <c r="T29" i="18"/>
  <c r="O30" i="18"/>
  <c r="N14" i="21"/>
  <c r="O12" i="21"/>
  <c r="S10" i="18" a="1"/>
  <c r="O28" i="21"/>
  <c r="V12" i="21"/>
  <c r="U32" i="18"/>
  <c r="U13" i="18"/>
  <c r="O18" i="21"/>
  <c r="N15" i="21"/>
  <c r="O31" i="18"/>
  <c r="U18" i="21"/>
  <c r="N30" i="18"/>
  <c r="U28" i="21"/>
  <c r="N32" i="21"/>
  <c r="T12" i="18"/>
  <c r="T27" i="18"/>
  <c r="T18" i="21" l="1"/>
  <c r="T20" i="21" s="1"/>
  <c r="M18" i="21"/>
  <c r="M20" i="21" s="1"/>
  <c r="M31" i="21"/>
  <c r="W27" i="21"/>
  <c r="W26" i="21"/>
  <c r="W28" i="21"/>
  <c r="W31" i="21"/>
  <c r="W30" i="21"/>
  <c r="W32" i="21"/>
  <c r="W25" i="21"/>
  <c r="W29" i="21"/>
  <c r="P25" i="21"/>
  <c r="P32" i="21"/>
  <c r="P28" i="21"/>
  <c r="P27" i="21"/>
  <c r="P31" i="21"/>
  <c r="P30" i="21"/>
  <c r="P26" i="21"/>
  <c r="P29" i="21"/>
  <c r="W14" i="21"/>
  <c r="W15" i="21"/>
  <c r="W19" i="21"/>
  <c r="W18" i="21"/>
  <c r="W13" i="21"/>
  <c r="W17" i="21"/>
  <c r="W12" i="21"/>
  <c r="W16" i="21"/>
  <c r="P19" i="21"/>
  <c r="P18" i="21"/>
  <c r="P17" i="21"/>
  <c r="P16" i="21"/>
  <c r="P15" i="21"/>
  <c r="P14" i="21"/>
  <c r="P13" i="21"/>
  <c r="P12" i="21"/>
  <c r="J147" i="22"/>
  <c r="T31" i="21"/>
  <c r="T33" i="21" s="1"/>
  <c r="Q18" i="21"/>
  <c r="C26" i="5"/>
  <c r="C39" i="5"/>
  <c r="C13" i="5"/>
  <c r="B13" i="20"/>
  <c r="B14" i="20"/>
  <c r="N20" i="21"/>
  <c r="U33" i="21"/>
  <c r="O20" i="21"/>
  <c r="Q12" i="21"/>
  <c r="X12" i="21"/>
  <c r="Q27" i="21"/>
  <c r="X27" i="21"/>
  <c r="X13" i="21"/>
  <c r="Q13" i="21"/>
  <c r="T10" i="21"/>
  <c r="V20" i="21"/>
  <c r="Q17" i="21"/>
  <c r="X17" i="21"/>
  <c r="Q16" i="21"/>
  <c r="X16" i="21"/>
  <c r="N33" i="21"/>
  <c r="V33" i="21"/>
  <c r="Q26" i="21"/>
  <c r="X26" i="21"/>
  <c r="Q30" i="21"/>
  <c r="X30" i="21"/>
  <c r="Q15" i="21"/>
  <c r="X15" i="21"/>
  <c r="Q19" i="21"/>
  <c r="X19" i="21"/>
  <c r="O33" i="21"/>
  <c r="Q25" i="21"/>
  <c r="X25" i="21"/>
  <c r="Q29" i="21"/>
  <c r="X29" i="21"/>
  <c r="U20" i="21"/>
  <c r="X14" i="21"/>
  <c r="Q14" i="21"/>
  <c r="M23" i="21"/>
  <c r="X28" i="21"/>
  <c r="Q28" i="21"/>
  <c r="X32" i="21"/>
  <c r="Q32" i="21"/>
  <c r="I146" i="21"/>
  <c r="H146" i="21"/>
  <c r="J7" i="21"/>
  <c r="C6" i="5" s="1"/>
  <c r="J11" i="21"/>
  <c r="C10" i="5" s="1"/>
  <c r="J13" i="21"/>
  <c r="J18" i="21"/>
  <c r="C17" i="5" s="1"/>
  <c r="J106" i="21"/>
  <c r="C105" i="5" s="1"/>
  <c r="J2" i="21"/>
  <c r="C1" i="5" s="1"/>
  <c r="J28" i="21"/>
  <c r="C27" i="5" s="1"/>
  <c r="J46" i="21"/>
  <c r="C45" i="5" s="1"/>
  <c r="J47" i="21"/>
  <c r="C46" i="5" s="1"/>
  <c r="J62" i="21"/>
  <c r="C61" i="5" s="1"/>
  <c r="J63" i="21"/>
  <c r="C62" i="5" s="1"/>
  <c r="J78" i="21"/>
  <c r="C77" i="5" s="1"/>
  <c r="J79" i="21"/>
  <c r="C78" i="5" s="1"/>
  <c r="J94" i="21"/>
  <c r="C93" i="5" s="1"/>
  <c r="J95" i="21"/>
  <c r="C94" i="5" s="1"/>
  <c r="J110" i="21"/>
  <c r="C109" i="5" s="1"/>
  <c r="J111" i="21"/>
  <c r="C110" i="5" s="1"/>
  <c r="J126" i="21"/>
  <c r="C125" i="5" s="1"/>
  <c r="J127" i="21"/>
  <c r="C126" i="5" s="1"/>
  <c r="J142" i="21"/>
  <c r="J143" i="21"/>
  <c r="E146" i="21"/>
  <c r="D146" i="21"/>
  <c r="J32" i="21"/>
  <c r="C31" i="5" s="1"/>
  <c r="J42" i="21"/>
  <c r="C41" i="5" s="1"/>
  <c r="J58" i="21"/>
  <c r="C57" i="5" s="1"/>
  <c r="J74" i="21"/>
  <c r="C73" i="5" s="1"/>
  <c r="J90" i="21"/>
  <c r="C89" i="5" s="1"/>
  <c r="J122" i="21"/>
  <c r="C121" i="5" s="1"/>
  <c r="J138" i="21"/>
  <c r="C146" i="21"/>
  <c r="G146" i="21"/>
  <c r="J3" i="21"/>
  <c r="C2" i="5" s="1"/>
  <c r="J4" i="21"/>
  <c r="C3" i="5" s="1"/>
  <c r="J17" i="21"/>
  <c r="C16" i="5" s="1"/>
  <c r="J22" i="21"/>
  <c r="C21" i="5" s="1"/>
  <c r="J23" i="21"/>
  <c r="C22" i="5" s="1"/>
  <c r="J31" i="21"/>
  <c r="C30" i="5" s="1"/>
  <c r="J34" i="21"/>
  <c r="C33" i="5" s="1"/>
  <c r="J35" i="21"/>
  <c r="C34" i="5" s="1"/>
  <c r="J36" i="21"/>
  <c r="C35" i="5" s="1"/>
  <c r="J50" i="21"/>
  <c r="C49" i="5" s="1"/>
  <c r="J51" i="21"/>
  <c r="C50" i="5" s="1"/>
  <c r="J52" i="21"/>
  <c r="C51" i="5" s="1"/>
  <c r="J66" i="21"/>
  <c r="C65" i="5" s="1"/>
  <c r="J67" i="21"/>
  <c r="C66" i="5" s="1"/>
  <c r="J68" i="21"/>
  <c r="C67" i="5" s="1"/>
  <c r="J82" i="21"/>
  <c r="C81" i="5" s="1"/>
  <c r="J83" i="21"/>
  <c r="C82" i="5" s="1"/>
  <c r="J84" i="21"/>
  <c r="C83" i="5" s="1"/>
  <c r="J98" i="21"/>
  <c r="C97" i="5" s="1"/>
  <c r="J99" i="21"/>
  <c r="C98" i="5" s="1"/>
  <c r="J100" i="21"/>
  <c r="C99" i="5" s="1"/>
  <c r="J114" i="21"/>
  <c r="C113" i="5" s="1"/>
  <c r="J115" i="21"/>
  <c r="C114" i="5" s="1"/>
  <c r="J116" i="21"/>
  <c r="C115" i="5" s="1"/>
  <c r="J130" i="21"/>
  <c r="C129" i="5" s="1"/>
  <c r="J131" i="21"/>
  <c r="J132" i="21"/>
  <c r="C131" i="5" s="1"/>
  <c r="V26" i="18"/>
  <c r="V30" i="18"/>
  <c r="V25" i="18"/>
  <c r="V29" i="18"/>
  <c r="V28" i="18"/>
  <c r="V32" i="18"/>
  <c r="V27" i="18"/>
  <c r="V31" i="18"/>
  <c r="T33" i="18"/>
  <c r="U33" i="18"/>
  <c r="S23" i="18"/>
  <c r="V12" i="18"/>
  <c r="U20" i="18"/>
  <c r="S10" i="18"/>
  <c r="T20" i="18"/>
  <c r="N33" i="18"/>
  <c r="P26" i="18"/>
  <c r="P30" i="18"/>
  <c r="O33" i="18"/>
  <c r="P25" i="18"/>
  <c r="P29" i="18"/>
  <c r="M23" i="18"/>
  <c r="P28" i="18"/>
  <c r="P32" i="18"/>
  <c r="P27" i="18"/>
  <c r="P31" i="18"/>
  <c r="M20" i="18"/>
  <c r="X23" i="21"/>
  <c r="O15" i="18"/>
  <c r="O13" i="18"/>
  <c r="O19" i="18"/>
  <c r="O16" i="18"/>
  <c r="O18" i="18"/>
  <c r="O14" i="18"/>
  <c r="X10" i="21"/>
  <c r="O17" i="18"/>
  <c r="Q31" i="21" l="1"/>
  <c r="Q33" i="21" s="1"/>
  <c r="M33" i="21"/>
  <c r="X18" i="21"/>
  <c r="X20" i="21" s="1"/>
  <c r="P20" i="21"/>
  <c r="W33" i="21"/>
  <c r="P33" i="21"/>
  <c r="W20" i="21"/>
  <c r="X31" i="21"/>
  <c r="X33" i="21" s="1"/>
  <c r="C12" i="5"/>
  <c r="C130" i="5"/>
  <c r="Q20" i="21"/>
  <c r="V33" i="18"/>
  <c r="V13" i="18"/>
  <c r="V14" i="18"/>
  <c r="V15" i="18"/>
  <c r="V16" i="18"/>
  <c r="V17" i="18"/>
  <c r="V18" i="18"/>
  <c r="V19" i="18"/>
  <c r="P33" i="18"/>
  <c r="O20" i="18"/>
  <c r="B143" i="18"/>
  <c r="B142" i="18"/>
  <c r="F131" i="18"/>
  <c r="B117" i="18"/>
  <c r="B116" i="18"/>
  <c r="G113" i="18"/>
  <c r="G100" i="18"/>
  <c r="D92" i="18"/>
  <c r="D79" i="18"/>
  <c r="G48" i="18"/>
  <c r="D40" i="18"/>
  <c r="G22" i="18"/>
  <c r="C22" i="18"/>
  <c r="M10" i="18" a="1"/>
  <c r="V20" i="18" l="1"/>
  <c r="M10" i="18"/>
  <c r="I144" i="18"/>
  <c r="H144" i="18"/>
  <c r="G144" i="18"/>
  <c r="F144" i="18"/>
  <c r="E144" i="18"/>
  <c r="D144" i="18"/>
  <c r="C144" i="18"/>
  <c r="B144" i="18"/>
  <c r="I143" i="18"/>
  <c r="H143" i="18"/>
  <c r="G143" i="18"/>
  <c r="F143" i="18"/>
  <c r="E143" i="18"/>
  <c r="D143" i="18"/>
  <c r="C143" i="18"/>
  <c r="I142" i="18"/>
  <c r="H142" i="18"/>
  <c r="G142" i="18"/>
  <c r="F142" i="18"/>
  <c r="E142" i="18"/>
  <c r="D142" i="18"/>
  <c r="C142" i="18"/>
  <c r="I141" i="18"/>
  <c r="H141" i="18"/>
  <c r="G141" i="18"/>
  <c r="F141" i="18"/>
  <c r="E141" i="18"/>
  <c r="D141" i="18"/>
  <c r="C141" i="18"/>
  <c r="B141" i="18"/>
  <c r="I140" i="18"/>
  <c r="H140" i="18"/>
  <c r="G140" i="18"/>
  <c r="F140" i="18"/>
  <c r="E140" i="18"/>
  <c r="D140" i="18"/>
  <c r="C140" i="18"/>
  <c r="B140" i="18"/>
  <c r="I139" i="18"/>
  <c r="H139" i="18"/>
  <c r="G139" i="18"/>
  <c r="F139" i="18"/>
  <c r="E139" i="18"/>
  <c r="D139" i="18"/>
  <c r="C139" i="18"/>
  <c r="B139" i="18"/>
  <c r="I138" i="18"/>
  <c r="H138" i="18"/>
  <c r="G138" i="18"/>
  <c r="F138" i="18"/>
  <c r="E138" i="18"/>
  <c r="D138" i="18"/>
  <c r="C138" i="18"/>
  <c r="B138" i="18"/>
  <c r="I137" i="18"/>
  <c r="H137" i="18"/>
  <c r="G137" i="18"/>
  <c r="F137" i="18"/>
  <c r="E137" i="18"/>
  <c r="D137" i="18"/>
  <c r="C137" i="18"/>
  <c r="B137" i="18"/>
  <c r="I136" i="18"/>
  <c r="H136" i="18"/>
  <c r="G136" i="18"/>
  <c r="F136" i="18"/>
  <c r="E136" i="18"/>
  <c r="D136" i="18"/>
  <c r="C136" i="18"/>
  <c r="B136" i="18"/>
  <c r="I135" i="18"/>
  <c r="H135" i="18"/>
  <c r="G135" i="18"/>
  <c r="F135" i="18"/>
  <c r="E135" i="18"/>
  <c r="D135" i="18"/>
  <c r="C135" i="18"/>
  <c r="B135" i="18"/>
  <c r="I134" i="18"/>
  <c r="H134" i="18"/>
  <c r="G134" i="18"/>
  <c r="F134" i="18"/>
  <c r="E134" i="18"/>
  <c r="D134" i="18"/>
  <c r="C134" i="18"/>
  <c r="B134" i="18"/>
  <c r="I133" i="18"/>
  <c r="H133" i="18"/>
  <c r="G133" i="18"/>
  <c r="F133" i="18"/>
  <c r="E133" i="18"/>
  <c r="D133" i="18"/>
  <c r="C133" i="18"/>
  <c r="B133" i="18"/>
  <c r="I132" i="18"/>
  <c r="H132" i="18"/>
  <c r="G132" i="18"/>
  <c r="F132" i="18"/>
  <c r="E132" i="18"/>
  <c r="D132" i="18"/>
  <c r="C132" i="18"/>
  <c r="B132" i="18"/>
  <c r="I131" i="18"/>
  <c r="H131" i="18"/>
  <c r="G131" i="18"/>
  <c r="E131" i="18"/>
  <c r="D131" i="18"/>
  <c r="C131" i="18"/>
  <c r="B131" i="18"/>
  <c r="I130" i="18"/>
  <c r="H130" i="18"/>
  <c r="G130" i="18"/>
  <c r="F130" i="18"/>
  <c r="E130" i="18"/>
  <c r="D130" i="18"/>
  <c r="C130" i="18"/>
  <c r="B130" i="18"/>
  <c r="I129" i="18"/>
  <c r="H129" i="18"/>
  <c r="G129" i="18"/>
  <c r="F129" i="18"/>
  <c r="E129" i="18"/>
  <c r="D129" i="18"/>
  <c r="C129" i="18"/>
  <c r="B129" i="18"/>
  <c r="I128" i="18"/>
  <c r="H128" i="18"/>
  <c r="G128" i="18"/>
  <c r="F128" i="18"/>
  <c r="E128" i="18"/>
  <c r="D128" i="18"/>
  <c r="C128" i="18"/>
  <c r="B128" i="18"/>
  <c r="I127" i="18"/>
  <c r="H127" i="18"/>
  <c r="G127" i="18"/>
  <c r="F127" i="18"/>
  <c r="E127" i="18"/>
  <c r="D127" i="18"/>
  <c r="C127" i="18"/>
  <c r="B127" i="18"/>
  <c r="I126" i="18"/>
  <c r="H126" i="18"/>
  <c r="G126" i="18"/>
  <c r="F126" i="18"/>
  <c r="E126" i="18"/>
  <c r="D126" i="18"/>
  <c r="C126" i="18"/>
  <c r="B126" i="18"/>
  <c r="I125" i="18"/>
  <c r="H125" i="18"/>
  <c r="G125" i="18"/>
  <c r="F125" i="18"/>
  <c r="E125" i="18"/>
  <c r="D125" i="18"/>
  <c r="C125" i="18"/>
  <c r="B125" i="18"/>
  <c r="I124" i="18"/>
  <c r="H124" i="18"/>
  <c r="G124" i="18"/>
  <c r="F124" i="18"/>
  <c r="E124" i="18"/>
  <c r="D124" i="18"/>
  <c r="C124" i="18"/>
  <c r="B124" i="18"/>
  <c r="I123" i="18"/>
  <c r="H123" i="18"/>
  <c r="G123" i="18"/>
  <c r="F123" i="18"/>
  <c r="E123" i="18"/>
  <c r="D123" i="18"/>
  <c r="C123" i="18"/>
  <c r="B123" i="18"/>
  <c r="I122" i="18"/>
  <c r="H122" i="18"/>
  <c r="G122" i="18"/>
  <c r="F122" i="18"/>
  <c r="E122" i="18"/>
  <c r="D122" i="18"/>
  <c r="C122" i="18"/>
  <c r="B122" i="18"/>
  <c r="I121" i="18"/>
  <c r="H121" i="18"/>
  <c r="G121" i="18"/>
  <c r="F121" i="18"/>
  <c r="E121" i="18"/>
  <c r="D121" i="18"/>
  <c r="C121" i="18"/>
  <c r="B121" i="18"/>
  <c r="I120" i="18"/>
  <c r="H120" i="18"/>
  <c r="G120" i="18"/>
  <c r="F120" i="18"/>
  <c r="E120" i="18"/>
  <c r="D120" i="18"/>
  <c r="C120" i="18"/>
  <c r="B120" i="18"/>
  <c r="I119" i="18"/>
  <c r="H119" i="18"/>
  <c r="G119" i="18"/>
  <c r="F119" i="18"/>
  <c r="E119" i="18"/>
  <c r="D119" i="18"/>
  <c r="C119" i="18"/>
  <c r="B119" i="18"/>
  <c r="I118" i="18"/>
  <c r="H118" i="18"/>
  <c r="G118" i="18"/>
  <c r="F118" i="18"/>
  <c r="E118" i="18"/>
  <c r="D118" i="18"/>
  <c r="C118" i="18"/>
  <c r="B118" i="18"/>
  <c r="I117" i="18"/>
  <c r="H117" i="18"/>
  <c r="G117" i="18"/>
  <c r="F117" i="18"/>
  <c r="E117" i="18"/>
  <c r="D117" i="18"/>
  <c r="C117" i="18"/>
  <c r="I116" i="18"/>
  <c r="H116" i="18"/>
  <c r="G116" i="18"/>
  <c r="F116" i="18"/>
  <c r="E116" i="18"/>
  <c r="D116" i="18"/>
  <c r="C116" i="18"/>
  <c r="I115" i="18"/>
  <c r="H115" i="18"/>
  <c r="G115" i="18"/>
  <c r="F115" i="18"/>
  <c r="E115" i="18"/>
  <c r="D115" i="18"/>
  <c r="C115" i="18"/>
  <c r="B115" i="18"/>
  <c r="I114" i="18"/>
  <c r="H114" i="18"/>
  <c r="G114" i="18"/>
  <c r="F114" i="18"/>
  <c r="E114" i="18"/>
  <c r="D114" i="18"/>
  <c r="C114" i="18"/>
  <c r="B114" i="18"/>
  <c r="I113" i="18"/>
  <c r="H113" i="18"/>
  <c r="F113" i="18"/>
  <c r="E113" i="18"/>
  <c r="D113" i="18"/>
  <c r="C113" i="18"/>
  <c r="B113" i="18"/>
  <c r="I112" i="18"/>
  <c r="H112" i="18"/>
  <c r="G112" i="18"/>
  <c r="F112" i="18"/>
  <c r="E112" i="18"/>
  <c r="D112" i="18"/>
  <c r="C112" i="18"/>
  <c r="B112" i="18"/>
  <c r="I111" i="18"/>
  <c r="H111" i="18"/>
  <c r="G111" i="18"/>
  <c r="F111" i="18"/>
  <c r="E111" i="18"/>
  <c r="D111" i="18"/>
  <c r="C111" i="18"/>
  <c r="B111" i="18"/>
  <c r="I110" i="18"/>
  <c r="H110" i="18"/>
  <c r="G110" i="18"/>
  <c r="F110" i="18"/>
  <c r="E110" i="18"/>
  <c r="D110" i="18"/>
  <c r="C110" i="18"/>
  <c r="B110" i="18"/>
  <c r="I109" i="18"/>
  <c r="H109" i="18"/>
  <c r="G109" i="18"/>
  <c r="F109" i="18"/>
  <c r="E109" i="18"/>
  <c r="D109" i="18"/>
  <c r="C109" i="18"/>
  <c r="B109" i="18"/>
  <c r="I108" i="18"/>
  <c r="H108" i="18"/>
  <c r="G108" i="18"/>
  <c r="F108" i="18"/>
  <c r="E108" i="18"/>
  <c r="D108" i="18"/>
  <c r="C108" i="18"/>
  <c r="B108" i="18"/>
  <c r="I107" i="18"/>
  <c r="H107" i="18"/>
  <c r="G107" i="18"/>
  <c r="F107" i="18"/>
  <c r="E107" i="18"/>
  <c r="D107" i="18"/>
  <c r="C107" i="18"/>
  <c r="B107" i="18"/>
  <c r="I106" i="18"/>
  <c r="H106" i="18"/>
  <c r="G106" i="18"/>
  <c r="F106" i="18"/>
  <c r="E106" i="18"/>
  <c r="D106" i="18"/>
  <c r="C106" i="18"/>
  <c r="B106" i="18"/>
  <c r="I105" i="18"/>
  <c r="H105" i="18"/>
  <c r="G105" i="18"/>
  <c r="F105" i="18"/>
  <c r="E105" i="18"/>
  <c r="D105" i="18"/>
  <c r="C105" i="18"/>
  <c r="B105" i="18"/>
  <c r="I104" i="18"/>
  <c r="H104" i="18"/>
  <c r="G104" i="18"/>
  <c r="F104" i="18"/>
  <c r="E104" i="18"/>
  <c r="D104" i="18"/>
  <c r="C104" i="18"/>
  <c r="B104" i="18"/>
  <c r="I103" i="18"/>
  <c r="H103" i="18"/>
  <c r="G103" i="18"/>
  <c r="F103" i="18"/>
  <c r="E103" i="18"/>
  <c r="D103" i="18"/>
  <c r="C103" i="18"/>
  <c r="B103" i="18"/>
  <c r="I102" i="18"/>
  <c r="H102" i="18"/>
  <c r="G102" i="18"/>
  <c r="F102" i="18"/>
  <c r="E102" i="18"/>
  <c r="D102" i="18"/>
  <c r="C102" i="18"/>
  <c r="B102" i="18"/>
  <c r="I101" i="18"/>
  <c r="H101" i="18"/>
  <c r="G101" i="18"/>
  <c r="F101" i="18"/>
  <c r="E101" i="18"/>
  <c r="D101" i="18"/>
  <c r="C101" i="18"/>
  <c r="B101" i="18"/>
  <c r="I100" i="18"/>
  <c r="H100" i="18"/>
  <c r="F100" i="18"/>
  <c r="E100" i="18"/>
  <c r="D100" i="18"/>
  <c r="C100" i="18"/>
  <c r="B100" i="18"/>
  <c r="I99" i="18"/>
  <c r="H99" i="18"/>
  <c r="G99" i="18"/>
  <c r="F99" i="18"/>
  <c r="E99" i="18"/>
  <c r="D99" i="18"/>
  <c r="C99" i="18"/>
  <c r="B99" i="18"/>
  <c r="I98" i="18"/>
  <c r="H98" i="18"/>
  <c r="G98" i="18"/>
  <c r="F98" i="18"/>
  <c r="E98" i="18"/>
  <c r="D98" i="18"/>
  <c r="C98" i="18"/>
  <c r="B98" i="18"/>
  <c r="I97" i="18"/>
  <c r="H97" i="18"/>
  <c r="G97" i="18"/>
  <c r="F97" i="18"/>
  <c r="E97" i="18"/>
  <c r="D97" i="18"/>
  <c r="C97" i="18"/>
  <c r="B97" i="18"/>
  <c r="I96" i="18"/>
  <c r="H96" i="18"/>
  <c r="G96" i="18"/>
  <c r="F96" i="18"/>
  <c r="E96" i="18"/>
  <c r="D96" i="18"/>
  <c r="C96" i="18"/>
  <c r="B96" i="18"/>
  <c r="I95" i="18"/>
  <c r="H95" i="18"/>
  <c r="G95" i="18"/>
  <c r="F95" i="18"/>
  <c r="E95" i="18"/>
  <c r="D95" i="18"/>
  <c r="C95" i="18"/>
  <c r="B95" i="18"/>
  <c r="I94" i="18"/>
  <c r="H94" i="18"/>
  <c r="G94" i="18"/>
  <c r="F94" i="18"/>
  <c r="E94" i="18"/>
  <c r="D94" i="18"/>
  <c r="C94" i="18"/>
  <c r="B94" i="18"/>
  <c r="I93" i="18"/>
  <c r="H93" i="18"/>
  <c r="G93" i="18"/>
  <c r="F93" i="18"/>
  <c r="E93" i="18"/>
  <c r="D93" i="18"/>
  <c r="C93" i="18"/>
  <c r="B93" i="18"/>
  <c r="I92" i="18"/>
  <c r="H92" i="18"/>
  <c r="G92" i="18"/>
  <c r="F92" i="18"/>
  <c r="E92" i="18"/>
  <c r="C92" i="18"/>
  <c r="B92" i="18"/>
  <c r="I91" i="18"/>
  <c r="H91" i="18"/>
  <c r="G91" i="18"/>
  <c r="F91" i="18"/>
  <c r="E91" i="18"/>
  <c r="D91" i="18"/>
  <c r="C91" i="18"/>
  <c r="B91" i="18"/>
  <c r="I90" i="18"/>
  <c r="H90" i="18"/>
  <c r="G90" i="18"/>
  <c r="F90" i="18"/>
  <c r="E90" i="18"/>
  <c r="D90" i="18"/>
  <c r="C90" i="18"/>
  <c r="B90" i="18"/>
  <c r="I89" i="18"/>
  <c r="H89" i="18"/>
  <c r="G89" i="18"/>
  <c r="F89" i="18"/>
  <c r="E89" i="18"/>
  <c r="D89" i="18"/>
  <c r="C89" i="18"/>
  <c r="B89" i="18"/>
  <c r="I88" i="18"/>
  <c r="H88" i="18"/>
  <c r="G88" i="18"/>
  <c r="F88" i="18"/>
  <c r="E88" i="18"/>
  <c r="D88" i="18"/>
  <c r="C88" i="18"/>
  <c r="B88" i="18"/>
  <c r="I87" i="18"/>
  <c r="H87" i="18"/>
  <c r="G87" i="18"/>
  <c r="F87" i="18"/>
  <c r="E87" i="18"/>
  <c r="D87" i="18"/>
  <c r="C87" i="18"/>
  <c r="B87" i="18"/>
  <c r="I86" i="18"/>
  <c r="H86" i="18"/>
  <c r="G86" i="18"/>
  <c r="F86" i="18"/>
  <c r="E86" i="18"/>
  <c r="D86" i="18"/>
  <c r="C86" i="18"/>
  <c r="B86" i="18"/>
  <c r="I85" i="18"/>
  <c r="H85" i="18"/>
  <c r="G85" i="18"/>
  <c r="F85" i="18"/>
  <c r="E85" i="18"/>
  <c r="D85" i="18"/>
  <c r="C85" i="18"/>
  <c r="B85" i="18"/>
  <c r="I84" i="18"/>
  <c r="H84" i="18"/>
  <c r="G84" i="18"/>
  <c r="F84" i="18"/>
  <c r="E84" i="18"/>
  <c r="D84" i="18"/>
  <c r="C84" i="18"/>
  <c r="B84" i="18"/>
  <c r="I83" i="18"/>
  <c r="H83" i="18"/>
  <c r="G83" i="18"/>
  <c r="F83" i="18"/>
  <c r="E83" i="18"/>
  <c r="D83" i="18"/>
  <c r="C83" i="18"/>
  <c r="B83" i="18"/>
  <c r="I82" i="18"/>
  <c r="H82" i="18"/>
  <c r="G82" i="18"/>
  <c r="F82" i="18"/>
  <c r="E82" i="18"/>
  <c r="D82" i="18"/>
  <c r="C82" i="18"/>
  <c r="B82" i="18"/>
  <c r="I81" i="18"/>
  <c r="H81" i="18"/>
  <c r="G81" i="18"/>
  <c r="F81" i="18"/>
  <c r="E81" i="18"/>
  <c r="D81" i="18"/>
  <c r="C81" i="18"/>
  <c r="B81" i="18"/>
  <c r="I80" i="18"/>
  <c r="H80" i="18"/>
  <c r="G80" i="18"/>
  <c r="F80" i="18"/>
  <c r="E80" i="18"/>
  <c r="D80" i="18"/>
  <c r="C80" i="18"/>
  <c r="B80" i="18"/>
  <c r="I79" i="18"/>
  <c r="H79" i="18"/>
  <c r="G79" i="18"/>
  <c r="F79" i="18"/>
  <c r="E79" i="18"/>
  <c r="C79" i="18"/>
  <c r="B79" i="18"/>
  <c r="I78" i="18"/>
  <c r="H78" i="18"/>
  <c r="G78" i="18"/>
  <c r="F78" i="18"/>
  <c r="E78" i="18"/>
  <c r="D78" i="18"/>
  <c r="C78" i="18"/>
  <c r="B78" i="18"/>
  <c r="I77" i="18"/>
  <c r="H77" i="18"/>
  <c r="G77" i="18"/>
  <c r="F77" i="18"/>
  <c r="E77" i="18"/>
  <c r="D77" i="18"/>
  <c r="C77" i="18"/>
  <c r="B77" i="18"/>
  <c r="I76" i="18"/>
  <c r="H76" i="18"/>
  <c r="G76" i="18"/>
  <c r="F76" i="18"/>
  <c r="E76" i="18"/>
  <c r="D76" i="18"/>
  <c r="C76" i="18"/>
  <c r="B76" i="18"/>
  <c r="I75" i="18"/>
  <c r="H75" i="18"/>
  <c r="G75" i="18"/>
  <c r="F75" i="18"/>
  <c r="E75" i="18"/>
  <c r="D75" i="18"/>
  <c r="C75" i="18"/>
  <c r="B75" i="18"/>
  <c r="I74" i="18"/>
  <c r="H74" i="18"/>
  <c r="G74" i="18"/>
  <c r="F74" i="18"/>
  <c r="E74" i="18"/>
  <c r="D74" i="18"/>
  <c r="C74" i="18"/>
  <c r="B74" i="18"/>
  <c r="I73" i="18"/>
  <c r="H73" i="18"/>
  <c r="G73" i="18"/>
  <c r="F73" i="18"/>
  <c r="E73" i="18"/>
  <c r="D73" i="18"/>
  <c r="C73" i="18"/>
  <c r="B73" i="18"/>
  <c r="I72" i="18"/>
  <c r="H72" i="18"/>
  <c r="G72" i="18"/>
  <c r="F72" i="18"/>
  <c r="E72" i="18"/>
  <c r="D72" i="18"/>
  <c r="C72" i="18"/>
  <c r="B72" i="18"/>
  <c r="I71" i="18"/>
  <c r="H71" i="18"/>
  <c r="G71" i="18"/>
  <c r="F71" i="18"/>
  <c r="E71" i="18"/>
  <c r="D71" i="18"/>
  <c r="C71" i="18"/>
  <c r="B71" i="18"/>
  <c r="I70" i="18"/>
  <c r="H70" i="18"/>
  <c r="G70" i="18"/>
  <c r="F70" i="18"/>
  <c r="E70" i="18"/>
  <c r="D70" i="18"/>
  <c r="C70" i="18"/>
  <c r="B70" i="18"/>
  <c r="I69" i="18"/>
  <c r="H69" i="18"/>
  <c r="G69" i="18"/>
  <c r="F69" i="18"/>
  <c r="E69" i="18"/>
  <c r="D69" i="18"/>
  <c r="C69" i="18"/>
  <c r="B69" i="18"/>
  <c r="I68" i="18"/>
  <c r="H68" i="18"/>
  <c r="G68" i="18"/>
  <c r="F68" i="18"/>
  <c r="E68" i="18"/>
  <c r="D68" i="18"/>
  <c r="C68" i="18"/>
  <c r="B68" i="18"/>
  <c r="I67" i="18"/>
  <c r="H67" i="18"/>
  <c r="G67" i="18"/>
  <c r="F67" i="18"/>
  <c r="E67" i="18"/>
  <c r="D67" i="18"/>
  <c r="C67" i="18"/>
  <c r="B67" i="18"/>
  <c r="I66" i="18"/>
  <c r="H66" i="18"/>
  <c r="G66" i="18"/>
  <c r="F66" i="18"/>
  <c r="E66" i="18"/>
  <c r="D66" i="18"/>
  <c r="C66" i="18"/>
  <c r="B66" i="18"/>
  <c r="I65" i="18"/>
  <c r="H65" i="18"/>
  <c r="G65" i="18"/>
  <c r="F65" i="18"/>
  <c r="E65" i="18"/>
  <c r="D65" i="18"/>
  <c r="C65" i="18"/>
  <c r="B65" i="18"/>
  <c r="I64" i="18"/>
  <c r="H64" i="18"/>
  <c r="G64" i="18"/>
  <c r="F64" i="18"/>
  <c r="E64" i="18"/>
  <c r="D64" i="18"/>
  <c r="C64" i="18"/>
  <c r="B64" i="18"/>
  <c r="I63" i="18"/>
  <c r="H63" i="18"/>
  <c r="G63" i="18"/>
  <c r="F63" i="18"/>
  <c r="E63" i="18"/>
  <c r="D63" i="18"/>
  <c r="C63" i="18"/>
  <c r="B63" i="18"/>
  <c r="I62" i="18"/>
  <c r="H62" i="18"/>
  <c r="G62" i="18"/>
  <c r="F62" i="18"/>
  <c r="E62" i="18"/>
  <c r="D62" i="18"/>
  <c r="C62" i="18"/>
  <c r="B62" i="18"/>
  <c r="I61" i="18"/>
  <c r="H61" i="18"/>
  <c r="G61" i="18"/>
  <c r="F61" i="18"/>
  <c r="E61" i="18"/>
  <c r="D61" i="18"/>
  <c r="C61" i="18"/>
  <c r="B61" i="18"/>
  <c r="I60" i="18"/>
  <c r="H60" i="18"/>
  <c r="G60" i="18"/>
  <c r="F60" i="18"/>
  <c r="E60" i="18"/>
  <c r="D60" i="18"/>
  <c r="C60" i="18"/>
  <c r="B60" i="18"/>
  <c r="I59" i="18"/>
  <c r="H59" i="18"/>
  <c r="G59" i="18"/>
  <c r="F59" i="18"/>
  <c r="E59" i="18"/>
  <c r="D59" i="18"/>
  <c r="C59" i="18"/>
  <c r="B59" i="18"/>
  <c r="I58" i="18"/>
  <c r="H58" i="18"/>
  <c r="G58" i="18"/>
  <c r="F58" i="18"/>
  <c r="E58" i="18"/>
  <c r="D58" i="18"/>
  <c r="C58" i="18"/>
  <c r="B58" i="18"/>
  <c r="I57" i="18"/>
  <c r="H57" i="18"/>
  <c r="G57" i="18"/>
  <c r="F57" i="18"/>
  <c r="E57" i="18"/>
  <c r="D57" i="18"/>
  <c r="C57" i="18"/>
  <c r="B57" i="18"/>
  <c r="I56" i="18"/>
  <c r="H56" i="18"/>
  <c r="G56" i="18"/>
  <c r="F56" i="18"/>
  <c r="E56" i="18"/>
  <c r="D56" i="18"/>
  <c r="C56" i="18"/>
  <c r="B56" i="18"/>
  <c r="I55" i="18"/>
  <c r="H55" i="18"/>
  <c r="G55" i="18"/>
  <c r="F55" i="18"/>
  <c r="E55" i="18"/>
  <c r="D55" i="18"/>
  <c r="C55" i="18"/>
  <c r="B55" i="18"/>
  <c r="I54" i="18"/>
  <c r="H54" i="18"/>
  <c r="G54" i="18"/>
  <c r="F54" i="18"/>
  <c r="E54" i="18"/>
  <c r="D54" i="18"/>
  <c r="C54" i="18"/>
  <c r="B54" i="18"/>
  <c r="I53" i="18"/>
  <c r="H53" i="18"/>
  <c r="G53" i="18"/>
  <c r="F53" i="18"/>
  <c r="E53" i="18"/>
  <c r="D53" i="18"/>
  <c r="C53" i="18"/>
  <c r="B53" i="18"/>
  <c r="I52" i="18"/>
  <c r="H52" i="18"/>
  <c r="G52" i="18"/>
  <c r="F52" i="18"/>
  <c r="E52" i="18"/>
  <c r="D52" i="18"/>
  <c r="C52" i="18"/>
  <c r="B52" i="18"/>
  <c r="I51" i="18"/>
  <c r="H51" i="18"/>
  <c r="G51" i="18"/>
  <c r="F51" i="18"/>
  <c r="E51" i="18"/>
  <c r="D51" i="18"/>
  <c r="C51" i="18"/>
  <c r="B51" i="18"/>
  <c r="I50" i="18"/>
  <c r="H50" i="18"/>
  <c r="G50" i="18"/>
  <c r="F50" i="18"/>
  <c r="E50" i="18"/>
  <c r="D50" i="18"/>
  <c r="C50" i="18"/>
  <c r="B50" i="18"/>
  <c r="I49" i="18"/>
  <c r="H49" i="18"/>
  <c r="G49" i="18"/>
  <c r="F49" i="18"/>
  <c r="E49" i="18"/>
  <c r="D49" i="18"/>
  <c r="C49" i="18"/>
  <c r="B49" i="18"/>
  <c r="I48" i="18"/>
  <c r="H48" i="18"/>
  <c r="F48" i="18"/>
  <c r="E48" i="18"/>
  <c r="D48" i="18"/>
  <c r="C48" i="18"/>
  <c r="B48" i="18"/>
  <c r="I47" i="18"/>
  <c r="H47" i="18"/>
  <c r="G47" i="18"/>
  <c r="F47" i="18"/>
  <c r="E47" i="18"/>
  <c r="D47" i="18"/>
  <c r="C47" i="18"/>
  <c r="B47" i="18"/>
  <c r="I46" i="18"/>
  <c r="H46" i="18"/>
  <c r="G46" i="18"/>
  <c r="F46" i="18"/>
  <c r="E46" i="18"/>
  <c r="D46" i="18"/>
  <c r="C46" i="18"/>
  <c r="B46" i="18"/>
  <c r="I45" i="18"/>
  <c r="H45" i="18"/>
  <c r="G45" i="18"/>
  <c r="F45" i="18"/>
  <c r="E45" i="18"/>
  <c r="D45" i="18"/>
  <c r="C45" i="18"/>
  <c r="B45" i="18"/>
  <c r="I44" i="18"/>
  <c r="H44" i="18"/>
  <c r="G44" i="18"/>
  <c r="F44" i="18"/>
  <c r="E44" i="18"/>
  <c r="D44" i="18"/>
  <c r="C44" i="18"/>
  <c r="B44" i="18"/>
  <c r="I43" i="18"/>
  <c r="H43" i="18"/>
  <c r="G43" i="18"/>
  <c r="F43" i="18"/>
  <c r="E43" i="18"/>
  <c r="D43" i="18"/>
  <c r="C43" i="18"/>
  <c r="B43" i="18"/>
  <c r="I42" i="18"/>
  <c r="H42" i="18"/>
  <c r="G42" i="18"/>
  <c r="F42" i="18"/>
  <c r="E42" i="18"/>
  <c r="D42" i="18"/>
  <c r="C42" i="18"/>
  <c r="B42" i="18"/>
  <c r="I41" i="18"/>
  <c r="H41" i="18"/>
  <c r="G41" i="18"/>
  <c r="F41" i="18"/>
  <c r="E41" i="18"/>
  <c r="D41" i="18"/>
  <c r="C41" i="18"/>
  <c r="B41" i="18"/>
  <c r="I40" i="18"/>
  <c r="H40" i="18"/>
  <c r="G40" i="18"/>
  <c r="F40" i="18"/>
  <c r="E40" i="18"/>
  <c r="C40" i="18"/>
  <c r="B40" i="18"/>
  <c r="I39" i="18"/>
  <c r="H39" i="18"/>
  <c r="G39" i="18"/>
  <c r="F39" i="18"/>
  <c r="E39" i="18"/>
  <c r="D39" i="18"/>
  <c r="C39" i="18"/>
  <c r="B39" i="18"/>
  <c r="I38" i="18"/>
  <c r="H38" i="18"/>
  <c r="G38" i="18"/>
  <c r="F38" i="18"/>
  <c r="E38" i="18"/>
  <c r="D38" i="18"/>
  <c r="C38" i="18"/>
  <c r="B38" i="18"/>
  <c r="I37" i="18"/>
  <c r="H37" i="18"/>
  <c r="G37" i="18"/>
  <c r="F37" i="18"/>
  <c r="E37" i="18"/>
  <c r="D37" i="18"/>
  <c r="C37" i="18"/>
  <c r="B37" i="18"/>
  <c r="I36" i="18"/>
  <c r="H36" i="18"/>
  <c r="G36" i="18"/>
  <c r="F36" i="18"/>
  <c r="E36" i="18"/>
  <c r="D36" i="18"/>
  <c r="C36" i="18"/>
  <c r="B36" i="18"/>
  <c r="I35" i="18"/>
  <c r="H35" i="18"/>
  <c r="G35" i="18"/>
  <c r="F35" i="18"/>
  <c r="E35" i="18"/>
  <c r="D35" i="18"/>
  <c r="C35" i="18"/>
  <c r="B35" i="18"/>
  <c r="I34" i="18"/>
  <c r="H34" i="18"/>
  <c r="G34" i="18"/>
  <c r="F34" i="18"/>
  <c r="E34" i="18"/>
  <c r="D34" i="18"/>
  <c r="C34" i="18"/>
  <c r="B34" i="18"/>
  <c r="I33" i="18"/>
  <c r="H33" i="18"/>
  <c r="G33" i="18"/>
  <c r="F33" i="18"/>
  <c r="E33" i="18"/>
  <c r="D33" i="18"/>
  <c r="C33" i="18"/>
  <c r="B33" i="18"/>
  <c r="I32" i="18"/>
  <c r="H32" i="18"/>
  <c r="G32" i="18"/>
  <c r="F32" i="18"/>
  <c r="E32" i="18"/>
  <c r="D32" i="18"/>
  <c r="C32" i="18"/>
  <c r="B32" i="18"/>
  <c r="I31" i="18"/>
  <c r="H31" i="18"/>
  <c r="G31" i="18"/>
  <c r="F31" i="18"/>
  <c r="E31" i="18"/>
  <c r="D31" i="18"/>
  <c r="C31" i="18"/>
  <c r="B31" i="18"/>
  <c r="I30" i="18"/>
  <c r="H30" i="18"/>
  <c r="G30" i="18"/>
  <c r="F30" i="18"/>
  <c r="E30" i="18"/>
  <c r="D30" i="18"/>
  <c r="C30" i="18"/>
  <c r="B30" i="18"/>
  <c r="I29" i="18"/>
  <c r="H29" i="18"/>
  <c r="G29" i="18"/>
  <c r="F29" i="18"/>
  <c r="E29" i="18"/>
  <c r="D29" i="18"/>
  <c r="C29" i="18"/>
  <c r="B29" i="18"/>
  <c r="I28" i="18"/>
  <c r="H28" i="18"/>
  <c r="G28" i="18"/>
  <c r="F28" i="18"/>
  <c r="E28" i="18"/>
  <c r="D28" i="18"/>
  <c r="C28" i="18"/>
  <c r="B28" i="18"/>
  <c r="I27" i="18"/>
  <c r="H27" i="18"/>
  <c r="G27" i="18"/>
  <c r="F27" i="18"/>
  <c r="E27" i="18"/>
  <c r="D27" i="18"/>
  <c r="C27" i="18"/>
  <c r="B27" i="18"/>
  <c r="I26" i="18"/>
  <c r="H26" i="18"/>
  <c r="G26" i="18"/>
  <c r="F26" i="18"/>
  <c r="E26" i="18"/>
  <c r="D26" i="18"/>
  <c r="C26" i="18"/>
  <c r="B26" i="18"/>
  <c r="I25" i="18"/>
  <c r="H25" i="18"/>
  <c r="G25" i="18"/>
  <c r="F25" i="18"/>
  <c r="E25" i="18"/>
  <c r="D25" i="18"/>
  <c r="C25" i="18"/>
  <c r="B25" i="18"/>
  <c r="I24" i="18"/>
  <c r="H24" i="18"/>
  <c r="G24" i="18"/>
  <c r="F24" i="18"/>
  <c r="E24" i="18"/>
  <c r="D24" i="18"/>
  <c r="C24" i="18"/>
  <c r="B24" i="18"/>
  <c r="I23" i="18"/>
  <c r="H23" i="18"/>
  <c r="G23" i="18"/>
  <c r="F23" i="18"/>
  <c r="E23" i="18"/>
  <c r="D23" i="18"/>
  <c r="C23" i="18"/>
  <c r="B23" i="18"/>
  <c r="I22" i="18"/>
  <c r="H22" i="18"/>
  <c r="H146" i="18" s="1"/>
  <c r="F22" i="18"/>
  <c r="E22" i="18"/>
  <c r="D22" i="18"/>
  <c r="B22" i="18"/>
  <c r="J22" i="18" s="1"/>
  <c r="I21" i="18"/>
  <c r="H21" i="18"/>
  <c r="G21" i="18"/>
  <c r="F21" i="18"/>
  <c r="E21" i="18"/>
  <c r="D21" i="18"/>
  <c r="C21" i="18"/>
  <c r="B21" i="18"/>
  <c r="I20" i="18"/>
  <c r="H20" i="18"/>
  <c r="G20" i="18"/>
  <c r="F20" i="18"/>
  <c r="E20" i="18"/>
  <c r="D20" i="18"/>
  <c r="C20" i="18"/>
  <c r="B20" i="18"/>
  <c r="J20" i="18" s="1"/>
  <c r="I19" i="18"/>
  <c r="H19" i="18"/>
  <c r="G19" i="18"/>
  <c r="F19" i="18"/>
  <c r="E19" i="18"/>
  <c r="D19" i="18"/>
  <c r="C19" i="18"/>
  <c r="B19" i="18"/>
  <c r="I18" i="18"/>
  <c r="H18" i="18"/>
  <c r="G18" i="18"/>
  <c r="F18" i="18"/>
  <c r="E18" i="18"/>
  <c r="D18" i="18"/>
  <c r="C18" i="18"/>
  <c r="B18" i="18"/>
  <c r="J18" i="18" s="1"/>
  <c r="I17" i="18"/>
  <c r="H17" i="18"/>
  <c r="G17" i="18"/>
  <c r="F17" i="18"/>
  <c r="E17" i="18"/>
  <c r="D17" i="18"/>
  <c r="C17" i="18"/>
  <c r="B17" i="18"/>
  <c r="I16" i="18"/>
  <c r="H16" i="18"/>
  <c r="G16" i="18"/>
  <c r="F16" i="18"/>
  <c r="E16" i="18"/>
  <c r="D16" i="18"/>
  <c r="C16" i="18"/>
  <c r="B16" i="18"/>
  <c r="J16" i="18" s="1"/>
  <c r="I15" i="18"/>
  <c r="H15" i="18"/>
  <c r="G15" i="18"/>
  <c r="F15" i="18"/>
  <c r="E15" i="18"/>
  <c r="D15" i="18"/>
  <c r="C15" i="18"/>
  <c r="B15" i="18"/>
  <c r="J15" i="18" s="1"/>
  <c r="I14" i="18"/>
  <c r="H14" i="18"/>
  <c r="G14" i="18"/>
  <c r="F14" i="18"/>
  <c r="E14" i="18"/>
  <c r="D14" i="18"/>
  <c r="C14" i="18"/>
  <c r="B14" i="18"/>
  <c r="J14" i="18" s="1"/>
  <c r="I13" i="18"/>
  <c r="H13" i="18"/>
  <c r="G13" i="18"/>
  <c r="F13" i="18"/>
  <c r="E13" i="18"/>
  <c r="D13" i="18"/>
  <c r="C13" i="18"/>
  <c r="B13" i="18"/>
  <c r="I12" i="18"/>
  <c r="H12" i="18"/>
  <c r="G12" i="18"/>
  <c r="F12" i="18"/>
  <c r="E12" i="18"/>
  <c r="D12" i="18"/>
  <c r="C12" i="18"/>
  <c r="B12" i="18"/>
  <c r="I11" i="18"/>
  <c r="H11" i="18"/>
  <c r="G11" i="18"/>
  <c r="F11" i="18"/>
  <c r="E11" i="18"/>
  <c r="D11" i="18"/>
  <c r="C11" i="18"/>
  <c r="B11" i="18"/>
  <c r="I10" i="18"/>
  <c r="H10" i="18"/>
  <c r="G10" i="18"/>
  <c r="F10" i="18"/>
  <c r="E10" i="18"/>
  <c r="D10" i="18"/>
  <c r="C10" i="18"/>
  <c r="B10" i="18"/>
  <c r="I9" i="18"/>
  <c r="H9" i="18"/>
  <c r="G9" i="18"/>
  <c r="F9" i="18"/>
  <c r="E9" i="18"/>
  <c r="D9" i="18"/>
  <c r="C9" i="18"/>
  <c r="B9" i="18"/>
  <c r="I8" i="18"/>
  <c r="H8" i="18"/>
  <c r="G8" i="18"/>
  <c r="F8" i="18"/>
  <c r="E8" i="18"/>
  <c r="D8" i="18"/>
  <c r="C8" i="18"/>
  <c r="B8" i="18"/>
  <c r="J8" i="18" s="1"/>
  <c r="I7" i="18"/>
  <c r="H7" i="18"/>
  <c r="G7" i="18"/>
  <c r="F7" i="18"/>
  <c r="E7" i="18"/>
  <c r="D7" i="18"/>
  <c r="C7" i="18"/>
  <c r="B7" i="18"/>
  <c r="J7" i="18" s="1"/>
  <c r="I6" i="18"/>
  <c r="H6" i="18"/>
  <c r="G6" i="18"/>
  <c r="F6" i="18"/>
  <c r="E6" i="18"/>
  <c r="D6" i="18"/>
  <c r="C6" i="18"/>
  <c r="B6" i="18"/>
  <c r="J6" i="18" s="1"/>
  <c r="I5" i="18"/>
  <c r="H5" i="18"/>
  <c r="G5" i="18"/>
  <c r="F5" i="18"/>
  <c r="E5" i="18"/>
  <c r="D5" i="18"/>
  <c r="C5" i="18"/>
  <c r="B5" i="18"/>
  <c r="J5" i="18" s="1"/>
  <c r="I4" i="18"/>
  <c r="H4" i="18"/>
  <c r="G4" i="18"/>
  <c r="F4" i="18"/>
  <c r="E4" i="18"/>
  <c r="D4" i="18"/>
  <c r="C4" i="18"/>
  <c r="B4" i="18"/>
  <c r="J4" i="18" s="1"/>
  <c r="I3" i="18"/>
  <c r="H3" i="18"/>
  <c r="G3" i="18"/>
  <c r="F3" i="18"/>
  <c r="E3" i="18"/>
  <c r="D3" i="18"/>
  <c r="C3" i="18"/>
  <c r="B3" i="18"/>
  <c r="J3" i="18" s="1"/>
  <c r="I2" i="18"/>
  <c r="H2" i="18"/>
  <c r="G2" i="18"/>
  <c r="F2" i="18"/>
  <c r="E2" i="18"/>
  <c r="D2" i="18"/>
  <c r="C2" i="18"/>
  <c r="B2" i="18"/>
  <c r="N13" i="18"/>
  <c r="N19" i="18"/>
  <c r="N14" i="18"/>
  <c r="N16" i="18"/>
  <c r="N18" i="18"/>
  <c r="N15" i="18"/>
  <c r="N17" i="18"/>
  <c r="N12" i="18"/>
  <c r="N20" i="18" l="1"/>
  <c r="P16" i="18"/>
  <c r="P19" i="18"/>
  <c r="P17" i="18"/>
  <c r="P14" i="18"/>
  <c r="P13" i="18"/>
  <c r="P18" i="18"/>
  <c r="P15" i="18"/>
  <c r="P12" i="18"/>
  <c r="D146" i="18"/>
  <c r="I146" i="18"/>
  <c r="J23" i="18"/>
  <c r="J24" i="18"/>
  <c r="J26" i="18"/>
  <c r="J27" i="18"/>
  <c r="J28" i="18"/>
  <c r="J30" i="18"/>
  <c r="J31" i="18"/>
  <c r="J32" i="18"/>
  <c r="J11" i="18"/>
  <c r="J19" i="18"/>
  <c r="J10" i="18"/>
  <c r="J2" i="18"/>
  <c r="J12" i="18"/>
  <c r="E146" i="18"/>
  <c r="C146" i="18"/>
  <c r="J9" i="18"/>
  <c r="J13" i="18"/>
  <c r="J17" i="18"/>
  <c r="J21" i="18"/>
  <c r="J25" i="18"/>
  <c r="J29" i="18"/>
  <c r="J33" i="18"/>
  <c r="J37" i="18"/>
  <c r="J41" i="18"/>
  <c r="J45" i="18"/>
  <c r="J49" i="18"/>
  <c r="J53" i="18"/>
  <c r="J57" i="18"/>
  <c r="J61" i="18"/>
  <c r="J65" i="18"/>
  <c r="J69" i="18"/>
  <c r="J73" i="18"/>
  <c r="J77" i="18"/>
  <c r="J81" i="18"/>
  <c r="J85" i="18"/>
  <c r="J89" i="18"/>
  <c r="J93" i="18"/>
  <c r="J97" i="18"/>
  <c r="J101" i="18"/>
  <c r="J105" i="18"/>
  <c r="J109" i="18"/>
  <c r="J113" i="18"/>
  <c r="J117" i="18"/>
  <c r="J121" i="18"/>
  <c r="J125" i="18"/>
  <c r="J129" i="18"/>
  <c r="J133" i="18"/>
  <c r="J137" i="18"/>
  <c r="J141" i="18"/>
  <c r="J34" i="18"/>
  <c r="J35" i="18"/>
  <c r="J36" i="18"/>
  <c r="J38" i="18"/>
  <c r="J39" i="18"/>
  <c r="J40" i="18"/>
  <c r="J42" i="18"/>
  <c r="J43" i="18"/>
  <c r="J44" i="18"/>
  <c r="J46" i="18"/>
  <c r="J47" i="18"/>
  <c r="J48" i="18"/>
  <c r="J50" i="18"/>
  <c r="J51" i="18"/>
  <c r="J52" i="18"/>
  <c r="J54" i="18"/>
  <c r="J55" i="18"/>
  <c r="J56" i="18"/>
  <c r="J58" i="18"/>
  <c r="J59" i="18"/>
  <c r="J60" i="18"/>
  <c r="J62" i="18"/>
  <c r="J63" i="18"/>
  <c r="J64" i="18"/>
  <c r="J66" i="18"/>
  <c r="J67" i="18"/>
  <c r="J68" i="18"/>
  <c r="J70" i="18"/>
  <c r="J71" i="18"/>
  <c r="J72" i="18"/>
  <c r="J74" i="18"/>
  <c r="J75" i="18"/>
  <c r="J76" i="18"/>
  <c r="J78" i="18"/>
  <c r="J79" i="18"/>
  <c r="J80" i="18"/>
  <c r="J82" i="18"/>
  <c r="J83" i="18"/>
  <c r="J84" i="18"/>
  <c r="J86" i="18"/>
  <c r="J87" i="18"/>
  <c r="J88" i="18"/>
  <c r="J90" i="18"/>
  <c r="J91" i="18"/>
  <c r="J92" i="18"/>
  <c r="J94" i="18"/>
  <c r="J95" i="18"/>
  <c r="J96" i="18"/>
  <c r="J98" i="18"/>
  <c r="J99" i="18"/>
  <c r="J100" i="18"/>
  <c r="J102" i="18"/>
  <c r="J103" i="18"/>
  <c r="J104" i="18"/>
  <c r="J106" i="18"/>
  <c r="J107" i="18"/>
  <c r="J108" i="18"/>
  <c r="J110" i="18"/>
  <c r="J111" i="18"/>
  <c r="J112" i="18"/>
  <c r="J114" i="18"/>
  <c r="J115" i="18"/>
  <c r="J116" i="18"/>
  <c r="J118" i="18"/>
  <c r="J119" i="18"/>
  <c r="J120" i="18"/>
  <c r="J122" i="18"/>
  <c r="J123" i="18"/>
  <c r="J124" i="18"/>
  <c r="J126" i="18"/>
  <c r="J127" i="18"/>
  <c r="J128" i="18"/>
  <c r="J130" i="18"/>
  <c r="J131" i="18"/>
  <c r="J132" i="18"/>
  <c r="J134" i="18"/>
  <c r="J135" i="18"/>
  <c r="J136" i="18"/>
  <c r="J138" i="18"/>
  <c r="J139" i="18"/>
  <c r="J140" i="18"/>
  <c r="J142" i="18"/>
  <c r="J143" i="18"/>
  <c r="J144" i="18"/>
  <c r="F146" i="18"/>
  <c r="G146" i="18"/>
  <c r="B146" i="18"/>
  <c r="I144" i="17"/>
  <c r="H144" i="17"/>
  <c r="G144" i="17"/>
  <c r="F144" i="17"/>
  <c r="E144" i="17"/>
  <c r="D144" i="17"/>
  <c r="C144" i="17"/>
  <c r="B144" i="17"/>
  <c r="I131" i="17"/>
  <c r="H131" i="17"/>
  <c r="G131" i="17"/>
  <c r="F131" i="17"/>
  <c r="E131" i="17"/>
  <c r="D131" i="17"/>
  <c r="C131" i="17"/>
  <c r="B131" i="17"/>
  <c r="I105" i="17"/>
  <c r="H105" i="17"/>
  <c r="G105" i="17"/>
  <c r="F105" i="17"/>
  <c r="E105" i="17"/>
  <c r="D105" i="17"/>
  <c r="C105" i="17"/>
  <c r="B105" i="17"/>
  <c r="I92" i="17"/>
  <c r="H92" i="17"/>
  <c r="G92" i="17"/>
  <c r="F92" i="17"/>
  <c r="E92" i="17"/>
  <c r="D92" i="17"/>
  <c r="C92" i="17"/>
  <c r="B92" i="17"/>
  <c r="B40" i="17"/>
  <c r="B53" i="17"/>
  <c r="B66" i="17"/>
  <c r="B79" i="17"/>
  <c r="I79" i="17"/>
  <c r="H79" i="17"/>
  <c r="G79" i="17"/>
  <c r="F79" i="17"/>
  <c r="E79" i="17"/>
  <c r="D79" i="17"/>
  <c r="C79" i="17"/>
  <c r="I66" i="17"/>
  <c r="H66" i="17"/>
  <c r="G66" i="17"/>
  <c r="F66" i="17"/>
  <c r="E66" i="17"/>
  <c r="D66" i="17"/>
  <c r="C66" i="17"/>
  <c r="F53" i="17"/>
  <c r="E53" i="17"/>
  <c r="D53" i="17"/>
  <c r="C53" i="17"/>
  <c r="G53" i="17"/>
  <c r="H53" i="17"/>
  <c r="I53" i="17"/>
  <c r="C40" i="17"/>
  <c r="D40" i="17"/>
  <c r="E40" i="17"/>
  <c r="F40" i="17"/>
  <c r="G40" i="17"/>
  <c r="H40" i="17"/>
  <c r="I40" i="17"/>
  <c r="B27" i="17"/>
  <c r="C27" i="17"/>
  <c r="D27" i="17"/>
  <c r="E27" i="17"/>
  <c r="F27" i="17"/>
  <c r="G27" i="17"/>
  <c r="H27" i="17"/>
  <c r="I27" i="17"/>
  <c r="B14" i="17"/>
  <c r="C14" i="17"/>
  <c r="D14" i="17"/>
  <c r="E14" i="17"/>
  <c r="F14" i="17"/>
  <c r="G14" i="17"/>
  <c r="H14" i="17"/>
  <c r="I14" i="17"/>
  <c r="J14" i="17"/>
  <c r="J118" i="17"/>
  <c r="B118" i="17"/>
  <c r="I118" i="17"/>
  <c r="H118" i="17"/>
  <c r="G118" i="17"/>
  <c r="F118" i="17"/>
  <c r="E118" i="17"/>
  <c r="D118" i="17"/>
  <c r="C118" i="17"/>
  <c r="I143" i="17"/>
  <c r="H143" i="17"/>
  <c r="G143" i="17"/>
  <c r="F143" i="17"/>
  <c r="E143" i="17"/>
  <c r="D143" i="17"/>
  <c r="C143" i="17"/>
  <c r="B143" i="17"/>
  <c r="I142" i="17"/>
  <c r="H142" i="17"/>
  <c r="G142" i="17"/>
  <c r="F142" i="17"/>
  <c r="E142" i="17"/>
  <c r="D142" i="17"/>
  <c r="C142" i="17"/>
  <c r="B142" i="17"/>
  <c r="I141" i="17"/>
  <c r="H141" i="17"/>
  <c r="G141" i="17"/>
  <c r="F141" i="17"/>
  <c r="E141" i="17"/>
  <c r="D141" i="17"/>
  <c r="C141" i="17"/>
  <c r="B141" i="17"/>
  <c r="I140" i="17"/>
  <c r="H140" i="17"/>
  <c r="G140" i="17"/>
  <c r="F140" i="17"/>
  <c r="E140" i="17"/>
  <c r="D140" i="17"/>
  <c r="C140" i="17"/>
  <c r="B140" i="17"/>
  <c r="I139" i="17"/>
  <c r="H139" i="17"/>
  <c r="G139" i="17"/>
  <c r="F139" i="17"/>
  <c r="E139" i="17"/>
  <c r="D139" i="17"/>
  <c r="C139" i="17"/>
  <c r="B139" i="17"/>
  <c r="I138" i="17"/>
  <c r="H138" i="17"/>
  <c r="G138" i="17"/>
  <c r="F138" i="17"/>
  <c r="E138" i="17"/>
  <c r="D138" i="17"/>
  <c r="C138" i="17"/>
  <c r="B138" i="17"/>
  <c r="I137" i="17"/>
  <c r="H137" i="17"/>
  <c r="G137" i="17"/>
  <c r="F137" i="17"/>
  <c r="E137" i="17"/>
  <c r="D137" i="17"/>
  <c r="C137" i="17"/>
  <c r="B137" i="17"/>
  <c r="I136" i="17"/>
  <c r="H136" i="17"/>
  <c r="G136" i="17"/>
  <c r="F136" i="17"/>
  <c r="E136" i="17"/>
  <c r="D136" i="17"/>
  <c r="C136" i="17"/>
  <c r="B136" i="17"/>
  <c r="I135" i="17"/>
  <c r="H135" i="17"/>
  <c r="G135" i="17"/>
  <c r="F135" i="17"/>
  <c r="E135" i="17"/>
  <c r="D135" i="17"/>
  <c r="C135" i="17"/>
  <c r="B135" i="17"/>
  <c r="I134" i="17"/>
  <c r="H134" i="17"/>
  <c r="G134" i="17"/>
  <c r="F134" i="17"/>
  <c r="E134" i="17"/>
  <c r="D134" i="17"/>
  <c r="C134" i="17"/>
  <c r="B134" i="17"/>
  <c r="I133" i="17"/>
  <c r="H133" i="17"/>
  <c r="G133" i="17"/>
  <c r="F133" i="17"/>
  <c r="E133" i="17"/>
  <c r="D133" i="17"/>
  <c r="C133" i="17"/>
  <c r="B133" i="17"/>
  <c r="I132" i="17"/>
  <c r="H132" i="17"/>
  <c r="G132" i="17"/>
  <c r="F132" i="17"/>
  <c r="E132" i="17"/>
  <c r="D132" i="17"/>
  <c r="C132" i="17"/>
  <c r="B132" i="17"/>
  <c r="I130" i="17"/>
  <c r="H130" i="17"/>
  <c r="G130" i="17"/>
  <c r="F130" i="17"/>
  <c r="E130" i="17"/>
  <c r="D130" i="17"/>
  <c r="C130" i="17"/>
  <c r="B130" i="17"/>
  <c r="I129" i="17"/>
  <c r="H129" i="17"/>
  <c r="G129" i="17"/>
  <c r="F129" i="17"/>
  <c r="E129" i="17"/>
  <c r="D129" i="17"/>
  <c r="C129" i="17"/>
  <c r="B129" i="17"/>
  <c r="I128" i="17"/>
  <c r="H128" i="17"/>
  <c r="G128" i="17"/>
  <c r="F128" i="17"/>
  <c r="E128" i="17"/>
  <c r="D128" i="17"/>
  <c r="C128" i="17"/>
  <c r="B128" i="17"/>
  <c r="I127" i="17"/>
  <c r="H127" i="17"/>
  <c r="G127" i="17"/>
  <c r="F127" i="17"/>
  <c r="E127" i="17"/>
  <c r="D127" i="17"/>
  <c r="C127" i="17"/>
  <c r="B127" i="17"/>
  <c r="I126" i="17"/>
  <c r="H126" i="17"/>
  <c r="G126" i="17"/>
  <c r="F126" i="17"/>
  <c r="E126" i="17"/>
  <c r="D126" i="17"/>
  <c r="C126" i="17"/>
  <c r="B126" i="17"/>
  <c r="I125" i="17"/>
  <c r="H125" i="17"/>
  <c r="G125" i="17"/>
  <c r="F125" i="17"/>
  <c r="E125" i="17"/>
  <c r="D125" i="17"/>
  <c r="C125" i="17"/>
  <c r="B125" i="17"/>
  <c r="I124" i="17"/>
  <c r="H124" i="17"/>
  <c r="G124" i="17"/>
  <c r="F124" i="17"/>
  <c r="E124" i="17"/>
  <c r="D124" i="17"/>
  <c r="C124" i="17"/>
  <c r="B124" i="17"/>
  <c r="I123" i="17"/>
  <c r="H123" i="17"/>
  <c r="G123" i="17"/>
  <c r="F123" i="17"/>
  <c r="E123" i="17"/>
  <c r="D123" i="17"/>
  <c r="C123" i="17"/>
  <c r="B123" i="17"/>
  <c r="I122" i="17"/>
  <c r="H122" i="17"/>
  <c r="G122" i="17"/>
  <c r="F122" i="17"/>
  <c r="E122" i="17"/>
  <c r="D122" i="17"/>
  <c r="C122" i="17"/>
  <c r="B122" i="17"/>
  <c r="I121" i="17"/>
  <c r="H121" i="17"/>
  <c r="G121" i="17"/>
  <c r="F121" i="17"/>
  <c r="E121" i="17"/>
  <c r="D121" i="17"/>
  <c r="C121" i="17"/>
  <c r="B121" i="17"/>
  <c r="I120" i="17"/>
  <c r="H120" i="17"/>
  <c r="G120" i="17"/>
  <c r="F120" i="17"/>
  <c r="E120" i="17"/>
  <c r="D120" i="17"/>
  <c r="C120" i="17"/>
  <c r="B120" i="17"/>
  <c r="I119" i="17"/>
  <c r="H119" i="17"/>
  <c r="G119" i="17"/>
  <c r="F119" i="17"/>
  <c r="E119" i="17"/>
  <c r="D119" i="17"/>
  <c r="C119" i="17"/>
  <c r="B119" i="17"/>
  <c r="I117" i="17"/>
  <c r="H117" i="17"/>
  <c r="G117" i="17"/>
  <c r="F117" i="17"/>
  <c r="E117" i="17"/>
  <c r="D117" i="17"/>
  <c r="C117" i="17"/>
  <c r="B117" i="17"/>
  <c r="I116" i="17"/>
  <c r="H116" i="17"/>
  <c r="G116" i="17"/>
  <c r="F116" i="17"/>
  <c r="E116" i="17"/>
  <c r="D116" i="17"/>
  <c r="C116" i="17"/>
  <c r="B116" i="17"/>
  <c r="I115" i="17"/>
  <c r="H115" i="17"/>
  <c r="G115" i="17"/>
  <c r="F115" i="17"/>
  <c r="E115" i="17"/>
  <c r="D115" i="17"/>
  <c r="C115" i="17"/>
  <c r="B115" i="17"/>
  <c r="I114" i="17"/>
  <c r="H114" i="17"/>
  <c r="G114" i="17"/>
  <c r="F114" i="17"/>
  <c r="E114" i="17"/>
  <c r="D114" i="17"/>
  <c r="C114" i="17"/>
  <c r="B114" i="17"/>
  <c r="I113" i="17"/>
  <c r="H113" i="17"/>
  <c r="G113" i="17"/>
  <c r="F113" i="17"/>
  <c r="E113" i="17"/>
  <c r="D113" i="17"/>
  <c r="C113" i="17"/>
  <c r="B113" i="17"/>
  <c r="I112" i="17"/>
  <c r="H112" i="17"/>
  <c r="G112" i="17"/>
  <c r="F112" i="17"/>
  <c r="E112" i="17"/>
  <c r="D112" i="17"/>
  <c r="C112" i="17"/>
  <c r="B112" i="17"/>
  <c r="I111" i="17"/>
  <c r="H111" i="17"/>
  <c r="G111" i="17"/>
  <c r="F111" i="17"/>
  <c r="E111" i="17"/>
  <c r="D111" i="17"/>
  <c r="C111" i="17"/>
  <c r="B111" i="17"/>
  <c r="I110" i="17"/>
  <c r="H110" i="17"/>
  <c r="G110" i="17"/>
  <c r="F110" i="17"/>
  <c r="E110" i="17"/>
  <c r="D110" i="17"/>
  <c r="C110" i="17"/>
  <c r="B110" i="17"/>
  <c r="I109" i="17"/>
  <c r="H109" i="17"/>
  <c r="G109" i="17"/>
  <c r="F109" i="17"/>
  <c r="E109" i="17"/>
  <c r="D109" i="17"/>
  <c r="C109" i="17"/>
  <c r="B109" i="17"/>
  <c r="I108" i="17"/>
  <c r="H108" i="17"/>
  <c r="G108" i="17"/>
  <c r="F108" i="17"/>
  <c r="E108" i="17"/>
  <c r="D108" i="17"/>
  <c r="C108" i="17"/>
  <c r="B108" i="17"/>
  <c r="I107" i="17"/>
  <c r="H107" i="17"/>
  <c r="G107" i="17"/>
  <c r="F107" i="17"/>
  <c r="E107" i="17"/>
  <c r="D107" i="17"/>
  <c r="C107" i="17"/>
  <c r="B107" i="17"/>
  <c r="I106" i="17"/>
  <c r="H106" i="17"/>
  <c r="G106" i="17"/>
  <c r="F106" i="17"/>
  <c r="E106" i="17"/>
  <c r="D106" i="17"/>
  <c r="C106" i="17"/>
  <c r="B106" i="17"/>
  <c r="I104" i="17"/>
  <c r="H104" i="17"/>
  <c r="G104" i="17"/>
  <c r="F104" i="17"/>
  <c r="E104" i="17"/>
  <c r="D104" i="17"/>
  <c r="C104" i="17"/>
  <c r="B104" i="17"/>
  <c r="I103" i="17"/>
  <c r="H103" i="17"/>
  <c r="G103" i="17"/>
  <c r="F103" i="17"/>
  <c r="E103" i="17"/>
  <c r="D103" i="17"/>
  <c r="C103" i="17"/>
  <c r="B103" i="17"/>
  <c r="I102" i="17"/>
  <c r="H102" i="17"/>
  <c r="G102" i="17"/>
  <c r="F102" i="17"/>
  <c r="E102" i="17"/>
  <c r="D102" i="17"/>
  <c r="C102" i="17"/>
  <c r="B102" i="17"/>
  <c r="I101" i="17"/>
  <c r="H101" i="17"/>
  <c r="G101" i="17"/>
  <c r="F101" i="17"/>
  <c r="E101" i="17"/>
  <c r="D101" i="17"/>
  <c r="C101" i="17"/>
  <c r="B101" i="17"/>
  <c r="I100" i="17"/>
  <c r="H100" i="17"/>
  <c r="G100" i="17"/>
  <c r="F100" i="17"/>
  <c r="E100" i="17"/>
  <c r="D100" i="17"/>
  <c r="C100" i="17"/>
  <c r="B100" i="17"/>
  <c r="I99" i="17"/>
  <c r="H99" i="17"/>
  <c r="G99" i="17"/>
  <c r="F99" i="17"/>
  <c r="E99" i="17"/>
  <c r="D99" i="17"/>
  <c r="C99" i="17"/>
  <c r="B99" i="17"/>
  <c r="I98" i="17"/>
  <c r="H98" i="17"/>
  <c r="G98" i="17"/>
  <c r="F98" i="17"/>
  <c r="E98" i="17"/>
  <c r="D98" i="17"/>
  <c r="C98" i="17"/>
  <c r="B98" i="17"/>
  <c r="I97" i="17"/>
  <c r="H97" i="17"/>
  <c r="G97" i="17"/>
  <c r="F97" i="17"/>
  <c r="E97" i="17"/>
  <c r="D97" i="17"/>
  <c r="C97" i="17"/>
  <c r="B97" i="17"/>
  <c r="I96" i="17"/>
  <c r="H96" i="17"/>
  <c r="G96" i="17"/>
  <c r="F96" i="17"/>
  <c r="E96" i="17"/>
  <c r="D96" i="17"/>
  <c r="C96" i="17"/>
  <c r="B96" i="17"/>
  <c r="I95" i="17"/>
  <c r="H95" i="17"/>
  <c r="G95" i="17"/>
  <c r="F95" i="17"/>
  <c r="E95" i="17"/>
  <c r="D95" i="17"/>
  <c r="C95" i="17"/>
  <c r="B95" i="17"/>
  <c r="I94" i="17"/>
  <c r="H94" i="17"/>
  <c r="G94" i="17"/>
  <c r="F94" i="17"/>
  <c r="E94" i="17"/>
  <c r="D94" i="17"/>
  <c r="C94" i="17"/>
  <c r="B94" i="17"/>
  <c r="I93" i="17"/>
  <c r="H93" i="17"/>
  <c r="G93" i="17"/>
  <c r="F93" i="17"/>
  <c r="E93" i="17"/>
  <c r="D93" i="17"/>
  <c r="C93" i="17"/>
  <c r="B93" i="17"/>
  <c r="I91" i="17"/>
  <c r="H91" i="17"/>
  <c r="G91" i="17"/>
  <c r="F91" i="17"/>
  <c r="E91" i="17"/>
  <c r="D91" i="17"/>
  <c r="C91" i="17"/>
  <c r="B91" i="17"/>
  <c r="I90" i="17"/>
  <c r="H90" i="17"/>
  <c r="G90" i="17"/>
  <c r="F90" i="17"/>
  <c r="E90" i="17"/>
  <c r="D90" i="17"/>
  <c r="C90" i="17"/>
  <c r="B90" i="17"/>
  <c r="I89" i="17"/>
  <c r="H89" i="17"/>
  <c r="G89" i="17"/>
  <c r="F89" i="17"/>
  <c r="E89" i="17"/>
  <c r="D89" i="17"/>
  <c r="C89" i="17"/>
  <c r="B89" i="17"/>
  <c r="I88" i="17"/>
  <c r="H88" i="17"/>
  <c r="G88" i="17"/>
  <c r="F88" i="17"/>
  <c r="E88" i="17"/>
  <c r="D88" i="17"/>
  <c r="C88" i="17"/>
  <c r="B88" i="17"/>
  <c r="I87" i="17"/>
  <c r="H87" i="17"/>
  <c r="G87" i="17"/>
  <c r="F87" i="17"/>
  <c r="E87" i="17"/>
  <c r="D87" i="17"/>
  <c r="C87" i="17"/>
  <c r="B87" i="17"/>
  <c r="I86" i="17"/>
  <c r="H86" i="17"/>
  <c r="G86" i="17"/>
  <c r="F86" i="17"/>
  <c r="E86" i="17"/>
  <c r="D86" i="17"/>
  <c r="C86" i="17"/>
  <c r="B86" i="17"/>
  <c r="I85" i="17"/>
  <c r="H85" i="17"/>
  <c r="G85" i="17"/>
  <c r="F85" i="17"/>
  <c r="E85" i="17"/>
  <c r="D85" i="17"/>
  <c r="C85" i="17"/>
  <c r="B85" i="17"/>
  <c r="I84" i="17"/>
  <c r="H84" i="17"/>
  <c r="G84" i="17"/>
  <c r="F84" i="17"/>
  <c r="E84" i="17"/>
  <c r="D84" i="17"/>
  <c r="C84" i="17"/>
  <c r="B84" i="17"/>
  <c r="I83" i="17"/>
  <c r="H83" i="17"/>
  <c r="G83" i="17"/>
  <c r="F83" i="17"/>
  <c r="E83" i="17"/>
  <c r="D83" i="17"/>
  <c r="C83" i="17"/>
  <c r="B83" i="17"/>
  <c r="I82" i="17"/>
  <c r="H82" i="17"/>
  <c r="G82" i="17"/>
  <c r="F82" i="17"/>
  <c r="E82" i="17"/>
  <c r="D82" i="17"/>
  <c r="C82" i="17"/>
  <c r="B82" i="17"/>
  <c r="I81" i="17"/>
  <c r="H81" i="17"/>
  <c r="G81" i="17"/>
  <c r="F81" i="17"/>
  <c r="E81" i="17"/>
  <c r="D81" i="17"/>
  <c r="C81" i="17"/>
  <c r="B81" i="17"/>
  <c r="I80" i="17"/>
  <c r="H80" i="17"/>
  <c r="G80" i="17"/>
  <c r="F80" i="17"/>
  <c r="E80" i="17"/>
  <c r="D80" i="17"/>
  <c r="C80" i="17"/>
  <c r="B80" i="17"/>
  <c r="I78" i="17"/>
  <c r="H78" i="17"/>
  <c r="G78" i="17"/>
  <c r="F78" i="17"/>
  <c r="E78" i="17"/>
  <c r="D78" i="17"/>
  <c r="C78" i="17"/>
  <c r="B78" i="17"/>
  <c r="I77" i="17"/>
  <c r="H77" i="17"/>
  <c r="G77" i="17"/>
  <c r="F77" i="17"/>
  <c r="E77" i="17"/>
  <c r="D77" i="17"/>
  <c r="C77" i="17"/>
  <c r="B77" i="17"/>
  <c r="I76" i="17"/>
  <c r="H76" i="17"/>
  <c r="G76" i="17"/>
  <c r="F76" i="17"/>
  <c r="E76" i="17"/>
  <c r="D76" i="17"/>
  <c r="C76" i="17"/>
  <c r="B76" i="17"/>
  <c r="I75" i="17"/>
  <c r="H75" i="17"/>
  <c r="G75" i="17"/>
  <c r="F75" i="17"/>
  <c r="E75" i="17"/>
  <c r="D75" i="17"/>
  <c r="C75" i="17"/>
  <c r="B75" i="17"/>
  <c r="I74" i="17"/>
  <c r="H74" i="17"/>
  <c r="G74" i="17"/>
  <c r="F74" i="17"/>
  <c r="E74" i="17"/>
  <c r="D74" i="17"/>
  <c r="C74" i="17"/>
  <c r="B74" i="17"/>
  <c r="I73" i="17"/>
  <c r="H73" i="17"/>
  <c r="G73" i="17"/>
  <c r="F73" i="17"/>
  <c r="E73" i="17"/>
  <c r="D73" i="17"/>
  <c r="C73" i="17"/>
  <c r="B73" i="17"/>
  <c r="I72" i="17"/>
  <c r="H72" i="17"/>
  <c r="G72" i="17"/>
  <c r="F72" i="17"/>
  <c r="E72" i="17"/>
  <c r="D72" i="17"/>
  <c r="C72" i="17"/>
  <c r="B72" i="17"/>
  <c r="I71" i="17"/>
  <c r="H71" i="17"/>
  <c r="G71" i="17"/>
  <c r="F71" i="17"/>
  <c r="E71" i="17"/>
  <c r="D71" i="17"/>
  <c r="C71" i="17"/>
  <c r="B71" i="17"/>
  <c r="I70" i="17"/>
  <c r="H70" i="17"/>
  <c r="G70" i="17"/>
  <c r="F70" i="17"/>
  <c r="E70" i="17"/>
  <c r="D70" i="17"/>
  <c r="C70" i="17"/>
  <c r="B70" i="17"/>
  <c r="I69" i="17"/>
  <c r="H69" i="17"/>
  <c r="G69" i="17"/>
  <c r="F69" i="17"/>
  <c r="E69" i="17"/>
  <c r="D69" i="17"/>
  <c r="C69" i="17"/>
  <c r="B69" i="17"/>
  <c r="I68" i="17"/>
  <c r="H68" i="17"/>
  <c r="G68" i="17"/>
  <c r="F68" i="17"/>
  <c r="E68" i="17"/>
  <c r="D68" i="17"/>
  <c r="C68" i="17"/>
  <c r="B68" i="17"/>
  <c r="I67" i="17"/>
  <c r="H67" i="17"/>
  <c r="G67" i="17"/>
  <c r="F67" i="17"/>
  <c r="E67" i="17"/>
  <c r="D67" i="17"/>
  <c r="C67" i="17"/>
  <c r="B67" i="17"/>
  <c r="I65" i="17"/>
  <c r="H65" i="17"/>
  <c r="G65" i="17"/>
  <c r="F65" i="17"/>
  <c r="E65" i="17"/>
  <c r="D65" i="17"/>
  <c r="C65" i="17"/>
  <c r="B65" i="17"/>
  <c r="I64" i="17"/>
  <c r="H64" i="17"/>
  <c r="G64" i="17"/>
  <c r="F64" i="17"/>
  <c r="E64" i="17"/>
  <c r="D64" i="17"/>
  <c r="C64" i="17"/>
  <c r="B64" i="17"/>
  <c r="I63" i="17"/>
  <c r="H63" i="17"/>
  <c r="G63" i="17"/>
  <c r="F63" i="17"/>
  <c r="E63" i="17"/>
  <c r="D63" i="17"/>
  <c r="C63" i="17"/>
  <c r="B63" i="17"/>
  <c r="I62" i="17"/>
  <c r="H62" i="17"/>
  <c r="G62" i="17"/>
  <c r="F62" i="17"/>
  <c r="E62" i="17"/>
  <c r="D62" i="17"/>
  <c r="C62" i="17"/>
  <c r="B62" i="17"/>
  <c r="I61" i="17"/>
  <c r="H61" i="17"/>
  <c r="G61" i="17"/>
  <c r="F61" i="17"/>
  <c r="E61" i="17"/>
  <c r="D61" i="17"/>
  <c r="C61" i="17"/>
  <c r="B61" i="17"/>
  <c r="I60" i="17"/>
  <c r="H60" i="17"/>
  <c r="G60" i="17"/>
  <c r="F60" i="17"/>
  <c r="E60" i="17"/>
  <c r="D60" i="17"/>
  <c r="C60" i="17"/>
  <c r="B60" i="17"/>
  <c r="I59" i="17"/>
  <c r="H59" i="17"/>
  <c r="G59" i="17"/>
  <c r="F59" i="17"/>
  <c r="E59" i="17"/>
  <c r="D59" i="17"/>
  <c r="C59" i="17"/>
  <c r="B59" i="17"/>
  <c r="I58" i="17"/>
  <c r="H58" i="17"/>
  <c r="G58" i="17"/>
  <c r="F58" i="17"/>
  <c r="E58" i="17"/>
  <c r="D58" i="17"/>
  <c r="C58" i="17"/>
  <c r="B58" i="17"/>
  <c r="I57" i="17"/>
  <c r="H57" i="17"/>
  <c r="G57" i="17"/>
  <c r="F57" i="17"/>
  <c r="E57" i="17"/>
  <c r="D57" i="17"/>
  <c r="C57" i="17"/>
  <c r="B57" i="17"/>
  <c r="I56" i="17"/>
  <c r="H56" i="17"/>
  <c r="G56" i="17"/>
  <c r="F56" i="17"/>
  <c r="E56" i="17"/>
  <c r="D56" i="17"/>
  <c r="C56" i="17"/>
  <c r="B56" i="17"/>
  <c r="I55" i="17"/>
  <c r="H55" i="17"/>
  <c r="G55" i="17"/>
  <c r="F55" i="17"/>
  <c r="E55" i="17"/>
  <c r="D55" i="17"/>
  <c r="C55" i="17"/>
  <c r="B55" i="17"/>
  <c r="I54" i="17"/>
  <c r="H54" i="17"/>
  <c r="G54" i="17"/>
  <c r="F54" i="17"/>
  <c r="E54" i="17"/>
  <c r="D54" i="17"/>
  <c r="C54" i="17"/>
  <c r="B54" i="17"/>
  <c r="I52" i="17"/>
  <c r="H52" i="17"/>
  <c r="G52" i="17"/>
  <c r="F52" i="17"/>
  <c r="E52" i="17"/>
  <c r="D52" i="17"/>
  <c r="C52" i="17"/>
  <c r="B52" i="17"/>
  <c r="J52" i="17" s="1"/>
  <c r="I51" i="17"/>
  <c r="H51" i="17"/>
  <c r="G51" i="17"/>
  <c r="F51" i="17"/>
  <c r="E51" i="17"/>
  <c r="D51" i="17"/>
  <c r="C51" i="17"/>
  <c r="B51" i="17"/>
  <c r="J51" i="17" s="1"/>
  <c r="I50" i="17"/>
  <c r="H50" i="17"/>
  <c r="G50" i="17"/>
  <c r="F50" i="17"/>
  <c r="E50" i="17"/>
  <c r="D50" i="17"/>
  <c r="C50" i="17"/>
  <c r="B50" i="17"/>
  <c r="J50" i="17" s="1"/>
  <c r="I49" i="17"/>
  <c r="H49" i="17"/>
  <c r="G49" i="17"/>
  <c r="F49" i="17"/>
  <c r="E49" i="17"/>
  <c r="D49" i="17"/>
  <c r="C49" i="17"/>
  <c r="B49" i="17"/>
  <c r="J49" i="17" s="1"/>
  <c r="I48" i="17"/>
  <c r="H48" i="17"/>
  <c r="G48" i="17"/>
  <c r="F48" i="17"/>
  <c r="E48" i="17"/>
  <c r="D48" i="17"/>
  <c r="C48" i="17"/>
  <c r="B48" i="17"/>
  <c r="J48" i="17" s="1"/>
  <c r="I47" i="17"/>
  <c r="H47" i="17"/>
  <c r="G47" i="17"/>
  <c r="F47" i="17"/>
  <c r="E47" i="17"/>
  <c r="D47" i="17"/>
  <c r="C47" i="17"/>
  <c r="B47" i="17"/>
  <c r="J47" i="17" s="1"/>
  <c r="I46" i="17"/>
  <c r="H46" i="17"/>
  <c r="G46" i="17"/>
  <c r="F46" i="17"/>
  <c r="E46" i="17"/>
  <c r="D46" i="17"/>
  <c r="C46" i="17"/>
  <c r="B46" i="17"/>
  <c r="J46" i="17" s="1"/>
  <c r="I45" i="17"/>
  <c r="H45" i="17"/>
  <c r="G45" i="17"/>
  <c r="F45" i="17"/>
  <c r="E45" i="17"/>
  <c r="D45" i="17"/>
  <c r="C45" i="17"/>
  <c r="B45" i="17"/>
  <c r="J45" i="17" s="1"/>
  <c r="I44" i="17"/>
  <c r="H44" i="17"/>
  <c r="G44" i="17"/>
  <c r="F44" i="17"/>
  <c r="E44" i="17"/>
  <c r="D44" i="17"/>
  <c r="C44" i="17"/>
  <c r="B44" i="17"/>
  <c r="J44" i="17" s="1"/>
  <c r="I43" i="17"/>
  <c r="H43" i="17"/>
  <c r="G43" i="17"/>
  <c r="F43" i="17"/>
  <c r="E43" i="17"/>
  <c r="D43" i="17"/>
  <c r="C43" i="17"/>
  <c r="B43" i="17"/>
  <c r="I42" i="17"/>
  <c r="H42" i="17"/>
  <c r="G42" i="17"/>
  <c r="F42" i="17"/>
  <c r="E42" i="17"/>
  <c r="D42" i="17"/>
  <c r="C42" i="17"/>
  <c r="B42" i="17"/>
  <c r="J42" i="17" s="1"/>
  <c r="I41" i="17"/>
  <c r="H41" i="17"/>
  <c r="G41" i="17"/>
  <c r="F41" i="17"/>
  <c r="E41" i="17"/>
  <c r="D41" i="17"/>
  <c r="C41" i="17"/>
  <c r="B41" i="17"/>
  <c r="J41" i="17" s="1"/>
  <c r="I39" i="17"/>
  <c r="H39" i="17"/>
  <c r="G39" i="17"/>
  <c r="F39" i="17"/>
  <c r="E39" i="17"/>
  <c r="D39" i="17"/>
  <c r="C39" i="17"/>
  <c r="B39" i="17"/>
  <c r="J39" i="17" s="1"/>
  <c r="I38" i="17"/>
  <c r="H38" i="17"/>
  <c r="G38" i="17"/>
  <c r="F38" i="17"/>
  <c r="E38" i="17"/>
  <c r="D38" i="17"/>
  <c r="C38" i="17"/>
  <c r="B38" i="17"/>
  <c r="J38" i="17" s="1"/>
  <c r="I37" i="17"/>
  <c r="H37" i="17"/>
  <c r="G37" i="17"/>
  <c r="F37" i="17"/>
  <c r="E37" i="17"/>
  <c r="D37" i="17"/>
  <c r="C37" i="17"/>
  <c r="B37" i="17"/>
  <c r="I36" i="17"/>
  <c r="H36" i="17"/>
  <c r="G36" i="17"/>
  <c r="F36" i="17"/>
  <c r="E36" i="17"/>
  <c r="D36" i="17"/>
  <c r="C36" i="17"/>
  <c r="B36" i="17"/>
  <c r="J36" i="17" s="1"/>
  <c r="I35" i="17"/>
  <c r="H35" i="17"/>
  <c r="G35" i="17"/>
  <c r="F35" i="17"/>
  <c r="E35" i="17"/>
  <c r="D35" i="17"/>
  <c r="C35" i="17"/>
  <c r="B35" i="17"/>
  <c r="J35" i="17" s="1"/>
  <c r="I34" i="17"/>
  <c r="H34" i="17"/>
  <c r="G34" i="17"/>
  <c r="F34" i="17"/>
  <c r="E34" i="17"/>
  <c r="D34" i="17"/>
  <c r="C34" i="17"/>
  <c r="B34" i="17"/>
  <c r="I33" i="17"/>
  <c r="H33" i="17"/>
  <c r="G33" i="17"/>
  <c r="F33" i="17"/>
  <c r="E33" i="17"/>
  <c r="D33" i="17"/>
  <c r="C33" i="17"/>
  <c r="B33" i="17"/>
  <c r="J33" i="17" s="1"/>
  <c r="I32" i="17"/>
  <c r="H32" i="17"/>
  <c r="G32" i="17"/>
  <c r="F32" i="17"/>
  <c r="E32" i="17"/>
  <c r="D32" i="17"/>
  <c r="C32" i="17"/>
  <c r="B32" i="17"/>
  <c r="J32" i="17" s="1"/>
  <c r="I31" i="17"/>
  <c r="H31" i="17"/>
  <c r="G31" i="17"/>
  <c r="F31" i="17"/>
  <c r="E31" i="17"/>
  <c r="D31" i="17"/>
  <c r="C31" i="17"/>
  <c r="B31" i="17"/>
  <c r="J31" i="17" s="1"/>
  <c r="I30" i="17"/>
  <c r="H30" i="17"/>
  <c r="G30" i="17"/>
  <c r="F30" i="17"/>
  <c r="E30" i="17"/>
  <c r="D30" i="17"/>
  <c r="C30" i="17"/>
  <c r="B30" i="17"/>
  <c r="J30" i="17" s="1"/>
  <c r="I29" i="17"/>
  <c r="H29" i="17"/>
  <c r="G29" i="17"/>
  <c r="F29" i="17"/>
  <c r="E29" i="17"/>
  <c r="D29" i="17"/>
  <c r="C29" i="17"/>
  <c r="B29" i="17"/>
  <c r="J29" i="17" s="1"/>
  <c r="I28" i="17"/>
  <c r="H28" i="17"/>
  <c r="G28" i="17"/>
  <c r="F28" i="17"/>
  <c r="E28" i="17"/>
  <c r="D28" i="17"/>
  <c r="C28" i="17"/>
  <c r="B28" i="17"/>
  <c r="J28" i="17" s="1"/>
  <c r="I26" i="17"/>
  <c r="H26" i="17"/>
  <c r="G26" i="17"/>
  <c r="F26" i="17"/>
  <c r="E26" i="17"/>
  <c r="D26" i="17"/>
  <c r="C26" i="17"/>
  <c r="B26" i="17"/>
  <c r="J26" i="17" s="1"/>
  <c r="I25" i="17"/>
  <c r="H25" i="17"/>
  <c r="G25" i="17"/>
  <c r="F25" i="17"/>
  <c r="E25" i="17"/>
  <c r="D25" i="17"/>
  <c r="C25" i="17"/>
  <c r="B25" i="17"/>
  <c r="J25" i="17" s="1"/>
  <c r="I24" i="17"/>
  <c r="H24" i="17"/>
  <c r="G24" i="17"/>
  <c r="F24" i="17"/>
  <c r="E24" i="17"/>
  <c r="D24" i="17"/>
  <c r="C24" i="17"/>
  <c r="B24" i="17"/>
  <c r="J24" i="17" s="1"/>
  <c r="I23" i="17"/>
  <c r="H23" i="17"/>
  <c r="G23" i="17"/>
  <c r="F23" i="17"/>
  <c r="E23" i="17"/>
  <c r="D23" i="17"/>
  <c r="C23" i="17"/>
  <c r="B23" i="17"/>
  <c r="J23" i="17" s="1"/>
  <c r="I22" i="17"/>
  <c r="H22" i="17"/>
  <c r="G22" i="17"/>
  <c r="F22" i="17"/>
  <c r="E22" i="17"/>
  <c r="D22" i="17"/>
  <c r="C22" i="17"/>
  <c r="B22" i="17"/>
  <c r="J22" i="17" s="1"/>
  <c r="I21" i="17"/>
  <c r="H21" i="17"/>
  <c r="G21" i="17"/>
  <c r="F21" i="17"/>
  <c r="E21" i="17"/>
  <c r="D21" i="17"/>
  <c r="C21" i="17"/>
  <c r="B21" i="17"/>
  <c r="J21" i="17" s="1"/>
  <c r="I20" i="17"/>
  <c r="H20" i="17"/>
  <c r="G20" i="17"/>
  <c r="F20" i="17"/>
  <c r="E20" i="17"/>
  <c r="D20" i="17"/>
  <c r="C20" i="17"/>
  <c r="B20" i="17"/>
  <c r="I19" i="17"/>
  <c r="H19" i="17"/>
  <c r="G19" i="17"/>
  <c r="F19" i="17"/>
  <c r="E19" i="17"/>
  <c r="D19" i="17"/>
  <c r="C19" i="17"/>
  <c r="B19" i="17"/>
  <c r="J19" i="17" s="1"/>
  <c r="I18" i="17"/>
  <c r="H18" i="17"/>
  <c r="G18" i="17"/>
  <c r="F18" i="17"/>
  <c r="E18" i="17"/>
  <c r="D18" i="17"/>
  <c r="C18" i="17"/>
  <c r="B18" i="17"/>
  <c r="J18" i="17" s="1"/>
  <c r="I17" i="17"/>
  <c r="H17" i="17"/>
  <c r="G17" i="17"/>
  <c r="F17" i="17"/>
  <c r="E17" i="17"/>
  <c r="D17" i="17"/>
  <c r="C17" i="17"/>
  <c r="B17" i="17"/>
  <c r="I16" i="17"/>
  <c r="H16" i="17"/>
  <c r="G16" i="17"/>
  <c r="F16" i="17"/>
  <c r="E16" i="17"/>
  <c r="D16" i="17"/>
  <c r="C16" i="17"/>
  <c r="B16" i="17"/>
  <c r="J16" i="17" s="1"/>
  <c r="I15" i="17"/>
  <c r="H15" i="17"/>
  <c r="G15" i="17"/>
  <c r="F15" i="17"/>
  <c r="E15" i="17"/>
  <c r="D15" i="17"/>
  <c r="C15" i="17"/>
  <c r="B15" i="17"/>
  <c r="J15" i="17" s="1"/>
  <c r="I13" i="17"/>
  <c r="H13" i="17"/>
  <c r="G13" i="17"/>
  <c r="F13" i="17"/>
  <c r="E13" i="17"/>
  <c r="D13" i="17"/>
  <c r="C13" i="17"/>
  <c r="B13" i="17"/>
  <c r="J13" i="17" s="1"/>
  <c r="I12" i="17"/>
  <c r="H12" i="17"/>
  <c r="G12" i="17"/>
  <c r="F12" i="17"/>
  <c r="E12" i="17"/>
  <c r="D12" i="17"/>
  <c r="C12" i="17"/>
  <c r="B12" i="17"/>
  <c r="J12" i="17" s="1"/>
  <c r="I11" i="17"/>
  <c r="H11" i="17"/>
  <c r="G11" i="17"/>
  <c r="F11" i="17"/>
  <c r="E11" i="17"/>
  <c r="D11" i="17"/>
  <c r="C11" i="17"/>
  <c r="B11" i="17"/>
  <c r="J11" i="17" s="1"/>
  <c r="I10" i="17"/>
  <c r="H10" i="17"/>
  <c r="G10" i="17"/>
  <c r="F10" i="17"/>
  <c r="E10" i="17"/>
  <c r="D10" i="17"/>
  <c r="C10" i="17"/>
  <c r="B10" i="17"/>
  <c r="J10" i="17" s="1"/>
  <c r="I9" i="17"/>
  <c r="H9" i="17"/>
  <c r="G9" i="17"/>
  <c r="F9" i="17"/>
  <c r="E9" i="17"/>
  <c r="D9" i="17"/>
  <c r="C9" i="17"/>
  <c r="B9" i="17"/>
  <c r="J9" i="17" s="1"/>
  <c r="I8" i="17"/>
  <c r="H8" i="17"/>
  <c r="G8" i="17"/>
  <c r="F8" i="17"/>
  <c r="E8" i="17"/>
  <c r="D8" i="17"/>
  <c r="C8" i="17"/>
  <c r="B8" i="17"/>
  <c r="J8" i="17" s="1"/>
  <c r="I7" i="17"/>
  <c r="H7" i="17"/>
  <c r="G7" i="17"/>
  <c r="F7" i="17"/>
  <c r="E7" i="17"/>
  <c r="D7" i="17"/>
  <c r="C7" i="17"/>
  <c r="B7" i="17"/>
  <c r="J7" i="17" s="1"/>
  <c r="I6" i="17"/>
  <c r="H6" i="17"/>
  <c r="G6" i="17"/>
  <c r="F6" i="17"/>
  <c r="E6" i="17"/>
  <c r="D6" i="17"/>
  <c r="C6" i="17"/>
  <c r="B6" i="17"/>
  <c r="J6" i="17" s="1"/>
  <c r="I5" i="17"/>
  <c r="H5" i="17"/>
  <c r="G5" i="17"/>
  <c r="F5" i="17"/>
  <c r="E5" i="17"/>
  <c r="D5" i="17"/>
  <c r="C5" i="17"/>
  <c r="B5" i="17"/>
  <c r="J5" i="17" s="1"/>
  <c r="I4" i="17"/>
  <c r="H4" i="17"/>
  <c r="G4" i="17"/>
  <c r="F4" i="17"/>
  <c r="E4" i="17"/>
  <c r="D4" i="17"/>
  <c r="C4" i="17"/>
  <c r="B4" i="17"/>
  <c r="J4" i="17" s="1"/>
  <c r="I3" i="17"/>
  <c r="H3" i="17"/>
  <c r="G3" i="17"/>
  <c r="F3" i="17"/>
  <c r="E3" i="17"/>
  <c r="D3" i="17"/>
  <c r="C3" i="17"/>
  <c r="B3" i="17"/>
  <c r="J3" i="17" s="1"/>
  <c r="I2" i="17"/>
  <c r="H2" i="17"/>
  <c r="G2" i="17"/>
  <c r="F2" i="17"/>
  <c r="E2" i="17"/>
  <c r="D2" i="17"/>
  <c r="C2" i="17"/>
  <c r="B2" i="17"/>
  <c r="I133" i="16"/>
  <c r="H133" i="16"/>
  <c r="G133" i="16"/>
  <c r="F133" i="16"/>
  <c r="E133" i="16"/>
  <c r="D133" i="16"/>
  <c r="C133" i="16"/>
  <c r="B133" i="16"/>
  <c r="I132" i="16"/>
  <c r="H132" i="16"/>
  <c r="G132" i="16"/>
  <c r="F132" i="16"/>
  <c r="E132" i="16"/>
  <c r="D132" i="16"/>
  <c r="C132" i="16"/>
  <c r="B132" i="16"/>
  <c r="J132" i="16" s="1"/>
  <c r="I131" i="16"/>
  <c r="H131" i="16"/>
  <c r="G131" i="16"/>
  <c r="F131" i="16"/>
  <c r="E131" i="16"/>
  <c r="D131" i="16"/>
  <c r="C131" i="16"/>
  <c r="B131" i="16"/>
  <c r="J131" i="16" s="1"/>
  <c r="I130" i="16"/>
  <c r="H130" i="16"/>
  <c r="G130" i="16"/>
  <c r="F130" i="16"/>
  <c r="E130" i="16"/>
  <c r="D130" i="16"/>
  <c r="C130" i="16"/>
  <c r="B130" i="16"/>
  <c r="I129" i="16"/>
  <c r="H129" i="16"/>
  <c r="G129" i="16"/>
  <c r="F129" i="16"/>
  <c r="E129" i="16"/>
  <c r="D129" i="16"/>
  <c r="C129" i="16"/>
  <c r="B129" i="16"/>
  <c r="I128" i="16"/>
  <c r="H128" i="16"/>
  <c r="G128" i="16"/>
  <c r="F128" i="16"/>
  <c r="E128" i="16"/>
  <c r="D128" i="16"/>
  <c r="C128" i="16"/>
  <c r="B128" i="16"/>
  <c r="I127" i="16"/>
  <c r="H127" i="16"/>
  <c r="G127" i="16"/>
  <c r="F127" i="16"/>
  <c r="E127" i="16"/>
  <c r="D127" i="16"/>
  <c r="C127" i="16"/>
  <c r="B127" i="16"/>
  <c r="I126" i="16"/>
  <c r="H126" i="16"/>
  <c r="G126" i="16"/>
  <c r="F126" i="16"/>
  <c r="E126" i="16"/>
  <c r="D126" i="16"/>
  <c r="C126" i="16"/>
  <c r="B126" i="16"/>
  <c r="J126" i="16" s="1"/>
  <c r="I125" i="16"/>
  <c r="H125" i="16"/>
  <c r="G125" i="16"/>
  <c r="F125" i="16"/>
  <c r="E125" i="16"/>
  <c r="D125" i="16"/>
  <c r="C125" i="16"/>
  <c r="B125" i="16"/>
  <c r="J125" i="16" s="1"/>
  <c r="I124" i="16"/>
  <c r="H124" i="16"/>
  <c r="G124" i="16"/>
  <c r="F124" i="16"/>
  <c r="E124" i="16"/>
  <c r="D124" i="16"/>
  <c r="C124" i="16"/>
  <c r="B124" i="16"/>
  <c r="J124" i="16" s="1"/>
  <c r="I123" i="16"/>
  <c r="H123" i="16"/>
  <c r="G123" i="16"/>
  <c r="F123" i="16"/>
  <c r="E123" i="16"/>
  <c r="D123" i="16"/>
  <c r="C123" i="16"/>
  <c r="B123" i="16"/>
  <c r="J123" i="16" s="1"/>
  <c r="I122" i="16"/>
  <c r="H122" i="16"/>
  <c r="G122" i="16"/>
  <c r="F122" i="16"/>
  <c r="E122" i="16"/>
  <c r="D122" i="16"/>
  <c r="C122" i="16"/>
  <c r="B122" i="16"/>
  <c r="I121" i="16"/>
  <c r="H121" i="16"/>
  <c r="G121" i="16"/>
  <c r="F121" i="16"/>
  <c r="E121" i="16"/>
  <c r="D121" i="16"/>
  <c r="C121" i="16"/>
  <c r="B121" i="16"/>
  <c r="I120" i="16"/>
  <c r="H120" i="16"/>
  <c r="G120" i="16"/>
  <c r="F120" i="16"/>
  <c r="E120" i="16"/>
  <c r="D120" i="16"/>
  <c r="C120" i="16"/>
  <c r="B120" i="16"/>
  <c r="I119" i="16"/>
  <c r="H119" i="16"/>
  <c r="G119" i="16"/>
  <c r="F119" i="16"/>
  <c r="E119" i="16"/>
  <c r="D119" i="16"/>
  <c r="C119" i="16"/>
  <c r="B119" i="16"/>
  <c r="I118" i="16"/>
  <c r="H118" i="16"/>
  <c r="G118" i="16"/>
  <c r="F118" i="16"/>
  <c r="E118" i="16"/>
  <c r="D118" i="16"/>
  <c r="C118" i="16"/>
  <c r="B118" i="16"/>
  <c r="J118" i="16" s="1"/>
  <c r="I117" i="16"/>
  <c r="H117" i="16"/>
  <c r="G117" i="16"/>
  <c r="F117" i="16"/>
  <c r="E117" i="16"/>
  <c r="D117" i="16"/>
  <c r="C117" i="16"/>
  <c r="B117" i="16"/>
  <c r="J117" i="16" s="1"/>
  <c r="I116" i="16"/>
  <c r="H116" i="16"/>
  <c r="G116" i="16"/>
  <c r="F116" i="16"/>
  <c r="E116" i="16"/>
  <c r="D116" i="16"/>
  <c r="C116" i="16"/>
  <c r="B116" i="16"/>
  <c r="J116" i="16" s="1"/>
  <c r="I115" i="16"/>
  <c r="H115" i="16"/>
  <c r="G115" i="16"/>
  <c r="F115" i="16"/>
  <c r="E115" i="16"/>
  <c r="D115" i="16"/>
  <c r="C115" i="16"/>
  <c r="B115" i="16"/>
  <c r="J115" i="16" s="1"/>
  <c r="I114" i="16"/>
  <c r="H114" i="16"/>
  <c r="G114" i="16"/>
  <c r="F114" i="16"/>
  <c r="E114" i="16"/>
  <c r="D114" i="16"/>
  <c r="C114" i="16"/>
  <c r="B114" i="16"/>
  <c r="I113" i="16"/>
  <c r="H113" i="16"/>
  <c r="G113" i="16"/>
  <c r="F113" i="16"/>
  <c r="E113" i="16"/>
  <c r="D113" i="16"/>
  <c r="C113" i="16"/>
  <c r="B113" i="16"/>
  <c r="I112" i="16"/>
  <c r="H112" i="16"/>
  <c r="G112" i="16"/>
  <c r="F112" i="16"/>
  <c r="E112" i="16"/>
  <c r="D112" i="16"/>
  <c r="C112" i="16"/>
  <c r="B112" i="16"/>
  <c r="I111" i="16"/>
  <c r="H111" i="16"/>
  <c r="G111" i="16"/>
  <c r="F111" i="16"/>
  <c r="E111" i="16"/>
  <c r="D111" i="16"/>
  <c r="C111" i="16"/>
  <c r="B111" i="16"/>
  <c r="I110" i="16"/>
  <c r="H110" i="16"/>
  <c r="G110" i="16"/>
  <c r="F110" i="16"/>
  <c r="E110" i="16"/>
  <c r="D110" i="16"/>
  <c r="C110" i="16"/>
  <c r="B110" i="16"/>
  <c r="J110" i="16" s="1"/>
  <c r="I109" i="16"/>
  <c r="H109" i="16"/>
  <c r="G109" i="16"/>
  <c r="F109" i="16"/>
  <c r="E109" i="16"/>
  <c r="D109" i="16"/>
  <c r="C109" i="16"/>
  <c r="B109" i="16"/>
  <c r="J109" i="16" s="1"/>
  <c r="I108" i="16"/>
  <c r="H108" i="16"/>
  <c r="G108" i="16"/>
  <c r="F108" i="16"/>
  <c r="E108" i="16"/>
  <c r="D108" i="16"/>
  <c r="C108" i="16"/>
  <c r="B108" i="16"/>
  <c r="J108" i="16" s="1"/>
  <c r="I107" i="16"/>
  <c r="H107" i="16"/>
  <c r="G107" i="16"/>
  <c r="F107" i="16"/>
  <c r="E107" i="16"/>
  <c r="D107" i="16"/>
  <c r="C107" i="16"/>
  <c r="B107" i="16"/>
  <c r="J107" i="16" s="1"/>
  <c r="I106" i="16"/>
  <c r="H106" i="16"/>
  <c r="G106" i="16"/>
  <c r="F106" i="16"/>
  <c r="E106" i="16"/>
  <c r="D106" i="16"/>
  <c r="C106" i="16"/>
  <c r="B106" i="16"/>
  <c r="I105" i="16"/>
  <c r="H105" i="16"/>
  <c r="G105" i="16"/>
  <c r="F105" i="16"/>
  <c r="E105" i="16"/>
  <c r="D105" i="16"/>
  <c r="C105" i="16"/>
  <c r="B105" i="16"/>
  <c r="I104" i="16"/>
  <c r="H104" i="16"/>
  <c r="G104" i="16"/>
  <c r="F104" i="16"/>
  <c r="E104" i="16"/>
  <c r="D104" i="16"/>
  <c r="C104" i="16"/>
  <c r="B104" i="16"/>
  <c r="I103" i="16"/>
  <c r="H103" i="16"/>
  <c r="G103" i="16"/>
  <c r="F103" i="16"/>
  <c r="E103" i="16"/>
  <c r="D103" i="16"/>
  <c r="C103" i="16"/>
  <c r="B103" i="16"/>
  <c r="I102" i="16"/>
  <c r="H102" i="16"/>
  <c r="G102" i="16"/>
  <c r="F102" i="16"/>
  <c r="E102" i="16"/>
  <c r="D102" i="16"/>
  <c r="C102" i="16"/>
  <c r="B102" i="16"/>
  <c r="J102" i="16" s="1"/>
  <c r="I101" i="16"/>
  <c r="H101" i="16"/>
  <c r="G101" i="16"/>
  <c r="F101" i="16"/>
  <c r="E101" i="16"/>
  <c r="D101" i="16"/>
  <c r="C101" i="16"/>
  <c r="B101" i="16"/>
  <c r="J101" i="16" s="1"/>
  <c r="I100" i="16"/>
  <c r="H100" i="16"/>
  <c r="G100" i="16"/>
  <c r="F100" i="16"/>
  <c r="E100" i="16"/>
  <c r="D100" i="16"/>
  <c r="C100" i="16"/>
  <c r="B100" i="16"/>
  <c r="J100" i="16" s="1"/>
  <c r="I99" i="16"/>
  <c r="H99" i="16"/>
  <c r="G99" i="16"/>
  <c r="F99" i="16"/>
  <c r="E99" i="16"/>
  <c r="D99" i="16"/>
  <c r="C99" i="16"/>
  <c r="B99" i="16"/>
  <c r="J99" i="16" s="1"/>
  <c r="I98" i="16"/>
  <c r="H98" i="16"/>
  <c r="G98" i="16"/>
  <c r="F98" i="16"/>
  <c r="E98" i="16"/>
  <c r="D98" i="16"/>
  <c r="C98" i="16"/>
  <c r="B98" i="16"/>
  <c r="I97" i="16"/>
  <c r="H97" i="16"/>
  <c r="G97" i="16"/>
  <c r="F97" i="16"/>
  <c r="E97" i="16"/>
  <c r="D97" i="16"/>
  <c r="C97" i="16"/>
  <c r="B97" i="16"/>
  <c r="I96" i="16"/>
  <c r="H96" i="16"/>
  <c r="G96" i="16"/>
  <c r="F96" i="16"/>
  <c r="E96" i="16"/>
  <c r="D96" i="16"/>
  <c r="C96" i="16"/>
  <c r="B96" i="16"/>
  <c r="J96" i="16" s="1"/>
  <c r="I95" i="16"/>
  <c r="H95" i="16"/>
  <c r="G95" i="16"/>
  <c r="F95" i="16"/>
  <c r="E95" i="16"/>
  <c r="D95" i="16"/>
  <c r="C95" i="16"/>
  <c r="B95" i="16"/>
  <c r="I94" i="16"/>
  <c r="H94" i="16"/>
  <c r="G94" i="16"/>
  <c r="F94" i="16"/>
  <c r="E94" i="16"/>
  <c r="D94" i="16"/>
  <c r="C94" i="16"/>
  <c r="B94" i="16"/>
  <c r="J94" i="16" s="1"/>
  <c r="I93" i="16"/>
  <c r="H93" i="16"/>
  <c r="G93" i="16"/>
  <c r="F93" i="16"/>
  <c r="E93" i="16"/>
  <c r="D93" i="16"/>
  <c r="C93" i="16"/>
  <c r="B93" i="16"/>
  <c r="J93" i="16" s="1"/>
  <c r="I92" i="16"/>
  <c r="H92" i="16"/>
  <c r="G92" i="16"/>
  <c r="F92" i="16"/>
  <c r="E92" i="16"/>
  <c r="D92" i="16"/>
  <c r="C92" i="16"/>
  <c r="B92" i="16"/>
  <c r="J92" i="16" s="1"/>
  <c r="I91" i="16"/>
  <c r="H91" i="16"/>
  <c r="G91" i="16"/>
  <c r="F91" i="16"/>
  <c r="E91" i="16"/>
  <c r="D91" i="16"/>
  <c r="C91" i="16"/>
  <c r="B91" i="16"/>
  <c r="J91" i="16" s="1"/>
  <c r="I90" i="16"/>
  <c r="H90" i="16"/>
  <c r="G90" i="16"/>
  <c r="F90" i="16"/>
  <c r="E90" i="16"/>
  <c r="D90" i="16"/>
  <c r="C90" i="16"/>
  <c r="B90" i="16"/>
  <c r="I89" i="16"/>
  <c r="H89" i="16"/>
  <c r="G89" i="16"/>
  <c r="F89" i="16"/>
  <c r="E89" i="16"/>
  <c r="D89" i="16"/>
  <c r="C89" i="16"/>
  <c r="B89" i="16"/>
  <c r="I88" i="16"/>
  <c r="H88" i="16"/>
  <c r="G88" i="16"/>
  <c r="F88" i="16"/>
  <c r="E88" i="16"/>
  <c r="D88" i="16"/>
  <c r="C88" i="16"/>
  <c r="B88" i="16"/>
  <c r="J88" i="16" s="1"/>
  <c r="I87" i="16"/>
  <c r="H87" i="16"/>
  <c r="G87" i="16"/>
  <c r="F87" i="16"/>
  <c r="E87" i="16"/>
  <c r="D87" i="16"/>
  <c r="C87" i="16"/>
  <c r="B87" i="16"/>
  <c r="J87" i="16" s="1"/>
  <c r="I86" i="16"/>
  <c r="H86" i="16"/>
  <c r="G86" i="16"/>
  <c r="F86" i="16"/>
  <c r="E86" i="16"/>
  <c r="D86" i="16"/>
  <c r="C86" i="16"/>
  <c r="B86" i="16"/>
  <c r="J86" i="16" s="1"/>
  <c r="I85" i="16"/>
  <c r="H85" i="16"/>
  <c r="G85" i="16"/>
  <c r="F85" i="16"/>
  <c r="E85" i="16"/>
  <c r="D85" i="16"/>
  <c r="C85" i="16"/>
  <c r="B85" i="16"/>
  <c r="J85" i="16" s="1"/>
  <c r="I84" i="16"/>
  <c r="H84" i="16"/>
  <c r="G84" i="16"/>
  <c r="F84" i="16"/>
  <c r="E84" i="16"/>
  <c r="D84" i="16"/>
  <c r="C84" i="16"/>
  <c r="B84" i="16"/>
  <c r="J84" i="16" s="1"/>
  <c r="I83" i="16"/>
  <c r="H83" i="16"/>
  <c r="G83" i="16"/>
  <c r="F83" i="16"/>
  <c r="E83" i="16"/>
  <c r="D83" i="16"/>
  <c r="C83" i="16"/>
  <c r="B83" i="16"/>
  <c r="J83" i="16" s="1"/>
  <c r="I82" i="16"/>
  <c r="H82" i="16"/>
  <c r="G82" i="16"/>
  <c r="F82" i="16"/>
  <c r="E82" i="16"/>
  <c r="D82" i="16"/>
  <c r="C82" i="16"/>
  <c r="B82" i="16"/>
  <c r="I81" i="16"/>
  <c r="H81" i="16"/>
  <c r="G81" i="16"/>
  <c r="F81" i="16"/>
  <c r="E81" i="16"/>
  <c r="D81" i="16"/>
  <c r="C81" i="16"/>
  <c r="B81" i="16"/>
  <c r="I80" i="16"/>
  <c r="H80" i="16"/>
  <c r="G80" i="16"/>
  <c r="F80" i="16"/>
  <c r="E80" i="16"/>
  <c r="D80" i="16"/>
  <c r="C80" i="16"/>
  <c r="B80" i="16"/>
  <c r="J80" i="16" s="1"/>
  <c r="I79" i="16"/>
  <c r="H79" i="16"/>
  <c r="G79" i="16"/>
  <c r="F79" i="16"/>
  <c r="E79" i="16"/>
  <c r="D79" i="16"/>
  <c r="C79" i="16"/>
  <c r="B79" i="16"/>
  <c r="J79" i="16" s="1"/>
  <c r="I78" i="16"/>
  <c r="H78" i="16"/>
  <c r="G78" i="16"/>
  <c r="F78" i="16"/>
  <c r="E78" i="16"/>
  <c r="D78" i="16"/>
  <c r="C78" i="16"/>
  <c r="B78" i="16"/>
  <c r="J78" i="16" s="1"/>
  <c r="I77" i="16"/>
  <c r="H77" i="16"/>
  <c r="G77" i="16"/>
  <c r="F77" i="16"/>
  <c r="E77" i="16"/>
  <c r="D77" i="16"/>
  <c r="C77" i="16"/>
  <c r="B77" i="16"/>
  <c r="J77" i="16" s="1"/>
  <c r="I76" i="16"/>
  <c r="H76" i="16"/>
  <c r="G76" i="16"/>
  <c r="F76" i="16"/>
  <c r="E76" i="16"/>
  <c r="D76" i="16"/>
  <c r="C76" i="16"/>
  <c r="B76" i="16"/>
  <c r="J76" i="16" s="1"/>
  <c r="I75" i="16"/>
  <c r="H75" i="16"/>
  <c r="G75" i="16"/>
  <c r="F75" i="16"/>
  <c r="E75" i="16"/>
  <c r="D75" i="16"/>
  <c r="C75" i="16"/>
  <c r="B75" i="16"/>
  <c r="J75" i="16" s="1"/>
  <c r="I74" i="16"/>
  <c r="H74" i="16"/>
  <c r="G74" i="16"/>
  <c r="F74" i="16"/>
  <c r="E74" i="16"/>
  <c r="D74" i="16"/>
  <c r="C74" i="16"/>
  <c r="B74" i="16"/>
  <c r="I73" i="16"/>
  <c r="H73" i="16"/>
  <c r="G73" i="16"/>
  <c r="F73" i="16"/>
  <c r="E73" i="16"/>
  <c r="D73" i="16"/>
  <c r="C73" i="16"/>
  <c r="B73" i="16"/>
  <c r="I72" i="16"/>
  <c r="H72" i="16"/>
  <c r="G72" i="16"/>
  <c r="F72" i="16"/>
  <c r="E72" i="16"/>
  <c r="D72" i="16"/>
  <c r="C72" i="16"/>
  <c r="B72" i="16"/>
  <c r="J72" i="16" s="1"/>
  <c r="I71" i="16"/>
  <c r="H71" i="16"/>
  <c r="G71" i="16"/>
  <c r="F71" i="16"/>
  <c r="E71" i="16"/>
  <c r="D71" i="16"/>
  <c r="C71" i="16"/>
  <c r="B71" i="16"/>
  <c r="J71" i="16" s="1"/>
  <c r="I70" i="16"/>
  <c r="H70" i="16"/>
  <c r="G70" i="16"/>
  <c r="F70" i="16"/>
  <c r="E70" i="16"/>
  <c r="D70" i="16"/>
  <c r="C70" i="16"/>
  <c r="B70" i="16"/>
  <c r="J70" i="16" s="1"/>
  <c r="I69" i="16"/>
  <c r="H69" i="16"/>
  <c r="G69" i="16"/>
  <c r="F69" i="16"/>
  <c r="E69" i="16"/>
  <c r="D69" i="16"/>
  <c r="C69" i="16"/>
  <c r="B69" i="16"/>
  <c r="J69" i="16" s="1"/>
  <c r="I68" i="16"/>
  <c r="H68" i="16"/>
  <c r="G68" i="16"/>
  <c r="F68" i="16"/>
  <c r="E68" i="16"/>
  <c r="D68" i="16"/>
  <c r="C68" i="16"/>
  <c r="B68" i="16"/>
  <c r="J68" i="16" s="1"/>
  <c r="I67" i="16"/>
  <c r="H67" i="16"/>
  <c r="G67" i="16"/>
  <c r="F67" i="16"/>
  <c r="E67" i="16"/>
  <c r="D67" i="16"/>
  <c r="C67" i="16"/>
  <c r="B67" i="16"/>
  <c r="J67" i="16" s="1"/>
  <c r="I66" i="16"/>
  <c r="H66" i="16"/>
  <c r="G66" i="16"/>
  <c r="F66" i="16"/>
  <c r="E66" i="16"/>
  <c r="D66" i="16"/>
  <c r="C66" i="16"/>
  <c r="B66" i="16"/>
  <c r="I65" i="16"/>
  <c r="H65" i="16"/>
  <c r="G65" i="16"/>
  <c r="F65" i="16"/>
  <c r="E65" i="16"/>
  <c r="D65" i="16"/>
  <c r="C65" i="16"/>
  <c r="B65" i="16"/>
  <c r="I64" i="16"/>
  <c r="H64" i="16"/>
  <c r="G64" i="16"/>
  <c r="F64" i="16"/>
  <c r="E64" i="16"/>
  <c r="D64" i="16"/>
  <c r="C64" i="16"/>
  <c r="B64" i="16"/>
  <c r="J64" i="16" s="1"/>
  <c r="I63" i="16"/>
  <c r="H63" i="16"/>
  <c r="G63" i="16"/>
  <c r="F63" i="16"/>
  <c r="E63" i="16"/>
  <c r="D63" i="16"/>
  <c r="C63" i="16"/>
  <c r="B63" i="16"/>
  <c r="J63" i="16" s="1"/>
  <c r="I62" i="16"/>
  <c r="H62" i="16"/>
  <c r="G62" i="16"/>
  <c r="F62" i="16"/>
  <c r="E62" i="16"/>
  <c r="D62" i="16"/>
  <c r="C62" i="16"/>
  <c r="B62" i="16"/>
  <c r="J62" i="16" s="1"/>
  <c r="I61" i="16"/>
  <c r="H61" i="16"/>
  <c r="G61" i="16"/>
  <c r="F61" i="16"/>
  <c r="E61" i="16"/>
  <c r="D61" i="16"/>
  <c r="C61" i="16"/>
  <c r="B61" i="16"/>
  <c r="J61" i="16" s="1"/>
  <c r="I60" i="16"/>
  <c r="H60" i="16"/>
  <c r="G60" i="16"/>
  <c r="F60" i="16"/>
  <c r="E60" i="16"/>
  <c r="D60" i="16"/>
  <c r="C60" i="16"/>
  <c r="B60" i="16"/>
  <c r="J60" i="16" s="1"/>
  <c r="I59" i="16"/>
  <c r="H59" i="16"/>
  <c r="G59" i="16"/>
  <c r="F59" i="16"/>
  <c r="E59" i="16"/>
  <c r="D59" i="16"/>
  <c r="C59" i="16"/>
  <c r="B59" i="16"/>
  <c r="J59" i="16" s="1"/>
  <c r="I58" i="16"/>
  <c r="H58" i="16"/>
  <c r="G58" i="16"/>
  <c r="F58" i="16"/>
  <c r="E58" i="16"/>
  <c r="D58" i="16"/>
  <c r="C58" i="16"/>
  <c r="B58" i="16"/>
  <c r="I57" i="16"/>
  <c r="H57" i="16"/>
  <c r="G57" i="16"/>
  <c r="F57" i="16"/>
  <c r="E57" i="16"/>
  <c r="D57" i="16"/>
  <c r="C57" i="16"/>
  <c r="B57" i="16"/>
  <c r="I56" i="16"/>
  <c r="H56" i="16"/>
  <c r="G56" i="16"/>
  <c r="F56" i="16"/>
  <c r="E56" i="16"/>
  <c r="D56" i="16"/>
  <c r="C56" i="16"/>
  <c r="B56" i="16"/>
  <c r="J56" i="16" s="1"/>
  <c r="I55" i="16"/>
  <c r="H55" i="16"/>
  <c r="G55" i="16"/>
  <c r="F55" i="16"/>
  <c r="E55" i="16"/>
  <c r="D55" i="16"/>
  <c r="C55" i="16"/>
  <c r="B55" i="16"/>
  <c r="J55" i="16" s="1"/>
  <c r="I54" i="16"/>
  <c r="H54" i="16"/>
  <c r="G54" i="16"/>
  <c r="F54" i="16"/>
  <c r="E54" i="16"/>
  <c r="D54" i="16"/>
  <c r="C54" i="16"/>
  <c r="B54" i="16"/>
  <c r="J54" i="16" s="1"/>
  <c r="I53" i="16"/>
  <c r="H53" i="16"/>
  <c r="G53" i="16"/>
  <c r="F53" i="16"/>
  <c r="E53" i="16"/>
  <c r="D53" i="16"/>
  <c r="C53" i="16"/>
  <c r="B53" i="16"/>
  <c r="J53" i="16" s="1"/>
  <c r="I52" i="16"/>
  <c r="H52" i="16"/>
  <c r="G52" i="16"/>
  <c r="F52" i="16"/>
  <c r="E52" i="16"/>
  <c r="D52" i="16"/>
  <c r="C52" i="16"/>
  <c r="B52" i="16"/>
  <c r="J52" i="16" s="1"/>
  <c r="I51" i="16"/>
  <c r="H51" i="16"/>
  <c r="G51" i="16"/>
  <c r="F51" i="16"/>
  <c r="E51" i="16"/>
  <c r="D51" i="16"/>
  <c r="C51" i="16"/>
  <c r="B51" i="16"/>
  <c r="J51" i="16" s="1"/>
  <c r="I50" i="16"/>
  <c r="H50" i="16"/>
  <c r="G50" i="16"/>
  <c r="F50" i="16"/>
  <c r="E50" i="16"/>
  <c r="D50" i="16"/>
  <c r="C50" i="16"/>
  <c r="B50" i="16"/>
  <c r="I49" i="16"/>
  <c r="H49" i="16"/>
  <c r="G49" i="16"/>
  <c r="F49" i="16"/>
  <c r="E49" i="16"/>
  <c r="D49" i="16"/>
  <c r="C49" i="16"/>
  <c r="B49" i="16"/>
  <c r="I48" i="16"/>
  <c r="H48" i="16"/>
  <c r="G48" i="16"/>
  <c r="F48" i="16"/>
  <c r="E48" i="16"/>
  <c r="D48" i="16"/>
  <c r="C48" i="16"/>
  <c r="B48" i="16"/>
  <c r="J48" i="16" s="1"/>
  <c r="I47" i="16"/>
  <c r="H47" i="16"/>
  <c r="G47" i="16"/>
  <c r="F47" i="16"/>
  <c r="E47" i="16"/>
  <c r="D47" i="16"/>
  <c r="C47" i="16"/>
  <c r="B47" i="16"/>
  <c r="J47" i="16" s="1"/>
  <c r="I46" i="16"/>
  <c r="H46" i="16"/>
  <c r="G46" i="16"/>
  <c r="F46" i="16"/>
  <c r="E46" i="16"/>
  <c r="D46" i="16"/>
  <c r="C46" i="16"/>
  <c r="B46" i="16"/>
  <c r="J46" i="16" s="1"/>
  <c r="I45" i="16"/>
  <c r="H45" i="16"/>
  <c r="G45" i="16"/>
  <c r="F45" i="16"/>
  <c r="E45" i="16"/>
  <c r="D45" i="16"/>
  <c r="C45" i="16"/>
  <c r="B45" i="16"/>
  <c r="J45" i="16" s="1"/>
  <c r="I44" i="16"/>
  <c r="H44" i="16"/>
  <c r="G44" i="16"/>
  <c r="F44" i="16"/>
  <c r="E44" i="16"/>
  <c r="D44" i="16"/>
  <c r="C44" i="16"/>
  <c r="B44" i="16"/>
  <c r="J44" i="16" s="1"/>
  <c r="I43" i="16"/>
  <c r="H43" i="16"/>
  <c r="G43" i="16"/>
  <c r="F43" i="16"/>
  <c r="E43" i="16"/>
  <c r="D43" i="16"/>
  <c r="C43" i="16"/>
  <c r="B43" i="16"/>
  <c r="J43" i="16" s="1"/>
  <c r="I42" i="16"/>
  <c r="H42" i="16"/>
  <c r="G42" i="16"/>
  <c r="F42" i="16"/>
  <c r="E42" i="16"/>
  <c r="D42" i="16"/>
  <c r="C42" i="16"/>
  <c r="B42" i="16"/>
  <c r="I41" i="16"/>
  <c r="H41" i="16"/>
  <c r="G41" i="16"/>
  <c r="F41" i="16"/>
  <c r="E41" i="16"/>
  <c r="D41" i="16"/>
  <c r="C41" i="16"/>
  <c r="B41" i="16"/>
  <c r="I40" i="16"/>
  <c r="H40" i="16"/>
  <c r="G40" i="16"/>
  <c r="F40" i="16"/>
  <c r="E40" i="16"/>
  <c r="D40" i="16"/>
  <c r="C40" i="16"/>
  <c r="B40" i="16"/>
  <c r="J40" i="16" s="1"/>
  <c r="I39" i="16"/>
  <c r="H39" i="16"/>
  <c r="G39" i="16"/>
  <c r="F39" i="16"/>
  <c r="E39" i="16"/>
  <c r="D39" i="16"/>
  <c r="C39" i="16"/>
  <c r="B39" i="16"/>
  <c r="J39" i="16" s="1"/>
  <c r="I38" i="16"/>
  <c r="H38" i="16"/>
  <c r="G38" i="16"/>
  <c r="F38" i="16"/>
  <c r="E38" i="16"/>
  <c r="D38" i="16"/>
  <c r="C38" i="16"/>
  <c r="B38" i="16"/>
  <c r="J38" i="16" s="1"/>
  <c r="I37" i="16"/>
  <c r="H37" i="16"/>
  <c r="G37" i="16"/>
  <c r="F37" i="16"/>
  <c r="E37" i="16"/>
  <c r="D37" i="16"/>
  <c r="C37" i="16"/>
  <c r="B37" i="16"/>
  <c r="J37" i="16" s="1"/>
  <c r="I36" i="16"/>
  <c r="H36" i="16"/>
  <c r="G36" i="16"/>
  <c r="F36" i="16"/>
  <c r="E36" i="16"/>
  <c r="D36" i="16"/>
  <c r="C36" i="16"/>
  <c r="B36" i="16"/>
  <c r="J36" i="16" s="1"/>
  <c r="I35" i="16"/>
  <c r="H35" i="16"/>
  <c r="G35" i="16"/>
  <c r="F35" i="16"/>
  <c r="E35" i="16"/>
  <c r="D35" i="16"/>
  <c r="C35" i="16"/>
  <c r="B35" i="16"/>
  <c r="J35" i="16" s="1"/>
  <c r="I34" i="16"/>
  <c r="H34" i="16"/>
  <c r="G34" i="16"/>
  <c r="F34" i="16"/>
  <c r="E34" i="16"/>
  <c r="D34" i="16"/>
  <c r="C34" i="16"/>
  <c r="B34" i="16"/>
  <c r="J34" i="16" s="1"/>
  <c r="I33" i="16"/>
  <c r="H33" i="16"/>
  <c r="G33" i="16"/>
  <c r="F33" i="16"/>
  <c r="E33" i="16"/>
  <c r="D33" i="16"/>
  <c r="C33" i="16"/>
  <c r="B33" i="16"/>
  <c r="J33" i="16" s="1"/>
  <c r="I32" i="16"/>
  <c r="H32" i="16"/>
  <c r="G32" i="16"/>
  <c r="F32" i="16"/>
  <c r="E32" i="16"/>
  <c r="D32" i="16"/>
  <c r="C32" i="16"/>
  <c r="B32" i="16"/>
  <c r="J32" i="16" s="1"/>
  <c r="I31" i="16"/>
  <c r="H31" i="16"/>
  <c r="G31" i="16"/>
  <c r="F31" i="16"/>
  <c r="E31" i="16"/>
  <c r="D31" i="16"/>
  <c r="C31" i="16"/>
  <c r="B31" i="16"/>
  <c r="I30" i="16"/>
  <c r="H30" i="16"/>
  <c r="G30" i="16"/>
  <c r="F30" i="16"/>
  <c r="E30" i="16"/>
  <c r="D30" i="16"/>
  <c r="C30" i="16"/>
  <c r="B30" i="16"/>
  <c r="I29" i="16"/>
  <c r="H29" i="16"/>
  <c r="G29" i="16"/>
  <c r="F29" i="16"/>
  <c r="E29" i="16"/>
  <c r="D29" i="16"/>
  <c r="C29" i="16"/>
  <c r="B29" i="16"/>
  <c r="J29" i="16" s="1"/>
  <c r="I28" i="16"/>
  <c r="H28" i="16"/>
  <c r="G28" i="16"/>
  <c r="F28" i="16"/>
  <c r="E28" i="16"/>
  <c r="D28" i="16"/>
  <c r="C28" i="16"/>
  <c r="B28" i="16"/>
  <c r="J28" i="16" s="1"/>
  <c r="I27" i="16"/>
  <c r="H27" i="16"/>
  <c r="G27" i="16"/>
  <c r="F27" i="16"/>
  <c r="E27" i="16"/>
  <c r="D27" i="16"/>
  <c r="C27" i="16"/>
  <c r="B27" i="16"/>
  <c r="J27" i="16" s="1"/>
  <c r="I26" i="16"/>
  <c r="H26" i="16"/>
  <c r="G26" i="16"/>
  <c r="F26" i="16"/>
  <c r="E26" i="16"/>
  <c r="D26" i="16"/>
  <c r="C26" i="16"/>
  <c r="B26" i="16"/>
  <c r="J26" i="16" s="1"/>
  <c r="I25" i="16"/>
  <c r="H25" i="16"/>
  <c r="G25" i="16"/>
  <c r="F25" i="16"/>
  <c r="E25" i="16"/>
  <c r="D25" i="16"/>
  <c r="C25" i="16"/>
  <c r="B25" i="16"/>
  <c r="I24" i="16"/>
  <c r="H24" i="16"/>
  <c r="G24" i="16"/>
  <c r="F24" i="16"/>
  <c r="E24" i="16"/>
  <c r="D24" i="16"/>
  <c r="C24" i="16"/>
  <c r="B24" i="16"/>
  <c r="J24" i="16" s="1"/>
  <c r="I23" i="16"/>
  <c r="H23" i="16"/>
  <c r="G23" i="16"/>
  <c r="F23" i="16"/>
  <c r="E23" i="16"/>
  <c r="D23" i="16"/>
  <c r="C23" i="16"/>
  <c r="B23" i="16"/>
  <c r="J23" i="16" s="1"/>
  <c r="I22" i="16"/>
  <c r="H22" i="16"/>
  <c r="G22" i="16"/>
  <c r="F22" i="16"/>
  <c r="E22" i="16"/>
  <c r="D22" i="16"/>
  <c r="C22" i="16"/>
  <c r="B22" i="16"/>
  <c r="J22" i="16" s="1"/>
  <c r="I21" i="16"/>
  <c r="H21" i="16"/>
  <c r="G21" i="16"/>
  <c r="F21" i="16"/>
  <c r="E21" i="16"/>
  <c r="D21" i="16"/>
  <c r="C21" i="16"/>
  <c r="B21" i="16"/>
  <c r="J21" i="16" s="1"/>
  <c r="I20" i="16"/>
  <c r="H20" i="16"/>
  <c r="G20" i="16"/>
  <c r="F20" i="16"/>
  <c r="E20" i="16"/>
  <c r="D20" i="16"/>
  <c r="C20" i="16"/>
  <c r="B20" i="16"/>
  <c r="I19" i="16"/>
  <c r="H19" i="16"/>
  <c r="G19" i="16"/>
  <c r="F19" i="16"/>
  <c r="E19" i="16"/>
  <c r="D19" i="16"/>
  <c r="C19" i="16"/>
  <c r="B19" i="16"/>
  <c r="J19" i="16" s="1"/>
  <c r="I18" i="16"/>
  <c r="H18" i="16"/>
  <c r="G18" i="16"/>
  <c r="F18" i="16"/>
  <c r="E18" i="16"/>
  <c r="D18" i="16"/>
  <c r="C18" i="16"/>
  <c r="B18" i="16"/>
  <c r="J18" i="16" s="1"/>
  <c r="I17" i="16"/>
  <c r="H17" i="16"/>
  <c r="G17" i="16"/>
  <c r="F17" i="16"/>
  <c r="E17" i="16"/>
  <c r="D17" i="16"/>
  <c r="C17" i="16"/>
  <c r="B17" i="16"/>
  <c r="J17" i="16" s="1"/>
  <c r="I16" i="16"/>
  <c r="H16" i="16"/>
  <c r="G16" i="16"/>
  <c r="F16" i="16"/>
  <c r="E16" i="16"/>
  <c r="D16" i="16"/>
  <c r="C16" i="16"/>
  <c r="B16" i="16"/>
  <c r="J16" i="16" s="1"/>
  <c r="I15" i="16"/>
  <c r="H15" i="16"/>
  <c r="G15" i="16"/>
  <c r="F15" i="16"/>
  <c r="E15" i="16"/>
  <c r="D15" i="16"/>
  <c r="C15" i="16"/>
  <c r="B15" i="16"/>
  <c r="I14" i="16"/>
  <c r="H14" i="16"/>
  <c r="G14" i="16"/>
  <c r="F14" i="16"/>
  <c r="E14" i="16"/>
  <c r="D14" i="16"/>
  <c r="C14" i="16"/>
  <c r="B14" i="16"/>
  <c r="I13" i="16"/>
  <c r="H13" i="16"/>
  <c r="G13" i="16"/>
  <c r="F13" i="16"/>
  <c r="E13" i="16"/>
  <c r="D13" i="16"/>
  <c r="C13" i="16"/>
  <c r="B13" i="16"/>
  <c r="J13" i="16" s="1"/>
  <c r="I12" i="16"/>
  <c r="H12" i="16"/>
  <c r="G12" i="16"/>
  <c r="F12" i="16"/>
  <c r="E12" i="16"/>
  <c r="D12" i="16"/>
  <c r="C12" i="16"/>
  <c r="B12" i="16"/>
  <c r="J12" i="16" s="1"/>
  <c r="I11" i="16"/>
  <c r="H11" i="16"/>
  <c r="G11" i="16"/>
  <c r="F11" i="16"/>
  <c r="E11" i="16"/>
  <c r="D11" i="16"/>
  <c r="C11" i="16"/>
  <c r="B11" i="16"/>
  <c r="J11" i="16" s="1"/>
  <c r="I10" i="16"/>
  <c r="H10" i="16"/>
  <c r="G10" i="16"/>
  <c r="F10" i="16"/>
  <c r="E10" i="16"/>
  <c r="D10" i="16"/>
  <c r="C10" i="16"/>
  <c r="B10" i="16"/>
  <c r="J10" i="16" s="1"/>
  <c r="I9" i="16"/>
  <c r="H9" i="16"/>
  <c r="G9" i="16"/>
  <c r="F9" i="16"/>
  <c r="E9" i="16"/>
  <c r="D9" i="16"/>
  <c r="C9" i="16"/>
  <c r="B9" i="16"/>
  <c r="I8" i="16"/>
  <c r="H8" i="16"/>
  <c r="G8" i="16"/>
  <c r="F8" i="16"/>
  <c r="E8" i="16"/>
  <c r="D8" i="16"/>
  <c r="C8" i="16"/>
  <c r="B8" i="16"/>
  <c r="J8" i="16" s="1"/>
  <c r="I7" i="16"/>
  <c r="H7" i="16"/>
  <c r="G7" i="16"/>
  <c r="F7" i="16"/>
  <c r="E7" i="16"/>
  <c r="D7" i="16"/>
  <c r="C7" i="16"/>
  <c r="B7" i="16"/>
  <c r="J7" i="16" s="1"/>
  <c r="I6" i="16"/>
  <c r="H6" i="16"/>
  <c r="G6" i="16"/>
  <c r="F6" i="16"/>
  <c r="E6" i="16"/>
  <c r="D6" i="16"/>
  <c r="C6" i="16"/>
  <c r="B6" i="16"/>
  <c r="J6" i="16" s="1"/>
  <c r="I5" i="16"/>
  <c r="H5" i="16"/>
  <c r="G5" i="16"/>
  <c r="F5" i="16"/>
  <c r="E5" i="16"/>
  <c r="D5" i="16"/>
  <c r="C5" i="16"/>
  <c r="B5" i="16"/>
  <c r="J5" i="16" s="1"/>
  <c r="I4" i="16"/>
  <c r="H4" i="16"/>
  <c r="G4" i="16"/>
  <c r="F4" i="16"/>
  <c r="E4" i="16"/>
  <c r="D4" i="16"/>
  <c r="C4" i="16"/>
  <c r="B4" i="16"/>
  <c r="I3" i="16"/>
  <c r="H3" i="16"/>
  <c r="G3" i="16"/>
  <c r="F3" i="16"/>
  <c r="E3" i="16"/>
  <c r="D3" i="16"/>
  <c r="C3" i="16"/>
  <c r="B3" i="16"/>
  <c r="J3" i="16" s="1"/>
  <c r="I2" i="16"/>
  <c r="H2" i="16"/>
  <c r="G2" i="16"/>
  <c r="F2" i="16"/>
  <c r="F135" i="16" s="1"/>
  <c r="E2" i="16"/>
  <c r="D2" i="16"/>
  <c r="C2" i="16"/>
  <c r="B2" i="16"/>
  <c r="B135" i="16" s="1"/>
  <c r="J133" i="16"/>
  <c r="J129" i="16"/>
  <c r="J128" i="16"/>
  <c r="J121" i="16"/>
  <c r="J120" i="16"/>
  <c r="J113" i="16"/>
  <c r="J112" i="16"/>
  <c r="J105" i="16"/>
  <c r="J104" i="16"/>
  <c r="J97" i="16"/>
  <c r="J89" i="16"/>
  <c r="J81" i="16"/>
  <c r="J73" i="16"/>
  <c r="J65" i="16"/>
  <c r="J57" i="16"/>
  <c r="J49" i="16"/>
  <c r="J41" i="16"/>
  <c r="I135" i="16"/>
  <c r="J31" i="16"/>
  <c r="J25" i="16"/>
  <c r="J20" i="16"/>
  <c r="J15" i="16"/>
  <c r="J9" i="16"/>
  <c r="J4" i="16"/>
  <c r="J130" i="16"/>
  <c r="J127" i="16"/>
  <c r="J122" i="16"/>
  <c r="J119" i="16"/>
  <c r="J114" i="16"/>
  <c r="J111" i="16"/>
  <c r="J106" i="16"/>
  <c r="J103" i="16"/>
  <c r="J98" i="16"/>
  <c r="J95" i="16"/>
  <c r="J90" i="16"/>
  <c r="J82" i="16"/>
  <c r="J74" i="16"/>
  <c r="J66" i="16"/>
  <c r="J58" i="16"/>
  <c r="J50" i="16"/>
  <c r="J42" i="16"/>
  <c r="J30" i="16"/>
  <c r="J14" i="16"/>
  <c r="H135" i="16"/>
  <c r="G135" i="16"/>
  <c r="E135" i="16"/>
  <c r="D135" i="16"/>
  <c r="C135" i="16"/>
  <c r="P9" i="11"/>
  <c r="P8" i="11"/>
  <c r="P7" i="11"/>
  <c r="N11" i="11"/>
  <c r="P5" i="11"/>
  <c r="P6" i="11"/>
  <c r="P4" i="11"/>
  <c r="P3" i="11"/>
  <c r="P2" i="11"/>
  <c r="M11" i="15"/>
  <c r="L11" i="15"/>
  <c r="K11" i="15"/>
  <c r="J11" i="15"/>
  <c r="I11" i="15"/>
  <c r="H11" i="15"/>
  <c r="G11" i="15"/>
  <c r="F11" i="15"/>
  <c r="E11" i="15"/>
  <c r="D11" i="15"/>
  <c r="C11" i="15"/>
  <c r="B11" i="15"/>
  <c r="B13" i="15" s="1"/>
  <c r="O9" i="15"/>
  <c r="O8" i="15"/>
  <c r="O7" i="15"/>
  <c r="O6" i="15"/>
  <c r="O5" i="15"/>
  <c r="O4" i="15"/>
  <c r="O3" i="15"/>
  <c r="O2" i="15"/>
  <c r="B14" i="15" s="1"/>
  <c r="L11" i="14"/>
  <c r="K11" i="14"/>
  <c r="J11" i="14"/>
  <c r="I11" i="14"/>
  <c r="H11" i="14"/>
  <c r="G11" i="14"/>
  <c r="F11" i="14"/>
  <c r="E11" i="14"/>
  <c r="D11" i="14"/>
  <c r="C11" i="14"/>
  <c r="B13" i="14" s="1"/>
  <c r="B11" i="14"/>
  <c r="N9" i="14"/>
  <c r="N8" i="14"/>
  <c r="N7" i="14"/>
  <c r="N6" i="14"/>
  <c r="N5" i="14"/>
  <c r="N4" i="14"/>
  <c r="N3" i="14"/>
  <c r="N2" i="14"/>
  <c r="B14" i="14" s="1"/>
  <c r="P20" i="18" l="1"/>
  <c r="J144" i="17"/>
  <c r="J131" i="17"/>
  <c r="J105" i="17"/>
  <c r="J92" i="17"/>
  <c r="J79" i="17"/>
  <c r="J66" i="17"/>
  <c r="J53" i="17"/>
  <c r="J40" i="17"/>
  <c r="J27" i="17"/>
  <c r="D146" i="17"/>
  <c r="E146" i="17"/>
  <c r="I146" i="17"/>
  <c r="J17" i="17"/>
  <c r="G146" i="17"/>
  <c r="F146" i="17"/>
  <c r="C146" i="17"/>
  <c r="J34" i="17"/>
  <c r="H146" i="17"/>
  <c r="J2" i="17"/>
  <c r="B146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2" i="17"/>
  <c r="J133" i="17"/>
  <c r="J134" i="17"/>
  <c r="J135" i="17"/>
  <c r="J136" i="17"/>
  <c r="J137" i="17"/>
  <c r="J138" i="17"/>
  <c r="J139" i="17"/>
  <c r="J140" i="17"/>
  <c r="J141" i="17"/>
  <c r="J143" i="17"/>
  <c r="J37" i="17"/>
  <c r="J43" i="17"/>
  <c r="J142" i="17"/>
  <c r="J20" i="17"/>
  <c r="J2" i="16"/>
  <c r="N11" i="1"/>
  <c r="P9" i="1"/>
  <c r="P8" i="1"/>
  <c r="P7" i="1"/>
  <c r="P6" i="1"/>
  <c r="P5" i="1"/>
  <c r="P4" i="1"/>
  <c r="P3" i="1"/>
  <c r="P2" i="1"/>
  <c r="N3" i="10"/>
  <c r="N4" i="10"/>
  <c r="N5" i="10"/>
  <c r="N6" i="10"/>
  <c r="N7" i="10"/>
  <c r="N8" i="10"/>
  <c r="N9" i="10"/>
  <c r="N2" i="10"/>
  <c r="C11" i="11"/>
  <c r="D11" i="11"/>
  <c r="E11" i="11"/>
  <c r="F11" i="11"/>
  <c r="G11" i="11"/>
  <c r="H11" i="11"/>
  <c r="I11" i="11"/>
  <c r="J11" i="11"/>
  <c r="K11" i="11"/>
  <c r="L11" i="11"/>
  <c r="M11" i="11"/>
  <c r="B11" i="11"/>
  <c r="C11" i="10"/>
  <c r="D11" i="10"/>
  <c r="E11" i="10"/>
  <c r="F11" i="10"/>
  <c r="G11" i="10"/>
  <c r="H11" i="10"/>
  <c r="I11" i="10"/>
  <c r="J11" i="10"/>
  <c r="K11" i="10"/>
  <c r="L11" i="10"/>
  <c r="B11" i="10"/>
  <c r="B13" i="10" l="1"/>
  <c r="B14" i="10"/>
  <c r="B13" i="11"/>
  <c r="B14" i="1"/>
  <c r="B14" i="11"/>
  <c r="T19" i="5"/>
  <c r="R21" i="5"/>
  <c r="F22" i="5"/>
  <c r="R22" i="5"/>
  <c r="S22" i="5" s="1"/>
  <c r="F23" i="5"/>
  <c r="N24" i="5"/>
  <c r="P24" i="5"/>
  <c r="Q24" i="5"/>
  <c r="R24" i="5"/>
  <c r="F25" i="5"/>
  <c r="G25" i="5" s="1"/>
  <c r="R27" i="5"/>
  <c r="S28" i="5" s="1"/>
  <c r="S27" i="5"/>
  <c r="G12" i="5" l="1"/>
  <c r="G13" i="5"/>
  <c r="G2" i="5"/>
  <c r="G5" i="5"/>
  <c r="G9" i="5"/>
  <c r="G8" i="5"/>
  <c r="G4" i="5"/>
  <c r="G7" i="5"/>
  <c r="G3" i="5"/>
  <c r="G6" i="5"/>
  <c r="R19" i="5"/>
  <c r="T22" i="5"/>
  <c r="C11" i="2"/>
  <c r="D11" i="2"/>
  <c r="E11" i="2"/>
  <c r="F11" i="2"/>
  <c r="G11" i="2"/>
  <c r="H11" i="2"/>
  <c r="I11" i="2"/>
  <c r="J11" i="2"/>
  <c r="K11" i="2"/>
  <c r="L11" i="2"/>
  <c r="B11" i="2"/>
  <c r="N3" i="2"/>
  <c r="N4" i="2"/>
  <c r="N5" i="2"/>
  <c r="N6" i="2"/>
  <c r="N7" i="2"/>
  <c r="N8" i="2"/>
  <c r="N9" i="2"/>
  <c r="N2" i="2"/>
  <c r="C11" i="1"/>
  <c r="D11" i="1"/>
  <c r="E11" i="1"/>
  <c r="F11" i="1"/>
  <c r="G11" i="1"/>
  <c r="H11" i="1"/>
  <c r="I11" i="1"/>
  <c r="J11" i="1"/>
  <c r="K11" i="1"/>
  <c r="L11" i="1"/>
  <c r="M11" i="1"/>
  <c r="B11" i="1"/>
  <c r="F20" i="5" l="1"/>
  <c r="G20" i="5" s="1"/>
  <c r="H20" i="5" s="1"/>
  <c r="B13" i="1"/>
  <c r="B14" i="2"/>
  <c r="B13" i="2"/>
  <c r="G11" i="5"/>
  <c r="E23" i="5"/>
  <c r="G10" i="5"/>
  <c r="F5" i="5" l="1"/>
  <c r="F9" i="5"/>
  <c r="F6" i="5"/>
  <c r="F7" i="5"/>
  <c r="F14" i="5"/>
  <c r="F15" i="5" s="1"/>
  <c r="F12" i="5"/>
  <c r="F8" i="5"/>
  <c r="F13" i="5"/>
  <c r="F4" i="5"/>
  <c r="F2" i="5"/>
  <c r="F3" i="5"/>
  <c r="F10" i="5" l="1"/>
  <c r="F19" i="5"/>
  <c r="G19" i="5" s="1"/>
  <c r="H19" i="5" s="1"/>
  <c r="F11" i="5"/>
  <c r="E22" i="5"/>
  <c r="F16" i="5"/>
  <c r="M19" i="5" l="1"/>
  <c r="F17" i="5"/>
  <c r="K19" i="5" s="1"/>
  <c r="K20" i="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<sst xmlns="http://schemas.openxmlformats.org/spreadsheetml/2006/main" count="1195" uniqueCount="355">
  <si>
    <t>darkelf</t>
  </si>
  <si>
    <t>Mag</t>
  </si>
  <si>
    <t>Div</t>
  </si>
  <si>
    <t>Str</t>
  </si>
  <si>
    <t>Dex</t>
  </si>
  <si>
    <t>Con</t>
  </si>
  <si>
    <t>Cha</t>
  </si>
  <si>
    <t>Bra</t>
  </si>
  <si>
    <t>HP</t>
  </si>
  <si>
    <t>Mystic</t>
  </si>
  <si>
    <t>Fighter</t>
  </si>
  <si>
    <t>Knight</t>
  </si>
  <si>
    <t>Paladin</t>
  </si>
  <si>
    <t>Ranger</t>
  </si>
  <si>
    <t>Assassin</t>
  </si>
  <si>
    <t>Thief</t>
  </si>
  <si>
    <t>Druid</t>
  </si>
  <si>
    <t>Necro</t>
  </si>
  <si>
    <t>Priest</t>
  </si>
  <si>
    <t>Conj</t>
  </si>
  <si>
    <t>Sorc</t>
  </si>
  <si>
    <t>Total</t>
  </si>
  <si>
    <t>Human</t>
  </si>
  <si>
    <t>Elf</t>
  </si>
  <si>
    <t>Dwarf</t>
  </si>
  <si>
    <t>Halfling</t>
  </si>
  <si>
    <t>Gnome</t>
  </si>
  <si>
    <t>half-orc</t>
  </si>
  <si>
    <t>half-ogre</t>
  </si>
  <si>
    <t>brownie</t>
  </si>
  <si>
    <t>half-elf</t>
  </si>
  <si>
    <t>groll</t>
  </si>
  <si>
    <t>Human/Fighter</t>
  </si>
  <si>
    <t>Human/Knight</t>
  </si>
  <si>
    <t>Human/Paladin</t>
  </si>
  <si>
    <t>Human/Ranger</t>
  </si>
  <si>
    <t>Human/Assassin</t>
  </si>
  <si>
    <t>Human/Thief</t>
  </si>
  <si>
    <t>Human/Druid</t>
  </si>
  <si>
    <t>Human/Mystic</t>
  </si>
  <si>
    <t>Human/Necro</t>
  </si>
  <si>
    <t>Human/Priest</t>
  </si>
  <si>
    <t>Human/Conj</t>
  </si>
  <si>
    <t>Human/Sorc</t>
  </si>
  <si>
    <t>Elf/Knight</t>
  </si>
  <si>
    <t>Elf/Paladin</t>
  </si>
  <si>
    <t>Elf/Ranger</t>
  </si>
  <si>
    <t>Elf/Assassin</t>
  </si>
  <si>
    <t>Elf/Thief</t>
  </si>
  <si>
    <t>Elf/Druid</t>
  </si>
  <si>
    <t>Elf/Mystic</t>
  </si>
  <si>
    <t>Elf/Necro</t>
  </si>
  <si>
    <t>Elf/Priest</t>
  </si>
  <si>
    <t>Elf/Conj</t>
  </si>
  <si>
    <t>Elf/Sorc</t>
  </si>
  <si>
    <t>Dwarf/Fighter</t>
  </si>
  <si>
    <t>Dwarf/Knight</t>
  </si>
  <si>
    <t>Dwarf/Paladin</t>
  </si>
  <si>
    <t>Dwarf/Ranger</t>
  </si>
  <si>
    <t>Dwarf/Assassin</t>
  </si>
  <si>
    <t>Dwarf/Thief</t>
  </si>
  <si>
    <t>Dwarf/Druid</t>
  </si>
  <si>
    <t>Dwarf/Mystic</t>
  </si>
  <si>
    <t>Dwarf/Necro</t>
  </si>
  <si>
    <t>Dwarf/Priest</t>
  </si>
  <si>
    <t>Dwarf/Conj</t>
  </si>
  <si>
    <t>Dwarf/Sorc</t>
  </si>
  <si>
    <t>Halfling/Fighter</t>
  </si>
  <si>
    <t>Halfling/Knight</t>
  </si>
  <si>
    <t>Halfling/Paladin</t>
  </si>
  <si>
    <t>Halfling/Ranger</t>
  </si>
  <si>
    <t>Halfling/Assassin</t>
  </si>
  <si>
    <t>Halfling/Thief</t>
  </si>
  <si>
    <t>Halfling/Druid</t>
  </si>
  <si>
    <t>Halfling/Mystic</t>
  </si>
  <si>
    <t>Halfling/Necro</t>
  </si>
  <si>
    <t>Halfling/Priest</t>
  </si>
  <si>
    <t>Halfling/Conj</t>
  </si>
  <si>
    <t>Halfling/Sorc</t>
  </si>
  <si>
    <t>Gnome/Fighter</t>
  </si>
  <si>
    <t>Gnome/Knight</t>
  </si>
  <si>
    <t>Gnome/Paladin</t>
  </si>
  <si>
    <t>Gnome/Ranger</t>
  </si>
  <si>
    <t>Gnome/Assassin</t>
  </si>
  <si>
    <t>Gnome/Thief</t>
  </si>
  <si>
    <t>Gnome/Druid</t>
  </si>
  <si>
    <t>Gnome/Mystic</t>
  </si>
  <si>
    <t>Gnome/Necro</t>
  </si>
  <si>
    <t>Gnome/Priest</t>
  </si>
  <si>
    <t>Gnome/Conj</t>
  </si>
  <si>
    <t>Gnome/Sorc</t>
  </si>
  <si>
    <t>half-orc/Fighter</t>
  </si>
  <si>
    <t>half-orc/Knight</t>
  </si>
  <si>
    <t>half-orc/Paladin</t>
  </si>
  <si>
    <t>half-orc/Ranger</t>
  </si>
  <si>
    <t>half-orc/Assassin</t>
  </si>
  <si>
    <t>half-orc/Thief</t>
  </si>
  <si>
    <t>half-orc/Druid</t>
  </si>
  <si>
    <t>half-orc/Mystic</t>
  </si>
  <si>
    <t>half-orc/Necro</t>
  </si>
  <si>
    <t>half-orc/Priest</t>
  </si>
  <si>
    <t>half-orc/Conj</t>
  </si>
  <si>
    <t>half-orc/Sorc</t>
  </si>
  <si>
    <t>half-ogre/Fighter</t>
  </si>
  <si>
    <t>half-ogre/Knight</t>
  </si>
  <si>
    <t>half-ogre/Paladin</t>
  </si>
  <si>
    <t>half-ogre/Ranger</t>
  </si>
  <si>
    <t>half-ogre/Assassin</t>
  </si>
  <si>
    <t>half-ogre/Thief</t>
  </si>
  <si>
    <t>half-ogre/Druid</t>
  </si>
  <si>
    <t>half-ogre/Mystic</t>
  </si>
  <si>
    <t>half-ogre/Necro</t>
  </si>
  <si>
    <t>half-ogre/Priest</t>
  </si>
  <si>
    <t>half-ogre/Conj</t>
  </si>
  <si>
    <t>half-ogre/Sorc</t>
  </si>
  <si>
    <t>half-elf/Fighter</t>
  </si>
  <si>
    <t>half-elf/Knight</t>
  </si>
  <si>
    <t>half-elf/Paladin</t>
  </si>
  <si>
    <t>half-elf/Ranger</t>
  </si>
  <si>
    <t>half-elf/Assassin</t>
  </si>
  <si>
    <t>half-elf/Thief</t>
  </si>
  <si>
    <t>half-elf/Druid</t>
  </si>
  <si>
    <t>half-elf/Mystic</t>
  </si>
  <si>
    <t>half-elf/Necro</t>
  </si>
  <si>
    <t>half-elf/Priest</t>
  </si>
  <si>
    <t>half-elf/Conj</t>
  </si>
  <si>
    <t>half-elf/Sorc</t>
  </si>
  <si>
    <t>brownie/Fighter</t>
  </si>
  <si>
    <t>brownie/Knight</t>
  </si>
  <si>
    <t>brownie/Paladin</t>
  </si>
  <si>
    <t>brownie/Ranger</t>
  </si>
  <si>
    <t>brownie/Assassin</t>
  </si>
  <si>
    <t>brownie/Thief</t>
  </si>
  <si>
    <t>brownie/Druid</t>
  </si>
  <si>
    <t>brownie/Mystic</t>
  </si>
  <si>
    <t>brownie/Necro</t>
  </si>
  <si>
    <t>brownie/Priest</t>
  </si>
  <si>
    <t>brownie/Conj</t>
  </si>
  <si>
    <t>brownie/Sorc</t>
  </si>
  <si>
    <t>groll/Fighter</t>
  </si>
  <si>
    <t>groll/Knight</t>
  </si>
  <si>
    <t>groll/Paladin</t>
  </si>
  <si>
    <t>groll/Ranger</t>
  </si>
  <si>
    <t>groll/Assassin</t>
  </si>
  <si>
    <t>groll/Thief</t>
  </si>
  <si>
    <t>groll/Druid</t>
  </si>
  <si>
    <t>groll/Mystic</t>
  </si>
  <si>
    <t>groll/Necro</t>
  </si>
  <si>
    <t>groll/Priest</t>
  </si>
  <si>
    <t>groll/Conj</t>
  </si>
  <si>
    <t>groll/Sorc</t>
  </si>
  <si>
    <t>darkelf/Fighter</t>
  </si>
  <si>
    <t>darkelf/Knight</t>
  </si>
  <si>
    <t>darkelf/Paladin</t>
  </si>
  <si>
    <t>darkelf/Ranger</t>
  </si>
  <si>
    <t>darkelf/Assassin</t>
  </si>
  <si>
    <t>darkelf/Thief</t>
  </si>
  <si>
    <t>darkelf/Druid</t>
  </si>
  <si>
    <t>darkelf/Mystic</t>
  </si>
  <si>
    <t>darkelf/Necro</t>
  </si>
  <si>
    <t>darkelf/Priest</t>
  </si>
  <si>
    <t>darkelf/Conj</t>
  </si>
  <si>
    <t>darkelf/Sorc</t>
  </si>
  <si>
    <t>Elf/Fighter</t>
  </si>
  <si>
    <t>Totals</t>
  </si>
  <si>
    <t>Mean</t>
  </si>
  <si>
    <t>Median</t>
  </si>
  <si>
    <t>More</t>
  </si>
  <si>
    <t>Frequency</t>
  </si>
  <si>
    <t>Bin</t>
  </si>
  <si>
    <t>Histogram Data</t>
  </si>
  <si>
    <t>Column A</t>
  </si>
  <si>
    <t>C.I.</t>
  </si>
  <si>
    <t>Alpha</t>
  </si>
  <si>
    <t>Confidence</t>
  </si>
  <si>
    <t>1-Cum.Ar.</t>
  </si>
  <si>
    <t>Cum. Area</t>
  </si>
  <si>
    <t>Z-Score</t>
  </si>
  <si>
    <t>S.D(X-bar)</t>
  </si>
  <si>
    <t>x-bar</t>
  </si>
  <si>
    <t>S</t>
  </si>
  <si>
    <t>Mu</t>
  </si>
  <si>
    <t>n</t>
  </si>
  <si>
    <t>Z (C)</t>
  </si>
  <si>
    <t>P-Value</t>
  </si>
  <si>
    <t>Sample Statistics</t>
  </si>
  <si>
    <t>Z (B)</t>
  </si>
  <si>
    <t>Z*</t>
  </si>
  <si>
    <t>X Value</t>
  </si>
  <si>
    <t>Column</t>
  </si>
  <si>
    <t>X-Bar</t>
  </si>
  <si>
    <t>y(x)=</t>
  </si>
  <si>
    <t>a</t>
  </si>
  <si>
    <t>*</t>
  </si>
  <si>
    <t>+</t>
  </si>
  <si>
    <r>
      <rPr>
        <sz val="10"/>
        <rFont val="Calibri"/>
        <family val="2"/>
      </rPr>
      <t>ŷ</t>
    </r>
    <r>
      <rPr>
        <sz val="10"/>
        <rFont val="Arial"/>
        <family val="2"/>
      </rPr>
      <t>=</t>
    </r>
  </si>
  <si>
    <t>sigma/sqrt(n)</t>
  </si>
  <si>
    <t>Slope</t>
  </si>
  <si>
    <t>Intercept</t>
  </si>
  <si>
    <t>Regression</t>
  </si>
  <si>
    <t>Sigma</t>
  </si>
  <si>
    <t>H0</t>
  </si>
  <si>
    <t>!=</t>
  </si>
  <si>
    <t>&gt;</t>
  </si>
  <si>
    <t>&lt;</t>
  </si>
  <si>
    <t>HA</t>
  </si>
  <si>
    <t>R^2</t>
  </si>
  <si>
    <t>Correlation</t>
  </si>
  <si>
    <t>Categorical Input</t>
  </si>
  <si>
    <t>Variance</t>
  </si>
  <si>
    <t>Deviation (S)</t>
  </si>
  <si>
    <t>5 Number Summary</t>
  </si>
  <si>
    <t>Range</t>
  </si>
  <si>
    <t>IQR</t>
  </si>
  <si>
    <t>Output Cells</t>
  </si>
  <si>
    <t>Max</t>
  </si>
  <si>
    <t>Q3</t>
  </si>
  <si>
    <t>Title Cells</t>
  </si>
  <si>
    <t>Q1</t>
  </si>
  <si>
    <t>Input Cells</t>
  </si>
  <si>
    <t>Min</t>
  </si>
  <si>
    <t>Legend</t>
  </si>
  <si>
    <t>Sum</t>
  </si>
  <si>
    <t>Count</t>
  </si>
  <si>
    <t>Column C (Y)</t>
  </si>
  <si>
    <t>Column B (X)</t>
  </si>
  <si>
    <t>Top 5 Results</t>
  </si>
  <si>
    <t>Top Quartile</t>
  </si>
  <si>
    <t>3rd Quartile</t>
  </si>
  <si>
    <t>Bottom Half</t>
  </si>
  <si>
    <t>Top Decile</t>
  </si>
  <si>
    <t>Race/Profession</t>
  </si>
  <si>
    <t>AVG Per Race</t>
  </si>
  <si>
    <t>AVG Per Abil</t>
  </si>
  <si>
    <t>AVG per prof</t>
  </si>
  <si>
    <t>AVG per abil</t>
  </si>
  <si>
    <t>AVG per race</t>
  </si>
  <si>
    <t>Barbarian</t>
  </si>
  <si>
    <t>Based on Abilities.def. Why is this different than in basis.zon pcinitabils()?</t>
  </si>
  <si>
    <t>Each should have 2 negatives. True or false?</t>
  </si>
  <si>
    <t>Barb</t>
  </si>
  <si>
    <t>Human/Barbarian</t>
  </si>
  <si>
    <t>Elf/Barbarian</t>
  </si>
  <si>
    <t>Dwarf/Barbarian</t>
  </si>
  <si>
    <t>Halfling/Barbarian</t>
  </si>
  <si>
    <t>Gnome/Barbarian</t>
  </si>
  <si>
    <t>half-orc/Barbarian</t>
  </si>
  <si>
    <t>half-ogre/Barbarian</t>
  </si>
  <si>
    <t>half-elf/Barbarian</t>
  </si>
  <si>
    <t>brownie/Barbarian</t>
  </si>
  <si>
    <t>groll/Barbarian</t>
  </si>
  <si>
    <t>darkelf/Barbarian</t>
  </si>
  <si>
    <t>Less Than 0</t>
  </si>
  <si>
    <t>Cost</t>
  </si>
  <si>
    <t>Race/Prof</t>
  </si>
  <si>
    <t>Ref. Row</t>
  </si>
  <si>
    <t>Abil Val</t>
  </si>
  <si>
    <t>Modifier</t>
  </si>
  <si>
    <t>Base</t>
  </si>
  <si>
    <t>even</t>
  </si>
  <si>
    <t>rounded</t>
  </si>
  <si>
    <t>mage</t>
  </si>
  <si>
    <t>div</t>
  </si>
  <si>
    <t>div/hit</t>
  </si>
  <si>
    <t>thief</t>
  </si>
  <si>
    <t>hit/div</t>
  </si>
  <si>
    <t>hit</t>
  </si>
  <si>
    <t>tank</t>
  </si>
  <si>
    <t>hit/mag</t>
  </si>
  <si>
    <t>mage/hit</t>
  </si>
  <si>
    <t>Overflow Values</t>
  </si>
  <si>
    <t>Input Values</t>
  </si>
  <si>
    <t>Calculated Values</t>
  </si>
  <si>
    <t>Headers</t>
  </si>
  <si>
    <t>Half-orc/Fighter</t>
  </si>
  <si>
    <t>Half-orc/Knight</t>
  </si>
  <si>
    <t>Half-orc/Paladin</t>
  </si>
  <si>
    <t>Half-orc/Ranger</t>
  </si>
  <si>
    <t>Half-orc/Assassin</t>
  </si>
  <si>
    <t>Half-orc/Thief</t>
  </si>
  <si>
    <t>Half-orc/Druid</t>
  </si>
  <si>
    <t>Half-orc/Mystic</t>
  </si>
  <si>
    <t>Half-orc/Necro</t>
  </si>
  <si>
    <t>Half-orc/Priest</t>
  </si>
  <si>
    <t>Half-orc/Conj</t>
  </si>
  <si>
    <t>Half-orc/Sorc</t>
  </si>
  <si>
    <t>Half-orc/Barbarian</t>
  </si>
  <si>
    <t>Half-ogre/Fighter</t>
  </si>
  <si>
    <t>Half-ogre/Knight</t>
  </si>
  <si>
    <t>Half-ogre/Paladin</t>
  </si>
  <si>
    <t>Half-ogre/Ranger</t>
  </si>
  <si>
    <t>Half-ogre/Assassin</t>
  </si>
  <si>
    <t>Half-ogre/Thief</t>
  </si>
  <si>
    <t>Half-ogre/Druid</t>
  </si>
  <si>
    <t>Half-ogre/Mystic</t>
  </si>
  <si>
    <t>Half-ogre/Necro</t>
  </si>
  <si>
    <t>Half-ogre/Priest</t>
  </si>
  <si>
    <t>Half-ogre/Conj</t>
  </si>
  <si>
    <t>Half-ogre/Sorc</t>
  </si>
  <si>
    <t>Half-ogre/Barbarian</t>
  </si>
  <si>
    <t>Half-elf/Fighter</t>
  </si>
  <si>
    <t>Half-elf/Knight</t>
  </si>
  <si>
    <t>Half-elf/Paladin</t>
  </si>
  <si>
    <t>Half-elf/Ranger</t>
  </si>
  <si>
    <t>Half-elf/Assassin</t>
  </si>
  <si>
    <t>Half-elf/Thief</t>
  </si>
  <si>
    <t>Half-elf/Druid</t>
  </si>
  <si>
    <t>Half-elf/Mystic</t>
  </si>
  <si>
    <t>Half-elf/Necro</t>
  </si>
  <si>
    <t>Half-elf/Priest</t>
  </si>
  <si>
    <t>Half-elf/Conj</t>
  </si>
  <si>
    <t>Half-elf/Sorc</t>
  </si>
  <si>
    <t>Half-elf/Barbarian</t>
  </si>
  <si>
    <t>Brownie/Fighter</t>
  </si>
  <si>
    <t>Brownie/Knight</t>
  </si>
  <si>
    <t>Brownie/Paladin</t>
  </si>
  <si>
    <t>Brownie/Ranger</t>
  </si>
  <si>
    <t>Brownie/Assassin</t>
  </si>
  <si>
    <t>Brownie/Thief</t>
  </si>
  <si>
    <t>Brownie/Druid</t>
  </si>
  <si>
    <t>Brownie/Mystic</t>
  </si>
  <si>
    <t>Brownie/Necro</t>
  </si>
  <si>
    <t>Brownie/Priest</t>
  </si>
  <si>
    <t>Brownie/Conj</t>
  </si>
  <si>
    <t>Brownie/Sorc</t>
  </si>
  <si>
    <t>Brownie/Barbarian</t>
  </si>
  <si>
    <t>Groll/Fighter</t>
  </si>
  <si>
    <t>Groll/Knight</t>
  </si>
  <si>
    <t>Groll/Paladin</t>
  </si>
  <si>
    <t>Groll/Ranger</t>
  </si>
  <si>
    <t>Groll/Assassin</t>
  </si>
  <si>
    <t>Groll/Thief</t>
  </si>
  <si>
    <t>Groll/Druid</t>
  </si>
  <si>
    <t>Groll/Mystic</t>
  </si>
  <si>
    <t>Groll/Necro</t>
  </si>
  <si>
    <t>Groll/Priest</t>
  </si>
  <si>
    <t>Groll/Conj</t>
  </si>
  <si>
    <t>Groll/Sorc</t>
  </si>
  <si>
    <t>Groll/Barbarian</t>
  </si>
  <si>
    <t>Darkelf/Fighter</t>
  </si>
  <si>
    <t>Darkelf/Knight</t>
  </si>
  <si>
    <t>Darkelf/Paladin</t>
  </si>
  <si>
    <t>Darkelf/Ranger</t>
  </si>
  <si>
    <t>Darkelf/Assassin</t>
  </si>
  <si>
    <t>Darkelf/Thief</t>
  </si>
  <si>
    <t>Darkelf/Druid</t>
  </si>
  <si>
    <t>Darkelf/Mystic</t>
  </si>
  <si>
    <t>Darkelf/Necro</t>
  </si>
  <si>
    <t>Darkelf/Priest</t>
  </si>
  <si>
    <t>Darkelf/Conj</t>
  </si>
  <si>
    <t>Darkelf/Sorc</t>
  </si>
  <si>
    <t>Darkelf/Barbarian</t>
  </si>
  <si>
    <t>Avg Mod</t>
  </si>
  <si>
    <t>Average</t>
  </si>
  <si>
    <t>Tot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</si>
</sst>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0.0000"/>
    <numFmt numFmtId="165" formatCode="0.000"/>
  </numFmts>
  <fonts count="16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color rgb="FF000000"/>
      <name val="Verdana"/>
      <family val="2"/>
    </font>
    <font>
      <i/>
      <sz val="10"/>
      <name val="Arial"/>
      <family val="2"/>
    </font>
    <font>
      <sz val="9"/>
      <name val="Geneva"/>
    </font>
    <font>
      <sz val="10"/>
      <name val="Calibri"/>
      <family val="2"/>
    </font>
    <font>
      <b/>
      <sz val="10"/>
      <name val="Arial"/>
      <family val="2"/>
    </font>
    <font>
      <sz val="11"/>
      <color theme="4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C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theme="4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8" fillId="0" borderId="0"/>
  </cellStyleXfs>
  <cellXfs count="109">
    <xf numFmtId="0" fontId="0" fillId="0" borderId="0" xfId="0"/>
    <xf numFmtId="0" fontId="4" fillId="0" borderId="0" xfId="0" applyFont="1"/>
    <xf numFmtId="0" fontId="5" fillId="0" borderId="0" xfId="4"/>
    <xf numFmtId="0" fontId="5" fillId="5" borderId="1" xfId="5" applyNumberFormat="1" applyFill="1" applyBorder="1"/>
    <xf numFmtId="0" fontId="5" fillId="6" borderId="1" xfId="4" applyFill="1" applyBorder="1"/>
    <xf numFmtId="3" fontId="6" fillId="0" borderId="0" xfId="4" applyNumberFormat="1" applyFont="1"/>
    <xf numFmtId="0" fontId="5" fillId="0" borderId="2" xfId="4" applyBorder="1"/>
    <xf numFmtId="0" fontId="5" fillId="7" borderId="3" xfId="4" applyFill="1" applyBorder="1"/>
    <xf numFmtId="0" fontId="7" fillId="0" borderId="4" xfId="4" applyFont="1" applyBorder="1" applyAlignment="1">
      <alignment horizontal="center"/>
    </xf>
    <xf numFmtId="0" fontId="5" fillId="5" borderId="1" xfId="4" applyFill="1" applyBorder="1" applyAlignment="1">
      <alignment horizontal="right"/>
    </xf>
    <xf numFmtId="0" fontId="5" fillId="8" borderId="1" xfId="4" applyFill="1" applyBorder="1"/>
    <xf numFmtId="164" fontId="5" fillId="7" borderId="3" xfId="4" applyNumberFormat="1" applyFill="1" applyBorder="1"/>
    <xf numFmtId="164" fontId="5" fillId="7" borderId="1" xfId="4" applyNumberFormat="1" applyFill="1" applyBorder="1"/>
    <xf numFmtId="0" fontId="5" fillId="5" borderId="5" xfId="4" applyFill="1" applyBorder="1" applyAlignment="1">
      <alignment horizontal="right"/>
    </xf>
    <xf numFmtId="2" fontId="5" fillId="7" borderId="3" xfId="4" applyNumberFormat="1" applyFill="1" applyBorder="1"/>
    <xf numFmtId="165" fontId="5" fillId="7" borderId="1" xfId="4" applyNumberFormat="1" applyFill="1" applyBorder="1"/>
    <xf numFmtId="0" fontId="8" fillId="6" borderId="1" xfId="6" applyFill="1" applyBorder="1"/>
    <xf numFmtId="164" fontId="5" fillId="0" borderId="1" xfId="4" applyNumberFormat="1" applyBorder="1"/>
    <xf numFmtId="0" fontId="5" fillId="8" borderId="1" xfId="4" applyFill="1" applyBorder="1" applyAlignment="1">
      <alignment horizontal="center"/>
    </xf>
    <xf numFmtId="2" fontId="5" fillId="7" borderId="1" xfId="4" applyNumberFormat="1" applyFill="1" applyBorder="1"/>
    <xf numFmtId="0" fontId="5" fillId="8" borderId="6" xfId="4" applyFill="1" applyBorder="1" applyAlignment="1">
      <alignment horizontal="center"/>
    </xf>
    <xf numFmtId="164" fontId="5" fillId="9" borderId="1" xfId="4" applyNumberFormat="1" applyFill="1" applyBorder="1" applyAlignment="1">
      <alignment horizontal="center"/>
    </xf>
    <xf numFmtId="0" fontId="5" fillId="9" borderId="1" xfId="4" applyFill="1" applyBorder="1" applyAlignment="1">
      <alignment horizontal="right"/>
    </xf>
    <xf numFmtId="0" fontId="5" fillId="5" borderId="5" xfId="4" applyFill="1" applyBorder="1" applyAlignment="1">
      <alignment horizontal="left"/>
    </xf>
    <xf numFmtId="0" fontId="5" fillId="7" borderId="7" xfId="4" applyFill="1" applyBorder="1"/>
    <xf numFmtId="164" fontId="5" fillId="7" borderId="7" xfId="4" applyNumberFormat="1" applyFill="1" applyBorder="1" applyAlignment="1">
      <alignment horizontal="center"/>
    </xf>
    <xf numFmtId="0" fontId="5" fillId="7" borderId="6" xfId="4" applyFill="1" applyBorder="1" applyAlignment="1">
      <alignment horizontal="right"/>
    </xf>
    <xf numFmtId="0" fontId="5" fillId="8" borderId="5" xfId="4" applyFill="1" applyBorder="1"/>
    <xf numFmtId="0" fontId="5" fillId="8" borderId="6" xfId="4" applyFill="1" applyBorder="1"/>
    <xf numFmtId="0" fontId="10" fillId="7" borderId="1" xfId="4" applyFont="1" applyFill="1" applyBorder="1"/>
    <xf numFmtId="0" fontId="5" fillId="7" borderId="1" xfId="4" applyFill="1" applyBorder="1"/>
    <xf numFmtId="0" fontId="5" fillId="9" borderId="1" xfId="4" applyFill="1" applyBorder="1"/>
    <xf numFmtId="0" fontId="10" fillId="9" borderId="1" xfId="4" applyFont="1" applyFill="1" applyBorder="1"/>
    <xf numFmtId="0" fontId="10" fillId="7" borderId="3" xfId="4" applyFont="1" applyFill="1" applyBorder="1"/>
    <xf numFmtId="0" fontId="5" fillId="8" borderId="0" xfId="4" applyFill="1"/>
    <xf numFmtId="0" fontId="11" fillId="10" borderId="0" xfId="0" applyFont="1" applyFill="1" applyAlignment="1">
      <alignment horizontal="center"/>
    </xf>
    <xf numFmtId="0" fontId="1" fillId="2" borderId="0" xfId="1" applyAlignment="1">
      <alignment horizontal="center"/>
    </xf>
    <xf numFmtId="0" fontId="3" fillId="4" borderId="0" xfId="3" applyAlignment="1">
      <alignment horizontal="center"/>
    </xf>
    <xf numFmtId="0" fontId="12" fillId="11" borderId="0" xfId="0" applyFont="1" applyFill="1" applyAlignment="1">
      <alignment horizontal="center"/>
    </xf>
    <xf numFmtId="0" fontId="2" fillId="3" borderId="0" xfId="2" applyAlignment="1">
      <alignment horizontal="center"/>
    </xf>
    <xf numFmtId="0" fontId="14" fillId="12" borderId="0" xfId="0" applyFont="1" applyFill="1"/>
    <xf numFmtId="0" fontId="14" fillId="0" borderId="0" xfId="0" applyFont="1"/>
    <xf numFmtId="0" fontId="14" fillId="0" borderId="9" xfId="0" applyFont="1" applyBorder="1"/>
    <xf numFmtId="0" fontId="0" fillId="13" borderId="0" xfId="0" applyFill="1"/>
    <xf numFmtId="0" fontId="0" fillId="0" borderId="0" xfId="0" applyProtection="1">
      <protection locked="0"/>
    </xf>
    <xf numFmtId="0" fontId="13" fillId="0" borderId="0" xfId="0" applyFont="1" applyProtection="1">
      <protection locked="0"/>
    </xf>
    <xf numFmtId="0" fontId="15" fillId="14" borderId="1" xfId="0" applyFont="1" applyFill="1" applyBorder="1"/>
    <xf numFmtId="0" fontId="0" fillId="9" borderId="1" xfId="0" applyFill="1" applyBorder="1" applyAlignment="1">
      <alignment horizontal="center"/>
    </xf>
    <xf numFmtId="0" fontId="15" fillId="14" borderId="1" xfId="0" applyFont="1" applyFill="1" applyBorder="1" applyAlignment="1">
      <alignment horizontal="center"/>
    </xf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4" fillId="21" borderId="0" xfId="0" applyFont="1" applyFill="1"/>
    <xf numFmtId="0" fontId="0" fillId="14" borderId="0" xfId="0" applyFill="1" applyProtection="1">
      <protection locked="0"/>
    </xf>
    <xf numFmtId="0" fontId="13" fillId="14" borderId="0" xfId="0" applyFont="1" applyFill="1" applyProtection="1">
      <protection locked="0"/>
    </xf>
    <xf numFmtId="0" fontId="0" fillId="13" borderId="0" xfId="0" applyFont="1" applyFill="1" applyAlignment="1">
      <alignment horizontal="center"/>
    </xf>
    <xf numFmtId="0" fontId="0" fillId="13" borderId="1" xfId="0" applyFont="1" applyFill="1" applyBorder="1" applyAlignment="1">
      <alignment horizont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4" fillId="21" borderId="0" xfId="0" applyFon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13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1" fillId="10" borderId="0" xfId="0" applyFont="1" applyFill="1" applyAlignment="1">
      <alignment horizontal="center"/>
    </xf>
    <xf numFmtId="0" fontId="1" fillId="2" borderId="0" xfId="1" applyAlignment="1">
      <alignment horizontal="center"/>
    </xf>
    <xf numFmtId="0" fontId="3" fillId="4" borderId="0" xfId="3" applyAlignment="1">
      <alignment horizontal="center"/>
    </xf>
    <xf numFmtId="0" fontId="12" fillId="11" borderId="0" xfId="0" applyFont="1" applyFill="1" applyAlignment="1">
      <alignment horizontal="center"/>
    </xf>
    <xf numFmtId="0" fontId="2" fillId="3" borderId="0" xfId="2" applyAlignment="1">
      <alignment horizontal="center"/>
    </xf>
    <xf numFmtId="0" fontId="0" fillId="13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10" fillId="8" borderId="6" xfId="4" applyFont="1" applyFill="1" applyBorder="1" applyAlignment="1">
      <alignment horizontal="center"/>
    </xf>
    <xf numFmtId="0" fontId="10" fillId="8" borderId="8" xfId="4" applyFont="1" applyFill="1" applyBorder="1" applyAlignment="1">
      <alignment horizontal="center"/>
    </xf>
    <xf numFmtId="0" fontId="10" fillId="8" borderId="5" xfId="4" applyFont="1" applyFill="1" applyBorder="1" applyAlignment="1">
      <alignment horizontal="center"/>
    </xf>
    <xf numFmtId="0" fontId="5" fillId="5" borderId="6" xfId="4" applyFill="1" applyBorder="1" applyAlignment="1">
      <alignment horizontal="center"/>
    </xf>
    <xf numFmtId="0" fontId="5" fillId="5" borderId="7" xfId="4" applyFill="1" applyBorder="1" applyAlignment="1">
      <alignment horizontal="center"/>
    </xf>
    <xf numFmtId="0" fontId="5" fillId="5" borderId="5" xfId="4" applyFill="1" applyBorder="1" applyAlignment="1">
      <alignment horizontal="center"/>
    </xf>
    <xf numFmtId="0" fontId="5" fillId="8" borderId="6" xfId="4" applyFill="1" applyBorder="1" applyAlignment="1">
      <alignment horizontal="center"/>
    </xf>
    <xf numFmtId="0" fontId="5" fillId="8" borderId="7" xfId="4" applyFill="1" applyBorder="1" applyAlignment="1">
      <alignment horizontal="center"/>
    </xf>
    <xf numFmtId="0" fontId="5" fillId="8" borderId="5" xfId="4" applyFill="1" applyBorder="1" applyAlignment="1">
      <alignment horizontal="center"/>
    </xf>
    <xf numFmtId="165" fontId="5" fillId="7" borderId="6" xfId="4" applyNumberFormat="1" applyFill="1" applyBorder="1" applyAlignment="1">
      <alignment horizontal="center"/>
    </xf>
    <xf numFmtId="165" fontId="5" fillId="7" borderId="7" xfId="4" applyNumberFormat="1" applyFill="1" applyBorder="1" applyAlignment="1">
      <alignment horizontal="center"/>
    </xf>
    <xf numFmtId="165" fontId="5" fillId="7" borderId="5" xfId="4" applyNumberFormat="1" applyFill="1" applyBorder="1" applyAlignment="1">
      <alignment horizontal="center"/>
    </xf>
    <xf numFmtId="164" fontId="5" fillId="7" borderId="6" xfId="4" applyNumberFormat="1" applyFill="1" applyBorder="1" applyAlignment="1">
      <alignment horizontal="center"/>
    </xf>
    <xf numFmtId="164" fontId="5" fillId="7" borderId="5" xfId="4" applyNumberFormat="1" applyFill="1" applyBorder="1" applyAlignment="1">
      <alignment horizontal="center"/>
    </xf>
    <xf numFmtId="0" fontId="5" fillId="9" borderId="6" xfId="4" applyFill="1" applyBorder="1" applyAlignment="1">
      <alignment horizontal="center"/>
    </xf>
    <xf numFmtId="0" fontId="5" fillId="9" borderId="7" xfId="4" applyFill="1" applyBorder="1" applyAlignment="1">
      <alignment horizontal="center"/>
    </xf>
    <xf numFmtId="0" fontId="5" fillId="9" borderId="5" xfId="4" applyFill="1" applyBorder="1" applyAlignment="1">
      <alignment horizontal="center"/>
    </xf>
    <xf numFmtId="0" fontId="5" fillId="6" borderId="6" xfId="4" applyFill="1" applyBorder="1" applyAlignment="1">
      <alignment horizontal="center"/>
    </xf>
    <xf numFmtId="0" fontId="5" fillId="6" borderId="7" xfId="4" applyFill="1" applyBorder="1" applyAlignment="1">
      <alignment horizontal="center"/>
    </xf>
    <xf numFmtId="0" fontId="5" fillId="6" borderId="5" xfId="4" applyFill="1" applyBorder="1" applyAlignment="1">
      <alignment horizontal="center"/>
    </xf>
    <xf numFmtId="0" fontId="10" fillId="0" borderId="6" xfId="4" applyFont="1" applyBorder="1" applyAlignment="1">
      <alignment horizontal="center"/>
    </xf>
    <xf numFmtId="0" fontId="10" fillId="0" borderId="7" xfId="4" applyFont="1" applyBorder="1" applyAlignment="1">
      <alignment horizontal="center"/>
    </xf>
    <xf numFmtId="0" fontId="10" fillId="0" borderId="5" xfId="4" applyFont="1" applyBorder="1" applyAlignment="1">
      <alignment horizontal="center"/>
    </xf>
    <xf numFmtId="0" fontId="5" fillId="0" borderId="6" xfId="4" applyBorder="1" applyAlignment="1">
      <alignment horizontal="center"/>
    </xf>
    <xf numFmtId="0" fontId="5" fillId="0" borderId="7" xfId="4" applyBorder="1" applyAlignment="1">
      <alignment horizontal="center"/>
    </xf>
    <xf numFmtId="0" fontId="5" fillId="0" borderId="5" xfId="4" applyBorder="1" applyAlignment="1">
      <alignment horizontal="center"/>
    </xf>
  </cellXfs>
  <cellStyles count="7">
    <cellStyle name="Bad" xfId="2" builtinId="27"/>
    <cellStyle name="Comma 2" xfId="5" xr:uid="{826C0E4D-B137-4581-80FF-1FC54FA45F0F}"/>
    <cellStyle name="Good" xfId="1" builtinId="26"/>
    <cellStyle name="Neutral" xfId="3" builtinId="28"/>
    <cellStyle name="Normal" xfId="0" builtinId="0"/>
    <cellStyle name="Normal 2" xfId="4" xr:uid="{2D978E31-2C9D-42D1-BFA1-9D8C290E911A}"/>
    <cellStyle name="Normal_ta03-04" xfId="6" xr:uid="{CEB33424-9BB4-43D1-874F-E1E40448BBBF}"/>
  </cellStyles>
  <dxfs count="73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</dxf>
    <dxf>
      <protection locked="0" hidden="0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4" tint="-0.499984740745262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 patternType="solid"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0" tint="-4.9989318521683403E-2"/>
        </patternFill>
      </fill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0" tint="-4.9989318521683403E-2"/>
        </patternFill>
      </fill>
      <protection locked="0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 xr9:uid="{9C9D0FD5-A920-4420-A6C5-6AA6FC2DD21B}"/>
  </tableStyles>
  <colors>
    <mruColors>
      <color rgb="FFFF9900"/>
      <color rgb="FFFF6600"/>
      <color rgb="FFCC3399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 (Bivariat)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190642663443001E-2"/>
          <c:y val="0.16440602836879434"/>
          <c:w val="0.84754794654817522"/>
          <c:h val="0.7327647707600379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Analysis_modifiers!$B$1:$B$46</c:f>
              <c:numCache>
                <c:formatCode>General</c:formatCode>
                <c:ptCount val="46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-2</c:v>
                </c:pt>
                <c:pt idx="5">
                  <c:v>-1</c:v>
                </c:pt>
                <c:pt idx="6">
                  <c:v>6</c:v>
                </c:pt>
                <c:pt idx="7">
                  <c:v>5</c:v>
                </c:pt>
                <c:pt idx="8">
                  <c:v>-4</c:v>
                </c:pt>
                <c:pt idx="9">
                  <c:v>4</c:v>
                </c:pt>
                <c:pt idx="10">
                  <c:v>-3</c:v>
                </c:pt>
                <c:pt idx="11">
                  <c:v>-3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6</c:v>
                </c:pt>
                <c:pt idx="16">
                  <c:v>8</c:v>
                </c:pt>
                <c:pt idx="17">
                  <c:v>2</c:v>
                </c:pt>
                <c:pt idx="18">
                  <c:v>3</c:v>
                </c:pt>
                <c:pt idx="19">
                  <c:v>10</c:v>
                </c:pt>
                <c:pt idx="20">
                  <c:v>5</c:v>
                </c:pt>
                <c:pt idx="21">
                  <c:v>0</c:v>
                </c:pt>
                <c:pt idx="22">
                  <c:v>8</c:v>
                </c:pt>
                <c:pt idx="23">
                  <c:v>1</c:v>
                </c:pt>
                <c:pt idx="24">
                  <c:v>1</c:v>
                </c:pt>
                <c:pt idx="25">
                  <c:v>9</c:v>
                </c:pt>
                <c:pt idx="26">
                  <c:v>3</c:v>
                </c:pt>
                <c:pt idx="27">
                  <c:v>2</c:v>
                </c:pt>
                <c:pt idx="28">
                  <c:v>4</c:v>
                </c:pt>
                <c:pt idx="29">
                  <c:v>6</c:v>
                </c:pt>
                <c:pt idx="30">
                  <c:v>0</c:v>
                </c:pt>
                <c:pt idx="31">
                  <c:v>1</c:v>
                </c:pt>
                <c:pt idx="32">
                  <c:v>8</c:v>
                </c:pt>
                <c:pt idx="33">
                  <c:v>7</c:v>
                </c:pt>
                <c:pt idx="34">
                  <c:v>-2</c:v>
                </c:pt>
                <c:pt idx="35">
                  <c:v>6</c:v>
                </c:pt>
                <c:pt idx="36">
                  <c:v>-1</c:v>
                </c:pt>
                <c:pt idx="37">
                  <c:v>-1</c:v>
                </c:pt>
                <c:pt idx="38">
                  <c:v>6</c:v>
                </c:pt>
                <c:pt idx="39">
                  <c:v>0</c:v>
                </c:pt>
                <c:pt idx="40">
                  <c:v>-1</c:v>
                </c:pt>
                <c:pt idx="41">
                  <c:v>1</c:v>
                </c:pt>
                <c:pt idx="42">
                  <c:v>3</c:v>
                </c:pt>
                <c:pt idx="43">
                  <c:v>-3</c:v>
                </c:pt>
                <c:pt idx="44">
                  <c:v>-2</c:v>
                </c:pt>
                <c:pt idx="45">
                  <c:v>5</c:v>
                </c:pt>
              </c:numCache>
            </c:numRef>
          </c:xVal>
          <c:yVal>
            <c:numRef>
              <c:f>Analysis_modifiers!$C$1:$C$46</c:f>
              <c:numCache>
                <c:formatCode>General</c:formatCode>
                <c:ptCount val="4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86-44CD-8B6F-344DA8FF9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178528"/>
        <c:axId val="230176960"/>
      </c:scatterChart>
      <c:valAx>
        <c:axId val="23017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76960"/>
        <c:crosses val="autoZero"/>
        <c:crossBetween val="midCat"/>
      </c:valAx>
      <c:valAx>
        <c:axId val="23017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7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Analysis_modifiers!$E$29:$E$39</c:f>
              <c:strCache>
                <c:ptCount val="11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More</c:v>
                </c:pt>
              </c:strCache>
            </c:strRef>
          </c:cat>
          <c:val>
            <c:numRef>
              <c:f>Analysis_modifiers!$F$29:$F$39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1-4A25-95A4-0A54A5BEA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axId val="230173432"/>
        <c:axId val="230173824"/>
      </c:barChart>
      <c:catAx>
        <c:axId val="230173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73824"/>
        <c:crosses val="autoZero"/>
        <c:auto val="1"/>
        <c:lblAlgn val="ctr"/>
        <c:lblOffset val="100"/>
        <c:noMultiLvlLbl val="0"/>
      </c:catAx>
      <c:valAx>
        <c:axId val="230173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73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0</xdr:row>
      <xdr:rowOff>0</xdr:rowOff>
    </xdr:from>
    <xdr:to>
      <xdr:col>15</xdr:col>
      <xdr:colOff>327660</xdr:colOff>
      <xdr:row>16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5A5D6-D248-47C9-8399-072EB1E07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144780</xdr:colOff>
      <xdr:row>26</xdr:row>
      <xdr:rowOff>7620</xdr:rowOff>
    </xdr:from>
    <xdr:to>
      <xdr:col>14</xdr:col>
      <xdr:colOff>518160</xdr:colOff>
      <xdr:row>40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30A4F7-A03A-4DEB-B1BE-A2B76B141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E0F3AF5-56CD-4C6B-AD38-591A8E5EA5BB}" name="Table310121011" displayName="Table310121011" ref="A1:I144" totalsRowShown="0" headerRowDxfId="58">
  <tableColumns count="9">
    <tableColumn id="1" xr3:uid="{D4806251-6C1B-42DC-A973-1C2C5E7D5DCE}" name="Race/Profession"/>
    <tableColumn id="2" xr3:uid="{F94EDA65-120E-4F4A-9230-C7E0C935FC9C}" name="Mag"/>
    <tableColumn id="3" xr3:uid="{2434C914-0DF0-4162-9D70-D4B448915877}" name="Div"/>
    <tableColumn id="4" xr3:uid="{A9802645-C009-4114-8165-53941CF701E9}" name="Str"/>
    <tableColumn id="5" xr3:uid="{F3DDF14C-0906-4A81-8E00-B4743A1E8C0A}" name="Dex"/>
    <tableColumn id="6" xr3:uid="{7956DC38-5F90-4B18-82EF-72906929D033}" name="Con"/>
    <tableColumn id="7" xr3:uid="{43FA3B28-31F3-4730-87F8-08668A74E644}" name="Cha"/>
    <tableColumn id="8" xr3:uid="{787FE893-6002-41D5-BD4F-1D6C9955FAD1}" name="Bra"/>
    <tableColumn id="9" xr3:uid="{269DC1B7-6D9C-40E7-A910-434551EEF064}" name="HP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34ABDF2-6876-47FA-ABD8-F074FF20EF0A}" name="Table31012101113" displayName="Table31012101113" ref="A1:I144" totalsRowShown="0" headerRowDxfId="56">
  <tableColumns count="9">
    <tableColumn id="1" xr3:uid="{972D21CB-B2B4-408E-94A0-39A801D741CA}" name="Race/Profession"/>
    <tableColumn id="2" xr3:uid="{69BD7E8A-F634-4534-9D3A-9D5A2F8078FA}" name="Mag">
      <calculatedColumnFormula>IF(modifier_values!B2&lt;0,10+(-3*modifier_values!B2),10-modifier_values!B2)</calculatedColumnFormula>
    </tableColumn>
    <tableColumn id="3" xr3:uid="{7CC66915-8982-415C-B5B3-B7FF43569AA5}" name="Div">
      <calculatedColumnFormula>IF(modifier_values!C2&lt;0,10+(-3*modifier_values!C2),10-modifier_values!C2)</calculatedColumnFormula>
    </tableColumn>
    <tableColumn id="4" xr3:uid="{55C8BC05-2902-4773-8631-5E434A43962E}" name="Str">
      <calculatedColumnFormula>IF(modifier_values!D2&lt;0,10+(-3*modifier_values!D2),10-modifier_values!D2)</calculatedColumnFormula>
    </tableColumn>
    <tableColumn id="5" xr3:uid="{C430D249-1014-4E3F-9405-77D5F4DB06D5}" name="Dex">
      <calculatedColumnFormula>IF(modifier_values!E2&lt;0,10+(-3*modifier_values!E2),10-modifier_values!E2)</calculatedColumnFormula>
    </tableColumn>
    <tableColumn id="6" xr3:uid="{817238CA-8EF1-4963-8E7B-5E4E03ED0D2E}" name="Con">
      <calculatedColumnFormula>IF(modifier_values!F2&lt;0,10+(-3*modifier_values!F2),10-modifier_values!F2)</calculatedColumnFormula>
    </tableColumn>
    <tableColumn id="7" xr3:uid="{E4A6D509-20DE-48B3-A740-DCF03FD98FD1}" name="Cha">
      <calculatedColumnFormula>IF(modifier_values!G2&lt;0,10+(-3*modifier_values!G2),10-modifier_values!G2)</calculatedColumnFormula>
    </tableColumn>
    <tableColumn id="8" xr3:uid="{532727A3-8B8D-4B2C-B0DD-C0DFF9BB85E3}" name="Bra">
      <calculatedColumnFormula>IF(modifier_values!H2&lt;0,10+(-3*modifier_values!H2),10-modifier_values!H2)</calculatedColumnFormula>
    </tableColumn>
    <tableColumn id="9" xr3:uid="{C0B3CBF3-DFC3-4C92-AD1A-A18981544CA9}" name="HP">
      <calculatedColumnFormula>IF(modifier_values!I2&lt;0,10+(-3*modifier_values!I2),10-modifier_values!I2)</calculatedColumnFormula>
    </tableColumn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08CE3E0-CB53-4354-9151-2F91CE8AB93B}" name="Table3101210" displayName="Table3101210" ref="A1:I144" totalsRowShown="0" headerRowDxfId="40">
  <tableColumns count="9">
    <tableColumn id="1" xr3:uid="{10EDD9EA-A064-4CD5-967C-8D0B1E4DFCD7}" name="Race/Profession"/>
    <tableColumn id="2" xr3:uid="{29E409C6-88C0-4C89-9474-7A9FE3E255F1}" name="Mag"/>
    <tableColumn id="3" xr3:uid="{0193A16F-7060-494F-8146-7B18954BAE07}" name="Div"/>
    <tableColumn id="4" xr3:uid="{5FBE5D0B-67EF-4BA7-BB83-163046D1931D}" name="Str"/>
    <tableColumn id="5" xr3:uid="{1A9D1FB3-D3A1-4F34-8240-79C975B880DF}" name="Dex"/>
    <tableColumn id="6" xr3:uid="{B9681CCF-3319-4D9B-BA98-62EA7FF153F7}" name="Con"/>
    <tableColumn id="7" xr3:uid="{5595CCCF-CB2E-4766-9788-43694504E856}" name="Cha"/>
    <tableColumn id="8" xr3:uid="{CC5C4C4D-2D92-40E3-834D-AE2F160455E8}" name="Bra"/>
    <tableColumn id="9" xr3:uid="{6179C985-0099-41DC-90C2-2895520D4B75}" name="HP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BAEA633-0A0B-452D-AD59-21204D0D77FD}" name="Table31012" displayName="Table31012" ref="A1:I144" totalsRowShown="0" headerRowDxfId="26">
  <tableColumns count="9">
    <tableColumn id="1" xr3:uid="{D5FF85EE-872C-41E5-B5E4-46BBE0A16813}" name="Race/Profession"/>
    <tableColumn id="2" xr3:uid="{F6510077-F2FA-4311-B18C-5BCED70F2210}" name="Mag"/>
    <tableColumn id="3" xr3:uid="{DD41599C-EF6F-4EA5-A5B6-7BDB065B5659}" name="Div"/>
    <tableColumn id="4" xr3:uid="{986412A2-8EBB-4D27-B47B-5A2480E30BD8}" name="Str"/>
    <tableColumn id="5" xr3:uid="{18B21307-0716-4119-A393-685EFF19481C}" name="Dex"/>
    <tableColumn id="6" xr3:uid="{5DD3A7EF-A228-4003-ADB9-50EF10C2589E}" name="Con"/>
    <tableColumn id="7" xr3:uid="{EC81609F-28D6-46C5-81BB-FD5C288E14A1}" name="Cha"/>
    <tableColumn id="8" xr3:uid="{07B2F0CF-4E69-430E-8CC8-3AA6229DAF68}" name="Bra"/>
    <tableColumn id="9" xr3:uid="{2D5B2897-749E-48D2-A15E-4DCCA0373056}" name="HP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7908E11-A119-4172-B8F0-CD82C64C1F6C}" name="Table3106" displayName="Table3106" ref="A1:I133" totalsRowShown="0" headerRowDxfId="10">
  <tableColumns count="9">
    <tableColumn id="1" xr3:uid="{963FA765-7169-40C5-A55E-D1464727D6E7}" name="Race/Profession"/>
    <tableColumn id="2" xr3:uid="{F7521398-211A-4111-B696-C183AA4430F8}" name="Mag"/>
    <tableColumn id="3" xr3:uid="{C6A05D30-D454-4ECC-ABA9-A23E2D13C459}" name="Div"/>
    <tableColumn id="4" xr3:uid="{DF479699-9F90-4A84-9C39-43F39812FF4D}" name="Str" dataDxfId="9"/>
    <tableColumn id="5" xr3:uid="{46F7D25C-5CA5-46AB-A635-D4FBE21A6120}" name="Dex"/>
    <tableColumn id="6" xr3:uid="{98C797F3-DB05-410C-90A2-2A00257DBB17}" name="Con"/>
    <tableColumn id="7" xr3:uid="{BBF6579E-9DCC-411E-8F5A-60B680079739}" name="Cha"/>
    <tableColumn id="8" xr3:uid="{B2D8642D-A5BC-40B5-9954-CFADD362856C}" name="Bra"/>
    <tableColumn id="9" xr3:uid="{EAD3B67B-628B-4088-9BB4-D5F150EF46AB}" name="HP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9B66A5-D3FD-401E-B528-3F984783E63D}" name="Table4117" displayName="Table4117" ref="J1:J1048576" totalsRowShown="0" headerRowDxfId="8" dataDxfId="7">
  <tableColumns count="1">
    <tableColumn id="1" xr3:uid="{0B712935-43C8-4B28-8A0C-B0C6E9BE9470}" name="Totals" dataDxfId="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CE763-80B1-4FAD-8D47-19F22C2DB85D}">
  <dimension ref="A1:N13"/>
  <sheetViews>
    <sheetView workbookViewId="0">
      <selection activeCell="A3" sqref="A3:XFD3"/>
    </sheetView>
  </sheetViews>
  <sheetFormatPr defaultRowHeight="15"/>
  <cols>
    <col min="1" max="1" width="12.7109375" customWidth="1"/>
  </cols>
  <sheetData>
    <row r="1" spans="1:14"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30</v>
      </c>
      <c r="J1" t="s">
        <v>29</v>
      </c>
      <c r="K1" t="s">
        <v>31</v>
      </c>
      <c r="L1" t="s">
        <v>0</v>
      </c>
      <c r="N1" t="s">
        <v>21</v>
      </c>
    </row>
    <row r="2" spans="1:14">
      <c r="A2" t="s">
        <v>1</v>
      </c>
      <c r="B2">
        <v>0</v>
      </c>
      <c r="C2">
        <v>-3</v>
      </c>
      <c r="D2">
        <v>1</v>
      </c>
      <c r="E2">
        <v>-1</v>
      </c>
      <c r="F2">
        <v>2</v>
      </c>
      <c r="G2">
        <v>-2</v>
      </c>
      <c r="H2">
        <v>-3</v>
      </c>
      <c r="I2">
        <v>0</v>
      </c>
      <c r="J2">
        <v>3</v>
      </c>
      <c r="K2">
        <v>-2</v>
      </c>
      <c r="L2">
        <v>-2</v>
      </c>
      <c r="N2">
        <f>SUM(B2:L2)</f>
        <v>-7</v>
      </c>
    </row>
    <row r="3" spans="1:14">
      <c r="A3" t="s">
        <v>2</v>
      </c>
      <c r="B3">
        <v>0</v>
      </c>
      <c r="C3">
        <v>3</v>
      </c>
      <c r="D3">
        <v>-2</v>
      </c>
      <c r="E3">
        <v>-1</v>
      </c>
      <c r="F3">
        <v>-2</v>
      </c>
      <c r="G3">
        <v>1</v>
      </c>
      <c r="H3">
        <v>-1</v>
      </c>
      <c r="I3">
        <v>0</v>
      </c>
      <c r="J3">
        <v>-3</v>
      </c>
      <c r="K3">
        <v>-2</v>
      </c>
      <c r="L3">
        <v>2</v>
      </c>
      <c r="N3">
        <f t="shared" ref="N3:N9" si="0">SUM(B3:L3)</f>
        <v>-5</v>
      </c>
    </row>
    <row r="4" spans="1:14">
      <c r="A4" t="s">
        <v>3</v>
      </c>
      <c r="B4">
        <v>0</v>
      </c>
      <c r="C4">
        <v>0</v>
      </c>
      <c r="D4">
        <v>1</v>
      </c>
      <c r="E4">
        <v>0</v>
      </c>
      <c r="F4">
        <v>1</v>
      </c>
      <c r="G4">
        <v>2</v>
      </c>
      <c r="H4">
        <v>3</v>
      </c>
      <c r="I4">
        <v>0</v>
      </c>
      <c r="J4">
        <v>-2</v>
      </c>
      <c r="K4">
        <v>3</v>
      </c>
      <c r="L4">
        <v>0</v>
      </c>
      <c r="N4">
        <f t="shared" si="0"/>
        <v>8</v>
      </c>
    </row>
    <row r="5" spans="1:14">
      <c r="A5" t="s">
        <v>4</v>
      </c>
      <c r="B5">
        <v>0</v>
      </c>
      <c r="C5">
        <v>0</v>
      </c>
      <c r="D5">
        <v>1</v>
      </c>
      <c r="E5">
        <v>3</v>
      </c>
      <c r="F5">
        <v>0</v>
      </c>
      <c r="G5">
        <v>0</v>
      </c>
      <c r="H5">
        <v>0</v>
      </c>
      <c r="I5">
        <v>1</v>
      </c>
      <c r="J5">
        <v>2</v>
      </c>
      <c r="K5">
        <v>3</v>
      </c>
      <c r="L5">
        <v>1</v>
      </c>
      <c r="N5">
        <f t="shared" si="0"/>
        <v>11</v>
      </c>
    </row>
    <row r="6" spans="1:14">
      <c r="A6" t="s">
        <v>5</v>
      </c>
      <c r="B6">
        <v>0</v>
      </c>
      <c r="C6">
        <v>-2</v>
      </c>
      <c r="D6">
        <v>-1</v>
      </c>
      <c r="E6">
        <v>-1</v>
      </c>
      <c r="F6">
        <v>-1</v>
      </c>
      <c r="G6">
        <v>-1</v>
      </c>
      <c r="H6">
        <v>2</v>
      </c>
      <c r="I6">
        <v>-1</v>
      </c>
      <c r="J6">
        <v>-2</v>
      </c>
      <c r="K6">
        <v>1</v>
      </c>
      <c r="L6">
        <v>-1</v>
      </c>
      <c r="N6">
        <f t="shared" si="0"/>
        <v>-7</v>
      </c>
    </row>
    <row r="7" spans="1:14">
      <c r="A7" t="s">
        <v>6</v>
      </c>
      <c r="B7">
        <v>0</v>
      </c>
      <c r="C7">
        <v>1</v>
      </c>
      <c r="D7">
        <v>-1</v>
      </c>
      <c r="E7">
        <v>-1</v>
      </c>
      <c r="F7">
        <v>-1</v>
      </c>
      <c r="G7">
        <v>-2</v>
      </c>
      <c r="H7">
        <v>-2</v>
      </c>
      <c r="I7">
        <v>1</v>
      </c>
      <c r="J7">
        <v>1</v>
      </c>
      <c r="K7">
        <v>-3</v>
      </c>
      <c r="L7">
        <v>-1</v>
      </c>
      <c r="N7">
        <f t="shared" si="0"/>
        <v>-8</v>
      </c>
    </row>
    <row r="8" spans="1:14">
      <c r="A8" t="s">
        <v>7</v>
      </c>
      <c r="B8">
        <v>0</v>
      </c>
      <c r="C8">
        <v>2</v>
      </c>
      <c r="D8">
        <v>0</v>
      </c>
      <c r="E8">
        <v>2</v>
      </c>
      <c r="F8">
        <v>2</v>
      </c>
      <c r="G8">
        <v>0</v>
      </c>
      <c r="H8">
        <v>-1</v>
      </c>
      <c r="I8">
        <v>-1</v>
      </c>
      <c r="J8">
        <v>2</v>
      </c>
      <c r="K8">
        <v>-3</v>
      </c>
      <c r="L8">
        <v>1</v>
      </c>
      <c r="N8">
        <f t="shared" si="0"/>
        <v>4</v>
      </c>
    </row>
    <row r="9" spans="1:14">
      <c r="A9" t="s">
        <v>8</v>
      </c>
      <c r="B9">
        <v>0</v>
      </c>
      <c r="C9">
        <v>-1</v>
      </c>
      <c r="D9">
        <v>1</v>
      </c>
      <c r="E9">
        <v>-1</v>
      </c>
      <c r="F9">
        <v>-1</v>
      </c>
      <c r="G9">
        <v>2</v>
      </c>
      <c r="H9">
        <v>2</v>
      </c>
      <c r="I9">
        <v>0</v>
      </c>
      <c r="J9">
        <v>-1</v>
      </c>
      <c r="K9">
        <v>3</v>
      </c>
      <c r="L9">
        <v>0</v>
      </c>
      <c r="N9">
        <f t="shared" si="0"/>
        <v>4</v>
      </c>
    </row>
    <row r="11" spans="1:14">
      <c r="A11" t="s">
        <v>21</v>
      </c>
      <c r="B11">
        <f>SUM(B2:B9)</f>
        <v>0</v>
      </c>
      <c r="C11">
        <f t="shared" ref="C11:L11" si="1">SUM(C2:C9)</f>
        <v>0</v>
      </c>
      <c r="D11">
        <f t="shared" si="1"/>
        <v>0</v>
      </c>
      <c r="E11">
        <f t="shared" si="1"/>
        <v>0</v>
      </c>
      <c r="F11">
        <f t="shared" si="1"/>
        <v>0</v>
      </c>
      <c r="G11">
        <f t="shared" si="1"/>
        <v>0</v>
      </c>
      <c r="H11">
        <f t="shared" si="1"/>
        <v>0</v>
      </c>
      <c r="I11">
        <f t="shared" si="1"/>
        <v>0</v>
      </c>
      <c r="J11">
        <f>SUM(J2:J9)</f>
        <v>0</v>
      </c>
      <c r="K11">
        <f t="shared" si="1"/>
        <v>0</v>
      </c>
      <c r="L11">
        <f t="shared" si="1"/>
        <v>0</v>
      </c>
    </row>
    <row r="13" spans="1:14">
      <c r="B13" t="s">
        <v>259</v>
      </c>
      <c r="C13" s="43" t="s">
        <v>262</v>
      </c>
      <c r="D13" s="52" t="s">
        <v>268</v>
      </c>
      <c r="E13" t="s">
        <v>264</v>
      </c>
      <c r="F13" s="51" t="s">
        <v>269</v>
      </c>
      <c r="G13" s="53" t="s">
        <v>265</v>
      </c>
      <c r="H13" t="s">
        <v>266</v>
      </c>
      <c r="I13" t="s">
        <v>260</v>
      </c>
      <c r="J13" s="50" t="s">
        <v>261</v>
      </c>
      <c r="K13" s="49" t="s">
        <v>267</v>
      </c>
      <c r="L13" s="54" t="s">
        <v>263</v>
      </c>
    </row>
  </sheetData>
  <conditionalFormatting sqref="B2:L9">
    <cfRule type="cellIs" dxfId="72" priority="1" operator="lessThan">
      <formula>0</formula>
    </cfRule>
    <cfRule type="cellIs" dxfId="71" priority="2" operator="greaterThan">
      <formula>0</formula>
    </cfRule>
  </conditionalFormatting>
  <conditionalFormatting sqref="B11:L11">
    <cfRule type="cellIs" dxfId="70" priority="22" operator="lessThan">
      <formula>$C$22</formula>
    </cfRule>
    <cfRule type="cellIs" dxfId="69" priority="23" operator="greaterThan">
      <formula>$C$22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4B62-2CFE-49D8-8A4D-05CD26ED7D66}">
  <dimension ref="A1:P14"/>
  <sheetViews>
    <sheetView workbookViewId="0">
      <selection activeCell="A3" sqref="A3:XFD3"/>
    </sheetView>
  </sheetViews>
  <sheetFormatPr defaultRowHeight="15"/>
  <cols>
    <col min="10" max="10" width="8.7109375" customWidth="1"/>
  </cols>
  <sheetData>
    <row r="1" spans="1:16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9</v>
      </c>
      <c r="J1" t="s">
        <v>17</v>
      </c>
      <c r="K1" t="s">
        <v>18</v>
      </c>
      <c r="L1" t="s">
        <v>19</v>
      </c>
      <c r="M1" t="s">
        <v>20</v>
      </c>
      <c r="N1" t="s">
        <v>237</v>
      </c>
      <c r="P1" t="s">
        <v>21</v>
      </c>
    </row>
    <row r="2" spans="1:16">
      <c r="A2" t="s">
        <v>1</v>
      </c>
      <c r="B2">
        <v>-1</v>
      </c>
      <c r="C2">
        <v>0</v>
      </c>
      <c r="D2">
        <v>-1</v>
      </c>
      <c r="E2">
        <v>-1</v>
      </c>
      <c r="F2">
        <v>0</v>
      </c>
      <c r="G2">
        <v>0</v>
      </c>
      <c r="H2">
        <v>0</v>
      </c>
      <c r="I2">
        <v>2</v>
      </c>
      <c r="J2">
        <v>-1</v>
      </c>
      <c r="K2">
        <v>0</v>
      </c>
      <c r="L2">
        <v>2</v>
      </c>
      <c r="M2">
        <v>2</v>
      </c>
      <c r="N2">
        <v>-2</v>
      </c>
      <c r="P2">
        <f t="shared" ref="P2:P9" si="0">SUM(B2:N2)</f>
        <v>0</v>
      </c>
    </row>
    <row r="3" spans="1:16">
      <c r="A3" t="s">
        <v>2</v>
      </c>
      <c r="B3">
        <v>-1</v>
      </c>
      <c r="C3">
        <v>0</v>
      </c>
      <c r="D3">
        <v>1</v>
      </c>
      <c r="E3">
        <v>0</v>
      </c>
      <c r="F3">
        <v>-1</v>
      </c>
      <c r="G3">
        <v>-1</v>
      </c>
      <c r="H3">
        <v>2</v>
      </c>
      <c r="I3">
        <v>2</v>
      </c>
      <c r="J3">
        <v>2</v>
      </c>
      <c r="K3">
        <v>2</v>
      </c>
      <c r="L3">
        <v>-1</v>
      </c>
      <c r="M3">
        <v>-2</v>
      </c>
      <c r="N3">
        <v>-2</v>
      </c>
      <c r="P3">
        <f t="shared" si="0"/>
        <v>1</v>
      </c>
    </row>
    <row r="4" spans="1:16">
      <c r="A4" t="s">
        <v>3</v>
      </c>
      <c r="B4">
        <v>2</v>
      </c>
      <c r="C4"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-2</v>
      </c>
      <c r="J4">
        <v>0</v>
      </c>
      <c r="K4">
        <v>0</v>
      </c>
      <c r="L4">
        <v>0</v>
      </c>
      <c r="M4">
        <v>1</v>
      </c>
      <c r="N4">
        <v>2</v>
      </c>
      <c r="P4">
        <f t="shared" si="0"/>
        <v>7</v>
      </c>
    </row>
    <row r="5" spans="1:16">
      <c r="A5" t="s">
        <v>4</v>
      </c>
      <c r="B5">
        <v>1</v>
      </c>
      <c r="C5">
        <v>1</v>
      </c>
      <c r="D5">
        <v>1</v>
      </c>
      <c r="E5">
        <v>2</v>
      </c>
      <c r="F5">
        <v>2</v>
      </c>
      <c r="G5">
        <v>3</v>
      </c>
      <c r="H5">
        <v>0</v>
      </c>
      <c r="I5">
        <v>-1</v>
      </c>
      <c r="J5">
        <v>0</v>
      </c>
      <c r="K5">
        <v>0</v>
      </c>
      <c r="L5">
        <v>0</v>
      </c>
      <c r="M5">
        <v>0</v>
      </c>
      <c r="N5">
        <v>2</v>
      </c>
      <c r="P5">
        <f t="shared" si="0"/>
        <v>11</v>
      </c>
    </row>
    <row r="6" spans="1:16">
      <c r="A6" t="s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-1</v>
      </c>
      <c r="I6">
        <v>-2</v>
      </c>
      <c r="J6">
        <v>-1</v>
      </c>
      <c r="K6">
        <v>-1</v>
      </c>
      <c r="L6">
        <v>-1</v>
      </c>
      <c r="M6">
        <v>-1</v>
      </c>
      <c r="N6">
        <v>1</v>
      </c>
      <c r="P6">
        <f t="shared" si="0"/>
        <v>-5</v>
      </c>
    </row>
    <row r="7" spans="1:16">
      <c r="A7" t="s">
        <v>6</v>
      </c>
      <c r="B7">
        <v>-1</v>
      </c>
      <c r="C7">
        <v>-1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-1</v>
      </c>
      <c r="P7">
        <f t="shared" si="0"/>
        <v>3</v>
      </c>
    </row>
    <row r="8" spans="1:16">
      <c r="A8" t="s">
        <v>7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2</v>
      </c>
      <c r="J8">
        <v>2</v>
      </c>
      <c r="K8">
        <v>1</v>
      </c>
      <c r="L8">
        <v>2</v>
      </c>
      <c r="M8">
        <v>2</v>
      </c>
      <c r="N8">
        <v>0</v>
      </c>
      <c r="P8">
        <f t="shared" si="0"/>
        <v>12</v>
      </c>
    </row>
    <row r="9" spans="1:16">
      <c r="A9" t="s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-1</v>
      </c>
      <c r="H9">
        <v>-1</v>
      </c>
      <c r="I9">
        <v>0</v>
      </c>
      <c r="J9">
        <v>-1</v>
      </c>
      <c r="K9">
        <v>-1</v>
      </c>
      <c r="L9">
        <v>-1</v>
      </c>
      <c r="M9">
        <v>-1</v>
      </c>
      <c r="N9">
        <v>2</v>
      </c>
      <c r="P9">
        <f t="shared" si="0"/>
        <v>-3</v>
      </c>
    </row>
    <row r="11" spans="1:16">
      <c r="A11" t="s">
        <v>21</v>
      </c>
      <c r="B11">
        <f>SUM(B2:B9)</f>
        <v>2</v>
      </c>
      <c r="C11">
        <f t="shared" ref="C11:N11" si="1">SUM(C2:C9)</f>
        <v>2</v>
      </c>
      <c r="D11">
        <f t="shared" si="1"/>
        <v>2</v>
      </c>
      <c r="E11">
        <f t="shared" si="1"/>
        <v>2</v>
      </c>
      <c r="F11">
        <f t="shared" si="1"/>
        <v>2</v>
      </c>
      <c r="G11">
        <f t="shared" si="1"/>
        <v>2</v>
      </c>
      <c r="H11">
        <f t="shared" si="1"/>
        <v>2</v>
      </c>
      <c r="I11">
        <f t="shared" si="1"/>
        <v>2</v>
      </c>
      <c r="J11">
        <f t="shared" si="1"/>
        <v>2</v>
      </c>
      <c r="K11">
        <f t="shared" si="1"/>
        <v>2</v>
      </c>
      <c r="L11">
        <f t="shared" si="1"/>
        <v>2</v>
      </c>
      <c r="M11">
        <f t="shared" si="1"/>
        <v>2</v>
      </c>
      <c r="N11">
        <f t="shared" si="1"/>
        <v>2</v>
      </c>
    </row>
    <row r="13" spans="1:16">
      <c r="A13" t="s">
        <v>234</v>
      </c>
      <c r="B13">
        <f>AVERAGE(B11:M11)</f>
        <v>2</v>
      </c>
    </row>
    <row r="14" spans="1:16">
      <c r="A14" t="s">
        <v>235</v>
      </c>
      <c r="B14">
        <f>AVERAGE(P2:P9)</f>
        <v>3.25</v>
      </c>
    </row>
  </sheetData>
  <conditionalFormatting sqref="B11:N11">
    <cfRule type="cellIs" dxfId="68" priority="3" operator="lessThan">
      <formula>$B$13</formula>
    </cfRule>
    <cfRule type="cellIs" dxfId="67" priority="4" operator="greaterThan">
      <formula>$B$13</formula>
    </cfRule>
  </conditionalFormatting>
  <conditionalFormatting sqref="B2:N9">
    <cfRule type="cellIs" dxfId="66" priority="1" operator="lessThan">
      <formula>0</formula>
    </cfRule>
    <cfRule type="cellIs" dxfId="65" priority="2" operator="greaterThan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084BB-9EB0-4D70-9935-F120B87ACC1C}">
  <dimension ref="A1:X146"/>
  <sheetViews>
    <sheetView tabSelected="1" zoomScaleNormal="100" workbookViewId="0">
      <pane ySplit="1" topLeftCell="A2" activePane="bottomLeft" state="frozen"/>
      <selection pane="bottomLeft" activeCell="M19" sqref="M19"/>
    </sheetView>
  </sheetViews>
  <sheetFormatPr defaultRowHeight="15"/>
  <cols>
    <col min="1" max="1" width="19.42578125" customWidth="1"/>
    <col min="12" max="12" width="9.7109375" bestFit="1" customWidth="1"/>
    <col min="13" max="13" width="10.140625" customWidth="1"/>
    <col min="14" max="14" width="9.140625" customWidth="1"/>
    <col min="18" max="18" width="9.5703125" customWidth="1"/>
  </cols>
  <sheetData>
    <row r="1" spans="1:24">
      <c r="A1" s="56" t="s">
        <v>231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7" t="s">
        <v>164</v>
      </c>
      <c r="K1" s="44"/>
      <c r="L1" s="44"/>
      <c r="M1" s="44"/>
      <c r="N1" s="44"/>
    </row>
    <row r="2" spans="1:24">
      <c r="A2" t="s">
        <v>32</v>
      </c>
      <c r="B2">
        <f>SUM(race_modifier!$B2,prof_modifier!B$2)</f>
        <v>-1</v>
      </c>
      <c r="C2">
        <f>SUM(race_modifier!$B$3,prof_modifier!$B$3)</f>
        <v>-1</v>
      </c>
      <c r="D2">
        <f>SUM(race_modifier!$B$4,prof_modifier!$B$4)</f>
        <v>2</v>
      </c>
      <c r="E2">
        <f>SUM(race_modifier!$B$5,prof_modifier!$B$5)</f>
        <v>1</v>
      </c>
      <c r="F2">
        <f>SUM(race_modifier!$B$6,prof_modifier!$B$6)</f>
        <v>1</v>
      </c>
      <c r="G2">
        <f>SUM(race_modifier!$B$7,prof_modifier!$B$7)</f>
        <v>-1</v>
      </c>
      <c r="H2">
        <f>SUM(race_modifier!$B$8,prof_modifier!$B$8)</f>
        <v>0</v>
      </c>
      <c r="I2">
        <f>SUM(race_modifier!$B$9,prof_modifier!$B$9)</f>
        <v>1</v>
      </c>
      <c r="J2" s="1">
        <f>SUM(B2:I2)</f>
        <v>2</v>
      </c>
      <c r="L2" s="76" t="s">
        <v>226</v>
      </c>
      <c r="M2" s="76"/>
      <c r="O2" s="73" t="s">
        <v>273</v>
      </c>
      <c r="P2" s="73"/>
    </row>
    <row r="3" spans="1:24">
      <c r="A3" t="s">
        <v>33</v>
      </c>
      <c r="B3">
        <f>SUM(race_modifier!$B$2,prof_modifier!C$2)</f>
        <v>0</v>
      </c>
      <c r="C3">
        <f>SUM(race_modifier!$B$3,prof_modifier!$C$3)</f>
        <v>0</v>
      </c>
      <c r="D3">
        <f>SUM(race_modifier!$B$4,prof_modifier!$C$4)</f>
        <v>2</v>
      </c>
      <c r="E3">
        <f>SUM(race_modifier!$B$5,prof_modifier!$C$5)</f>
        <v>1</v>
      </c>
      <c r="F3">
        <f>SUM(race_modifier!$B$6,prof_modifier!$C$6)</f>
        <v>0</v>
      </c>
      <c r="G3">
        <f>SUM(race_modifier!$B$7,prof_modifier!$C$7)</f>
        <v>-1</v>
      </c>
      <c r="H3">
        <f>SUM(race_modifier!$B$8,prof_modifier!$C$8)</f>
        <v>0</v>
      </c>
      <c r="I3">
        <f>SUM(race_modifier!$B$9,prof_modifier!$C$9)</f>
        <v>0</v>
      </c>
      <c r="J3" s="1">
        <f t="shared" ref="J3:J71" si="0">SUM(B3:I3)</f>
        <v>2</v>
      </c>
      <c r="L3" s="77" t="s">
        <v>230</v>
      </c>
      <c r="M3" s="77"/>
      <c r="O3" s="72" t="s">
        <v>270</v>
      </c>
      <c r="P3" s="72"/>
    </row>
    <row r="4" spans="1:24">
      <c r="A4" t="s">
        <v>34</v>
      </c>
      <c r="B4">
        <f>SUM(race_modifier!$B$2,prof_modifier!D$2)</f>
        <v>-1</v>
      </c>
      <c r="C4">
        <f>SUM(race_modifier!$B$3,prof_modifier!$D$3)</f>
        <v>1</v>
      </c>
      <c r="D4">
        <f>SUM(race_modifier!$B$4,prof_modifier!$D$4)</f>
        <v>1</v>
      </c>
      <c r="E4">
        <f>SUM(race_modifier!$B$5,prof_modifier!$D$5)</f>
        <v>1</v>
      </c>
      <c r="F4">
        <f>SUM(race_modifier!$B$6,prof_modifier!$D$6)</f>
        <v>0</v>
      </c>
      <c r="G4">
        <f>SUM(race_modifier!$B$7,prof_modifier!$D$7)</f>
        <v>0</v>
      </c>
      <c r="H4">
        <f>SUM(race_modifier!$B$8,prof_modifier!$D$8)</f>
        <v>0</v>
      </c>
      <c r="I4">
        <f>SUM(race_modifier!$B$9,prof_modifier!$D$9)</f>
        <v>0</v>
      </c>
      <c r="J4" s="1">
        <f t="shared" si="0"/>
        <v>2</v>
      </c>
      <c r="L4" s="78" t="s">
        <v>227</v>
      </c>
      <c r="M4" s="78"/>
      <c r="O4" s="74" t="s">
        <v>271</v>
      </c>
      <c r="P4" s="74"/>
    </row>
    <row r="5" spans="1:24">
      <c r="A5" t="s">
        <v>35</v>
      </c>
      <c r="B5">
        <f>SUM(race_modifier!$B$2,prof_modifier!E$2)</f>
        <v>-1</v>
      </c>
      <c r="C5">
        <f>SUM(race_modifier!$B$3,prof_modifier!$E$3)</f>
        <v>0</v>
      </c>
      <c r="D5">
        <f>SUM(race_modifier!$B$4,prof_modifier!$E$4)</f>
        <v>1</v>
      </c>
      <c r="E5">
        <f>SUM(race_modifier!$B$5,prof_modifier!$E$5)</f>
        <v>2</v>
      </c>
      <c r="F5">
        <f>SUM(race_modifier!$B$6,prof_modifier!$E$6)</f>
        <v>0</v>
      </c>
      <c r="G5">
        <f>SUM(race_modifier!$B$7,prof_modifier!$E$7)</f>
        <v>0</v>
      </c>
      <c r="H5">
        <f>SUM(race_modifier!$B$8,prof_modifier!$E$8)</f>
        <v>0</v>
      </c>
      <c r="I5">
        <f>SUM(race_modifier!$B$9,prof_modifier!$E$9)</f>
        <v>0</v>
      </c>
      <c r="J5" s="1">
        <f t="shared" si="0"/>
        <v>2</v>
      </c>
      <c r="L5" s="79" t="s">
        <v>229</v>
      </c>
      <c r="M5" s="79"/>
      <c r="O5" s="75" t="s">
        <v>272</v>
      </c>
      <c r="P5" s="75"/>
    </row>
    <row r="6" spans="1:24">
      <c r="A6" t="s">
        <v>36</v>
      </c>
      <c r="B6">
        <f>SUM(race_modifier!$B$2,prof_modifier!F$2)</f>
        <v>0</v>
      </c>
      <c r="C6">
        <f>SUM(race_modifier!$B$3,prof_modifier!$F$3)</f>
        <v>-1</v>
      </c>
      <c r="D6">
        <f>SUM(race_modifier!$B$4,prof_modifier!$F$4)</f>
        <v>0</v>
      </c>
      <c r="E6">
        <f>SUM(race_modifier!$B$5,prof_modifier!$F$5)</f>
        <v>2</v>
      </c>
      <c r="F6">
        <f>SUM(race_modifier!$B$6,prof_modifier!$F$6)</f>
        <v>0</v>
      </c>
      <c r="G6">
        <f>SUM(race_modifier!$B$7,prof_modifier!$F$7)</f>
        <v>0</v>
      </c>
      <c r="H6">
        <f>SUM(race_modifier!$B$8,prof_modifier!$F$8)</f>
        <v>1</v>
      </c>
      <c r="I6">
        <f>SUM(race_modifier!$B$9,prof_modifier!$F$9)</f>
        <v>0</v>
      </c>
      <c r="J6" s="1">
        <f t="shared" si="0"/>
        <v>2</v>
      </c>
      <c r="L6" s="80" t="s">
        <v>252</v>
      </c>
      <c r="M6" s="80"/>
    </row>
    <row r="7" spans="1:24">
      <c r="A7" t="s">
        <v>37</v>
      </c>
      <c r="B7">
        <f>SUM(race_modifier!$B$2,prof_modifier!G$2)</f>
        <v>0</v>
      </c>
      <c r="C7">
        <f>SUM(race_modifier!$B$3,prof_modifier!$G$3)</f>
        <v>-1</v>
      </c>
      <c r="D7">
        <f>SUM(race_modifier!$B$4,prof_modifier!$G$4)</f>
        <v>0</v>
      </c>
      <c r="E7">
        <f>SUM(race_modifier!$B$5,prof_modifier!$G$5)</f>
        <v>3</v>
      </c>
      <c r="F7">
        <f>SUM(race_modifier!$B$6,prof_modifier!$G$6)</f>
        <v>0</v>
      </c>
      <c r="G7">
        <f>SUM(race_modifier!$B$7,prof_modifier!$G$7)</f>
        <v>0</v>
      </c>
      <c r="H7">
        <f>SUM(race_modifier!$B$8,prof_modifier!$G$8)</f>
        <v>1</v>
      </c>
      <c r="I7">
        <f>SUM(race_modifier!$B$9,prof_modifier!$G$9)</f>
        <v>-1</v>
      </c>
      <c r="J7" s="1">
        <f t="shared" si="0"/>
        <v>2</v>
      </c>
    </row>
    <row r="8" spans="1:24">
      <c r="A8" t="s">
        <v>38</v>
      </c>
      <c r="B8">
        <f>SUM(race_modifier!$B$2,prof_modifier!H$2)</f>
        <v>0</v>
      </c>
      <c r="C8">
        <f>SUM(race_modifier!$B$3,prof_modifier!$H$3)</f>
        <v>2</v>
      </c>
      <c r="D8">
        <f>SUM(race_modifier!$B$4,prof_modifier!$H$4)</f>
        <v>0</v>
      </c>
      <c r="E8">
        <f>SUM(race_modifier!$B$5,prof_modifier!$H$5)</f>
        <v>0</v>
      </c>
      <c r="F8">
        <f>SUM(race_modifier!$B$6,prof_modifier!$H$6)</f>
        <v>-1</v>
      </c>
      <c r="G8">
        <f>SUM(race_modifier!$B$7,prof_modifier!$H$7)</f>
        <v>1</v>
      </c>
      <c r="H8">
        <f>SUM(race_modifier!$B$8,prof_modifier!$H$8)</f>
        <v>1</v>
      </c>
      <c r="I8">
        <f>SUM(race_modifier!$B$9,prof_modifier!$H$9)</f>
        <v>-1</v>
      </c>
      <c r="J8" s="1">
        <f t="shared" si="0"/>
        <v>2</v>
      </c>
    </row>
    <row r="9" spans="1:24">
      <c r="A9" t="s">
        <v>39</v>
      </c>
      <c r="B9">
        <f>SUM(race_modifier!$B$2,prof_modifier!I$2)</f>
        <v>2</v>
      </c>
      <c r="C9">
        <f>SUM(race_modifier!$B$3,prof_modifier!$I$3)</f>
        <v>2</v>
      </c>
      <c r="D9">
        <f>SUM(race_modifier!$B$4,prof_modifier!$I$4)</f>
        <v>-2</v>
      </c>
      <c r="E9">
        <f>SUM(race_modifier!$B$5,prof_modifier!$I$5)</f>
        <v>-1</v>
      </c>
      <c r="F9">
        <f>SUM(race_modifier!$B$6,prof_modifier!$I$6)</f>
        <v>-2</v>
      </c>
      <c r="G9">
        <f>SUM(race_modifier!$B$7,prof_modifier!$I$7)</f>
        <v>1</v>
      </c>
      <c r="H9">
        <f>SUM(race_modifier!$B$8,prof_modifier!$I$8)</f>
        <v>2</v>
      </c>
      <c r="I9">
        <f>SUM(race_modifier!$B$9,prof_modifier!$I$9)</f>
        <v>0</v>
      </c>
      <c r="J9" s="1">
        <f t="shared" si="0"/>
        <v>2</v>
      </c>
      <c r="L9" s="46" t="s">
        <v>255</v>
      </c>
      <c r="M9" s="60">
        <v>12</v>
      </c>
      <c r="N9" s="61"/>
      <c r="O9" s="61"/>
      <c r="P9" s="62"/>
      <c r="Q9" s="48" t="s">
        <v>352</v>
      </c>
      <c r="S9" s="46" t="s">
        <v>255</v>
      </c>
      <c r="T9" s="66">
        <v>13</v>
      </c>
      <c r="U9" s="67"/>
      <c r="V9" s="67"/>
      <c r="W9" s="68"/>
      <c r="X9" s="48" t="s">
        <v>352</v>
      </c>
    </row>
    <row r="10" spans="1:24">
      <c r="A10" t="s">
        <v>40</v>
      </c>
      <c r="B10">
        <f>SUM(race_modifier!$B$2,prof_modifier!J$2)</f>
        <v>-1</v>
      </c>
      <c r="C10">
        <f>SUM(race_modifier!$B$3,prof_modifier!$J$3)</f>
        <v>2</v>
      </c>
      <c r="D10">
        <f>SUM(race_modifier!$B$4,prof_modifier!$J$4)</f>
        <v>0</v>
      </c>
      <c r="E10">
        <f>SUM(race_modifier!$B$5,prof_modifier!$J$5)</f>
        <v>0</v>
      </c>
      <c r="F10">
        <f>SUM(race_modifier!$B$6,prof_modifier!$J$6)</f>
        <v>-1</v>
      </c>
      <c r="G10">
        <f>SUM(race_modifier!$B$7,prof_modifier!$J$7)</f>
        <v>1</v>
      </c>
      <c r="H10">
        <f>SUM(race_modifier!$B$8,prof_modifier!$J$8)</f>
        <v>2</v>
      </c>
      <c r="I10">
        <f>SUM(race_modifier!$B$9,prof_modifier!$J$9)</f>
        <v>-1</v>
      </c>
      <c r="J10" s="1">
        <f t="shared" si="0"/>
        <v>2</v>
      </c>
      <c r="L10" s="46" t="s">
        <v>254</v>
      </c>
      <c r="M10" s="63" t="str" cm="1">
        <f t="array" aca="1" ref="M10" ca="1">INDIRECT("A"&amp;M9)</f>
        <v>Human/Conj</v>
      </c>
      <c r="N10" s="64"/>
      <c r="O10" s="64"/>
      <c r="P10" s="65"/>
      <c r="Q10" s="47">
        <f ca="1">OFFSET(INDIRECT("A"&amp;M9),,9,1,1)</f>
        <v>2</v>
      </c>
      <c r="S10" s="46" t="s">
        <v>254</v>
      </c>
      <c r="T10" s="69" t="str" cm="1">
        <f t="array" aca="1" ref="T10" ca="1">INDIRECT("A"&amp;T9)</f>
        <v>Human/Sorc</v>
      </c>
      <c r="U10" s="70"/>
      <c r="V10" s="70"/>
      <c r="W10" s="71"/>
      <c r="X10" s="47">
        <f ca="1">OFFSET(INDIRECT("A"&amp;T9),,9,1,1)</f>
        <v>2</v>
      </c>
    </row>
    <row r="11" spans="1:24">
      <c r="A11" t="s">
        <v>41</v>
      </c>
      <c r="B11">
        <f>SUM(race_modifier!$B$2,prof_modifier!K$2)</f>
        <v>0</v>
      </c>
      <c r="C11">
        <f>SUM(race_modifier!$B$3,prof_modifier!$K$3)</f>
        <v>2</v>
      </c>
      <c r="D11">
        <f>SUM(race_modifier!$B$4,prof_modifier!$K$4)</f>
        <v>0</v>
      </c>
      <c r="E11">
        <f>SUM(race_modifier!$B$5,prof_modifier!$K$5)</f>
        <v>0</v>
      </c>
      <c r="F11">
        <f>SUM(race_modifier!$B$6,prof_modifier!$K$6)</f>
        <v>-1</v>
      </c>
      <c r="G11">
        <f>SUM(race_modifier!$B$7,prof_modifier!$K$7)</f>
        <v>1</v>
      </c>
      <c r="H11">
        <f>SUM(race_modifier!$B$8,prof_modifier!$K$8)</f>
        <v>1</v>
      </c>
      <c r="I11">
        <f>SUM(race_modifier!$B$9,prof_modifier!$K$9)</f>
        <v>-1</v>
      </c>
      <c r="J11" s="1">
        <f t="shared" si="0"/>
        <v>2</v>
      </c>
      <c r="L11" s="46"/>
      <c r="M11" s="48" t="s">
        <v>256</v>
      </c>
      <c r="N11" s="48" t="s">
        <v>257</v>
      </c>
      <c r="O11" s="48" t="s">
        <v>258</v>
      </c>
      <c r="P11" s="48" t="s">
        <v>253</v>
      </c>
      <c r="Q11" s="48" t="s">
        <v>354</v>
      </c>
      <c r="S11" s="46"/>
      <c r="T11" s="48" t="s">
        <v>256</v>
      </c>
      <c r="U11" s="48" t="s">
        <v>257</v>
      </c>
      <c r="V11" s="48" t="s">
        <v>258</v>
      </c>
      <c r="W11" s="48" t="s">
        <v>253</v>
      </c>
      <c r="X11" s="48" t="s">
        <v>354</v>
      </c>
    </row>
    <row r="12" spans="1:24">
      <c r="A12" t="s">
        <v>42</v>
      </c>
      <c r="B12">
        <f>SUM(race_modifier!$B$2,prof_modifier!L$2)</f>
        <v>2</v>
      </c>
      <c r="C12">
        <f>SUM(race_modifier!$B$3,prof_modifier!$L$3)</f>
        <v>-1</v>
      </c>
      <c r="D12">
        <f>SUM(race_modifier!$B$4,prof_modifier!$L$4)</f>
        <v>0</v>
      </c>
      <c r="E12">
        <f>SUM(race_modifier!$B$5,prof_modifier!$L$5)</f>
        <v>0</v>
      </c>
      <c r="F12">
        <f>SUM(race_modifier!$B$6,prof_modifier!$L$6)</f>
        <v>-1</v>
      </c>
      <c r="G12">
        <f>SUM(race_modifier!$B$7,prof_modifier!$L$7)</f>
        <v>1</v>
      </c>
      <c r="H12">
        <f>SUM(race_modifier!$B$8,prof_modifier!$L$8)</f>
        <v>2</v>
      </c>
      <c r="I12">
        <f>SUM(race_modifier!$B$9,prof_modifier!$L$9)</f>
        <v>-1</v>
      </c>
      <c r="J12" s="1">
        <f t="shared" si="0"/>
        <v>2</v>
      </c>
      <c r="L12" s="46" t="s">
        <v>3</v>
      </c>
      <c r="M12" s="58">
        <v>108</v>
      </c>
      <c r="N12" s="47">
        <f ca="1">OFFSET(INDIRECT("A"&amp;M9),,3,1,1)</f>
        <v>0</v>
      </c>
      <c r="O12" s="47">
        <f ca="1">OFFSET(INDIRECT("starting_abil_values!A"&amp;$M$9),,3,1,1)</f>
        <v>2</v>
      </c>
      <c r="P12" s="47">
        <f t="shared" ref="P12:P19" ca="1" si="1">IF(N12&lt;0,10+(-3*N12),10-N12)</f>
        <v>10</v>
      </c>
      <c r="Q12" s="47">
        <f t="shared" ref="Q12:Q19" ca="1" si="2">(M12-$O12)*IF(N12&lt;0,10+(-3*N12),10-N12)</f>
        <v>1060</v>
      </c>
      <c r="S12" s="46" t="s">
        <v>3</v>
      </c>
      <c r="T12" s="58">
        <v>108</v>
      </c>
      <c r="U12" s="47">
        <f ca="1">OFFSET(INDIRECT("A"&amp;T9),,3,1,1)</f>
        <v>1</v>
      </c>
      <c r="V12" s="47">
        <f ca="1">OFFSET(INDIRECT("starting_abil_values!A"&amp;$M$9),,3,1,1)</f>
        <v>2</v>
      </c>
      <c r="W12" s="47">
        <f t="shared" ref="W12:W19" ca="1" si="3">IF(U12&lt;0,10+(-3*U12),10-U12)</f>
        <v>9</v>
      </c>
      <c r="X12" s="47">
        <f ca="1">(T12-$O12)*IF(U12&lt;0,10+(-3*U12),10-U12)</f>
        <v>954</v>
      </c>
    </row>
    <row r="13" spans="1:24">
      <c r="A13" t="s">
        <v>43</v>
      </c>
      <c r="B13">
        <f>SUM(race_modifier!$B$2,prof_modifier!M$2)</f>
        <v>2</v>
      </c>
      <c r="C13">
        <f>SUM(race_modifier!$B$3,prof_modifier!$M$3)</f>
        <v>-2</v>
      </c>
      <c r="D13">
        <f>SUM(race_modifier!$B$4,prof_modifier!$M$4)</f>
        <v>1</v>
      </c>
      <c r="E13">
        <f>SUM(race_modifier!$B$5,prof_modifier!$M$5)</f>
        <v>0</v>
      </c>
      <c r="F13">
        <f>SUM(race_modifier!$B$6,prof_modifier!$M$6)</f>
        <v>-1</v>
      </c>
      <c r="G13">
        <f>SUM(race_modifier!$B$7,prof_modifier!$M$7)</f>
        <v>1</v>
      </c>
      <c r="H13">
        <f>SUM(race_modifier!$B$8,prof_modifier!$M$8)</f>
        <v>2</v>
      </c>
      <c r="I13">
        <f>SUM(race_modifier!$B$9,prof_modifier!$M$9)</f>
        <v>-1</v>
      </c>
      <c r="J13" s="1">
        <f t="shared" si="0"/>
        <v>2</v>
      </c>
      <c r="L13" s="46" t="s">
        <v>4</v>
      </c>
      <c r="M13" s="59">
        <v>90</v>
      </c>
      <c r="N13" s="47">
        <f ca="1">OFFSET(INDIRECT("A"&amp;M9),,4,1,1)</f>
        <v>0</v>
      </c>
      <c r="O13" s="47">
        <f ca="1">OFFSET(INDIRECT("starting_abil_values!A"&amp;$M$9),,4,1,1)</f>
        <v>6</v>
      </c>
      <c r="P13" s="47">
        <f t="shared" ca="1" si="1"/>
        <v>10</v>
      </c>
      <c r="Q13" s="47">
        <f t="shared" ca="1" si="2"/>
        <v>840</v>
      </c>
      <c r="S13" s="46" t="s">
        <v>4</v>
      </c>
      <c r="T13" s="59">
        <v>90</v>
      </c>
      <c r="U13" s="47">
        <f ca="1">OFFSET(INDIRECT("A"&amp;T9),,4,1,1)</f>
        <v>0</v>
      </c>
      <c r="V13" s="47">
        <f ca="1">OFFSET(INDIRECT("starting_abil_values!A"&amp;$M$9),,4,1,1)</f>
        <v>6</v>
      </c>
      <c r="W13" s="47">
        <f t="shared" ca="1" si="3"/>
        <v>10</v>
      </c>
      <c r="X13" s="47">
        <f t="shared" ref="X13:X19" ca="1" si="4">(T13-$O13)*IF(U13&lt;0,10+(-3*U13),10-U13)</f>
        <v>840</v>
      </c>
    </row>
    <row r="14" spans="1:24">
      <c r="A14" t="s">
        <v>241</v>
      </c>
      <c r="B14">
        <f>SUM(race_modifier!$B$2,prof_modifier!N$2)</f>
        <v>-2</v>
      </c>
      <c r="C14">
        <f>SUM(race_modifier!$B$3,prof_modifier!$N$3)</f>
        <v>-2</v>
      </c>
      <c r="D14">
        <f>SUM(race_modifier!$B$4,prof_modifier!$N$4)</f>
        <v>2</v>
      </c>
      <c r="E14">
        <f>SUM(race_modifier!$B$5,prof_modifier!$N$5)</f>
        <v>2</v>
      </c>
      <c r="F14">
        <f>SUM(race_modifier!$B$6,prof_modifier!$N$6)</f>
        <v>1</v>
      </c>
      <c r="G14">
        <f>SUM(race_modifier!$B$7,prof_modifier!$N$7)</f>
        <v>-1</v>
      </c>
      <c r="H14">
        <f>SUM(race_modifier!$B$8,prof_modifier!$N$8)</f>
        <v>0</v>
      </c>
      <c r="I14">
        <f>SUM(race_modifier!$B$9,prof_modifier!$N$9)</f>
        <v>2</v>
      </c>
      <c r="J14" s="1">
        <f t="shared" si="0"/>
        <v>2</v>
      </c>
      <c r="L14" s="46" t="s">
        <v>5</v>
      </c>
      <c r="M14" s="59">
        <v>2</v>
      </c>
      <c r="N14" s="47">
        <f ca="1">OFFSET(INDIRECT("A"&amp;M9),,5,1,1)</f>
        <v>-1</v>
      </c>
      <c r="O14" s="47">
        <f ca="1">OFFSET(INDIRECT("starting_abil_values!A"&amp;$M$9),,5,1,1)</f>
        <v>2</v>
      </c>
      <c r="P14" s="47">
        <f t="shared" ca="1" si="1"/>
        <v>13</v>
      </c>
      <c r="Q14" s="47">
        <f t="shared" ca="1" si="2"/>
        <v>0</v>
      </c>
      <c r="S14" s="46" t="s">
        <v>5</v>
      </c>
      <c r="T14" s="59">
        <v>2</v>
      </c>
      <c r="U14" s="47">
        <f ca="1">OFFSET(INDIRECT("A"&amp;T9),,5,1,1)</f>
        <v>-1</v>
      </c>
      <c r="V14" s="47">
        <f ca="1">OFFSET(INDIRECT("starting_abil_values!A"&amp;$M$9),,5,1,1)</f>
        <v>2</v>
      </c>
      <c r="W14" s="47">
        <f t="shared" ca="1" si="3"/>
        <v>13</v>
      </c>
      <c r="X14" s="47">
        <f t="shared" ca="1" si="4"/>
        <v>0</v>
      </c>
    </row>
    <row r="15" spans="1:24">
      <c r="A15" t="s">
        <v>163</v>
      </c>
      <c r="B15">
        <f>SUM(race_modifier!$C$2,prof_modifier!B$2)</f>
        <v>-4</v>
      </c>
      <c r="C15">
        <f>SUM(race_modifier!$C$3,prof_modifier!$B$3)</f>
        <v>2</v>
      </c>
      <c r="D15">
        <f>SUM(race_modifier!$C$4,prof_modifier!$B$4)</f>
        <v>2</v>
      </c>
      <c r="E15">
        <f>SUM(race_modifier!$C$5,prof_modifier!$B$5)</f>
        <v>1</v>
      </c>
      <c r="F15">
        <f>SUM(race_modifier!$C$6,prof_modifier!$B$6)</f>
        <v>-1</v>
      </c>
      <c r="G15">
        <f>SUM(race_modifier!$C$7,prof_modifier!$B$7)</f>
        <v>0</v>
      </c>
      <c r="H15">
        <f>SUM(race_modifier!$C$8,prof_modifier!$B$8)</f>
        <v>2</v>
      </c>
      <c r="I15">
        <f>SUM(race_modifier!$C$9,prof_modifier!$B$9)</f>
        <v>0</v>
      </c>
      <c r="J15" s="1">
        <f t="shared" si="0"/>
        <v>2</v>
      </c>
      <c r="L15" s="46" t="s">
        <v>6</v>
      </c>
      <c r="M15" s="59">
        <v>50</v>
      </c>
      <c r="N15" s="47">
        <f ca="1">OFFSET(INDIRECT("A"&amp;M9),,6,1,1)</f>
        <v>1</v>
      </c>
      <c r="O15" s="47">
        <f ca="1">OFFSET(INDIRECT("starting_abil_values!A"&amp;$M$9),,6,1,1)</f>
        <v>6</v>
      </c>
      <c r="P15" s="47">
        <f t="shared" ca="1" si="1"/>
        <v>9</v>
      </c>
      <c r="Q15" s="47">
        <f t="shared" ca="1" si="2"/>
        <v>396</v>
      </c>
      <c r="S15" s="46" t="s">
        <v>6</v>
      </c>
      <c r="T15" s="59">
        <v>50</v>
      </c>
      <c r="U15" s="47">
        <f ca="1">OFFSET(INDIRECT("A"&amp;T9),,6,1,1)</f>
        <v>1</v>
      </c>
      <c r="V15" s="47">
        <f ca="1">OFFSET(INDIRECT("starting_abil_values!A"&amp;$M$9),,6,1,1)</f>
        <v>6</v>
      </c>
      <c r="W15" s="47">
        <f t="shared" ca="1" si="3"/>
        <v>9</v>
      </c>
      <c r="X15" s="47">
        <f t="shared" ca="1" si="4"/>
        <v>396</v>
      </c>
    </row>
    <row r="16" spans="1:24">
      <c r="A16" t="s">
        <v>44</v>
      </c>
      <c r="B16">
        <f>SUM(race_modifier!$C$2,prof_modifier!C$2)</f>
        <v>-3</v>
      </c>
      <c r="C16">
        <f>SUM(race_modifier!$C$3,prof_modifier!$C$3)</f>
        <v>3</v>
      </c>
      <c r="D16">
        <f>SUM(race_modifier!$C$4,prof_modifier!$C$4)</f>
        <v>2</v>
      </c>
      <c r="E16">
        <f>SUM(race_modifier!$C$5,prof_modifier!$C$5)</f>
        <v>1</v>
      </c>
      <c r="F16">
        <f>SUM(race_modifier!$C$6,prof_modifier!$C$6)</f>
        <v>-2</v>
      </c>
      <c r="G16">
        <f>SUM(race_modifier!$C$7,prof_modifier!$C$7)</f>
        <v>0</v>
      </c>
      <c r="H16">
        <f>SUM(race_modifier!$C$8,prof_modifier!$C$8)</f>
        <v>2</v>
      </c>
      <c r="I16">
        <f>SUM(race_modifier!$C$9,prof_modifier!$C$9)</f>
        <v>-1</v>
      </c>
      <c r="J16" s="1">
        <f t="shared" si="0"/>
        <v>2</v>
      </c>
      <c r="L16" s="46" t="s">
        <v>7</v>
      </c>
      <c r="M16" s="59">
        <v>108</v>
      </c>
      <c r="N16" s="47">
        <f ca="1">OFFSET(INDIRECT("A"&amp;M9),,7,1,1)</f>
        <v>2</v>
      </c>
      <c r="O16" s="47">
        <f ca="1">OFFSET(INDIRECT("starting_abil_values!A"&amp;$M$9),,7,1,1)</f>
        <v>8</v>
      </c>
      <c r="P16" s="47">
        <f t="shared" ca="1" si="1"/>
        <v>8</v>
      </c>
      <c r="Q16" s="47">
        <f t="shared" ca="1" si="2"/>
        <v>800</v>
      </c>
      <c r="S16" s="46" t="s">
        <v>7</v>
      </c>
      <c r="T16" s="59">
        <v>108</v>
      </c>
      <c r="U16" s="47">
        <f ca="1">OFFSET(INDIRECT("A"&amp;T9),,7,1,1)</f>
        <v>2</v>
      </c>
      <c r="V16" s="47">
        <f ca="1">OFFSET(INDIRECT("starting_abil_values!A"&amp;$M$9),,7,1,1)</f>
        <v>8</v>
      </c>
      <c r="W16" s="47">
        <f t="shared" ca="1" si="3"/>
        <v>8</v>
      </c>
      <c r="X16" s="47">
        <f t="shared" ca="1" si="4"/>
        <v>800</v>
      </c>
    </row>
    <row r="17" spans="1:24">
      <c r="A17" t="s">
        <v>45</v>
      </c>
      <c r="B17">
        <f>SUM(race_modifier!$C$2,prof_modifier!D$2)</f>
        <v>-4</v>
      </c>
      <c r="C17">
        <f>SUM(race_modifier!$C$3,prof_modifier!$D$3)</f>
        <v>4</v>
      </c>
      <c r="D17">
        <f>SUM(race_modifier!$C$4,prof_modifier!$D$4)</f>
        <v>1</v>
      </c>
      <c r="E17">
        <f>SUM(race_modifier!$C$5,prof_modifier!$D$5)</f>
        <v>1</v>
      </c>
      <c r="F17">
        <f>SUM(race_modifier!$C$6,prof_modifier!$D$6)</f>
        <v>-2</v>
      </c>
      <c r="G17">
        <f>SUM(race_modifier!$C$7,prof_modifier!$D$7)</f>
        <v>1</v>
      </c>
      <c r="H17">
        <f>SUM(race_modifier!$C$8,prof_modifier!$D$8)</f>
        <v>2</v>
      </c>
      <c r="I17">
        <f>SUM(race_modifier!$C$9,prof_modifier!$D$9)</f>
        <v>-1</v>
      </c>
      <c r="J17" s="1">
        <f t="shared" si="0"/>
        <v>2</v>
      </c>
      <c r="L17" s="46" t="s">
        <v>1</v>
      </c>
      <c r="M17" s="59">
        <v>108</v>
      </c>
      <c r="N17" s="47">
        <f ca="1">OFFSET(INDIRECT("A"&amp;M9),,1,1,1)</f>
        <v>2</v>
      </c>
      <c r="O17" s="47">
        <f ca="1">OFFSET(INDIRECT("starting_abil_values!A"&amp;$M$9),,1,1,1)</f>
        <v>10</v>
      </c>
      <c r="P17" s="47">
        <f t="shared" ca="1" si="1"/>
        <v>8</v>
      </c>
      <c r="Q17" s="47">
        <f t="shared" ca="1" si="2"/>
        <v>784</v>
      </c>
      <c r="S17" s="46" t="s">
        <v>1</v>
      </c>
      <c r="T17" s="59">
        <v>108</v>
      </c>
      <c r="U17" s="47">
        <f ca="1">OFFSET(INDIRECT("A"&amp;T9),,1,1,1)</f>
        <v>2</v>
      </c>
      <c r="V17" s="47">
        <f ca="1">OFFSET(INDIRECT("starting_abil_values!A"&amp;$M$9),,1,1,1)</f>
        <v>10</v>
      </c>
      <c r="W17" s="47">
        <f t="shared" ca="1" si="3"/>
        <v>8</v>
      </c>
      <c r="X17" s="47">
        <f t="shared" ca="1" si="4"/>
        <v>784</v>
      </c>
    </row>
    <row r="18" spans="1:24">
      <c r="A18" t="s">
        <v>46</v>
      </c>
      <c r="B18">
        <f>SUM(race_modifier!$C$2,prof_modifier!E$2)</f>
        <v>-4</v>
      </c>
      <c r="C18">
        <f>SUM(race_modifier!$C$3,prof_modifier!$E$3)</f>
        <v>3</v>
      </c>
      <c r="D18">
        <f>SUM(race_modifier!$C$4,prof_modifier!$E$4)</f>
        <v>1</v>
      </c>
      <c r="E18">
        <f>SUM(race_modifier!$C$5,prof_modifier!$E$5)</f>
        <v>2</v>
      </c>
      <c r="F18">
        <f>SUM(race_modifier!$C$6,prof_modifier!$E$6)</f>
        <v>-2</v>
      </c>
      <c r="G18">
        <f>SUM(race_modifier!$C$7,prof_modifier!$E$7)</f>
        <v>1</v>
      </c>
      <c r="H18">
        <f>SUM(race_modifier!$C$8,prof_modifier!$E$8)</f>
        <v>2</v>
      </c>
      <c r="I18">
        <f>SUM(race_modifier!$C$9,prof_modifier!$E$9)</f>
        <v>-1</v>
      </c>
      <c r="J18" s="1">
        <f t="shared" si="0"/>
        <v>2</v>
      </c>
      <c r="L18" s="46" t="s">
        <v>2</v>
      </c>
      <c r="M18" s="59">
        <f ca="1">O18</f>
        <v>2</v>
      </c>
      <c r="N18" s="47">
        <f ca="1">OFFSET(INDIRECT("A"&amp;M9),,2,1,1)</f>
        <v>-1</v>
      </c>
      <c r="O18" s="47">
        <f ca="1">OFFSET(INDIRECT("starting_abil_values!A"&amp;$M$9),,2,1,1)</f>
        <v>2</v>
      </c>
      <c r="P18" s="47">
        <f t="shared" ca="1" si="1"/>
        <v>13</v>
      </c>
      <c r="Q18" s="47">
        <f t="shared" ca="1" si="2"/>
        <v>0</v>
      </c>
      <c r="S18" s="46" t="s">
        <v>2</v>
      </c>
      <c r="T18" s="59">
        <f ca="1">V18</f>
        <v>2</v>
      </c>
      <c r="U18" s="47">
        <f ca="1">OFFSET(INDIRECT("A"&amp;T9),,2,1,1)</f>
        <v>-2</v>
      </c>
      <c r="V18" s="47">
        <f ca="1">OFFSET(INDIRECT("starting_abil_values!A"&amp;$M$9),,2,1,1)</f>
        <v>2</v>
      </c>
      <c r="W18" s="47">
        <f t="shared" ca="1" si="3"/>
        <v>16</v>
      </c>
      <c r="X18" s="47">
        <f t="shared" ca="1" si="4"/>
        <v>0</v>
      </c>
    </row>
    <row r="19" spans="1:24">
      <c r="A19" t="s">
        <v>47</v>
      </c>
      <c r="B19">
        <f>SUM(race_modifier!$C$2,prof_modifier!F$2)</f>
        <v>-3</v>
      </c>
      <c r="C19">
        <f>SUM(race_modifier!$C$3,prof_modifier!$F$3)</f>
        <v>2</v>
      </c>
      <c r="D19">
        <f>SUM(race_modifier!$C$4,prof_modifier!$F$4)</f>
        <v>0</v>
      </c>
      <c r="E19">
        <f>SUM(race_modifier!$C$5,prof_modifier!$F$5)</f>
        <v>2</v>
      </c>
      <c r="F19">
        <f>SUM(race_modifier!$C$6,prof_modifier!$F$6)</f>
        <v>-2</v>
      </c>
      <c r="G19">
        <f>SUM(race_modifier!$C$7,prof_modifier!$F$7)</f>
        <v>1</v>
      </c>
      <c r="H19">
        <f>SUM(race_modifier!$C$8,prof_modifier!$F$8)</f>
        <v>3</v>
      </c>
      <c r="I19">
        <f>SUM(race_modifier!$C$9,prof_modifier!$F$9)</f>
        <v>-1</v>
      </c>
      <c r="J19" s="1">
        <f t="shared" si="0"/>
        <v>2</v>
      </c>
      <c r="L19" s="46" t="s">
        <v>8</v>
      </c>
      <c r="M19" s="59">
        <v>70</v>
      </c>
      <c r="N19" s="47">
        <f ca="1">OFFSET(INDIRECT("A"&amp;M9),,8,1,1)</f>
        <v>-1</v>
      </c>
      <c r="O19" s="47">
        <f ca="1">OFFSET(INDIRECT("starting_abil_values!A"&amp;$M$9),,8,1,1)</f>
        <v>4</v>
      </c>
      <c r="P19" s="47">
        <f t="shared" ca="1" si="1"/>
        <v>13</v>
      </c>
      <c r="Q19" s="47">
        <f t="shared" ca="1" si="2"/>
        <v>858</v>
      </c>
      <c r="S19" s="46" t="s">
        <v>8</v>
      </c>
      <c r="T19" s="59">
        <v>70</v>
      </c>
      <c r="U19" s="47">
        <f ca="1">OFFSET(INDIRECT("A"&amp;T9),,8,1,1)</f>
        <v>-1</v>
      </c>
      <c r="V19" s="47">
        <f ca="1">OFFSET(INDIRECT("starting_abil_values!A"&amp;$M$9),,8,1,1)</f>
        <v>4</v>
      </c>
      <c r="W19" s="47">
        <f t="shared" ca="1" si="3"/>
        <v>13</v>
      </c>
      <c r="X19" s="47">
        <f t="shared" ca="1" si="4"/>
        <v>858</v>
      </c>
    </row>
    <row r="20" spans="1:24">
      <c r="A20" t="s">
        <v>48</v>
      </c>
      <c r="B20">
        <f>SUM(race_modifier!$C$2,prof_modifier!G$2)</f>
        <v>-3</v>
      </c>
      <c r="C20">
        <f>SUM(race_modifier!$C$3,prof_modifier!$G$3)</f>
        <v>2</v>
      </c>
      <c r="D20">
        <f>SUM(race_modifier!$C$4,prof_modifier!$G$4)</f>
        <v>0</v>
      </c>
      <c r="E20">
        <f>SUM(race_modifier!$C$5,prof_modifier!$G$5)</f>
        <v>3</v>
      </c>
      <c r="F20">
        <f>SUM(race_modifier!$C$6,prof_modifier!$G$6)</f>
        <v>-2</v>
      </c>
      <c r="G20">
        <f>SUM(race_modifier!$C$7,prof_modifier!$G$7)</f>
        <v>1</v>
      </c>
      <c r="H20">
        <f>SUM(race_modifier!$C$8,prof_modifier!$G$8)</f>
        <v>3</v>
      </c>
      <c r="I20">
        <f>SUM(race_modifier!$C$9,prof_modifier!$G$9)</f>
        <v>-2</v>
      </c>
      <c r="J20" s="1">
        <f t="shared" si="0"/>
        <v>2</v>
      </c>
      <c r="L20" s="46" t="s">
        <v>164</v>
      </c>
      <c r="M20" s="47">
        <f ca="1">SUM(M12:M19)</f>
        <v>538</v>
      </c>
      <c r="N20" s="47">
        <f ca="1">SUM(N12:N19)</f>
        <v>2</v>
      </c>
      <c r="O20" s="47">
        <f ca="1">SUM(O12:O19)</f>
        <v>40</v>
      </c>
      <c r="P20" s="47">
        <f ca="1">SUM(P12:P19)</f>
        <v>84</v>
      </c>
      <c r="Q20" s="47">
        <f ca="1">SUM(Q12:Q19)</f>
        <v>4738</v>
      </c>
      <c r="S20" s="46" t="s">
        <v>164</v>
      </c>
      <c r="T20" s="47">
        <f ca="1">SUM(T12:T19)</f>
        <v>538</v>
      </c>
      <c r="U20" s="47">
        <f ca="1">SUM(U12:U19)</f>
        <v>2</v>
      </c>
      <c r="V20" s="47">
        <f ca="1">SUM(V12:V19)</f>
        <v>40</v>
      </c>
      <c r="W20" s="47">
        <f ca="1">SUM(W12:W19)</f>
        <v>86</v>
      </c>
      <c r="X20" s="47">
        <f ca="1">SUM(X12:X19)</f>
        <v>4632</v>
      </c>
    </row>
    <row r="21" spans="1:24">
      <c r="A21" t="s">
        <v>49</v>
      </c>
      <c r="B21">
        <f>SUM(race_modifier!$C$2,prof_modifier!H$2)</f>
        <v>-3</v>
      </c>
      <c r="C21">
        <f>SUM(race_modifier!$C$3,prof_modifier!$H$3)</f>
        <v>5</v>
      </c>
      <c r="D21">
        <f>SUM(race_modifier!$C$4,prof_modifier!$H$4)</f>
        <v>0</v>
      </c>
      <c r="E21">
        <f>SUM(race_modifier!$C$5,prof_modifier!$H$5)</f>
        <v>0</v>
      </c>
      <c r="F21">
        <f>SUM(race_modifier!$C$6,prof_modifier!$H$6)</f>
        <v>-3</v>
      </c>
      <c r="G21">
        <f>SUM(race_modifier!$C$7,prof_modifier!$H$7)</f>
        <v>2</v>
      </c>
      <c r="H21">
        <f>SUM(race_modifier!$C$8,prof_modifier!$H$8)</f>
        <v>3</v>
      </c>
      <c r="I21">
        <f>SUM(race_modifier!$C$9,prof_modifier!$H$9)</f>
        <v>-2</v>
      </c>
      <c r="J21" s="1">
        <f t="shared" si="0"/>
        <v>2</v>
      </c>
    </row>
    <row r="22" spans="1:24">
      <c r="A22" t="s">
        <v>50</v>
      </c>
      <c r="B22">
        <f>SUM(race_modifier!$C$2,prof_modifier!I$2)</f>
        <v>-1</v>
      </c>
      <c r="C22">
        <f>SUM(race_modifier!$C$3,prof_modifier!$I$3)</f>
        <v>5</v>
      </c>
      <c r="D22">
        <f>SUM(race_modifier!$C$4,prof_modifier!$I$4)</f>
        <v>-2</v>
      </c>
      <c r="E22">
        <f>SUM(race_modifier!$C$5,prof_modifier!$I$5)</f>
        <v>-1</v>
      </c>
      <c r="F22">
        <f>SUM(race_modifier!$C$6,prof_modifier!$I$6)</f>
        <v>-4</v>
      </c>
      <c r="G22">
        <f>SUM(race_modifier!$C$7,prof_modifier!$I$7)</f>
        <v>2</v>
      </c>
      <c r="H22">
        <f>SUM(race_modifier!$C$8,prof_modifier!$I$8)</f>
        <v>4</v>
      </c>
      <c r="I22">
        <f>SUM(race_modifier!$C$9,prof_modifier!$I$9)</f>
        <v>-1</v>
      </c>
      <c r="J22" s="1">
        <f t="shared" si="0"/>
        <v>2</v>
      </c>
      <c r="L22" s="46" t="s">
        <v>255</v>
      </c>
      <c r="M22" s="66">
        <v>38</v>
      </c>
      <c r="N22" s="67"/>
      <c r="O22" s="67"/>
      <c r="P22" s="68"/>
      <c r="Q22" s="48" t="s">
        <v>352</v>
      </c>
      <c r="S22" s="46" t="s">
        <v>255</v>
      </c>
      <c r="T22" s="66">
        <v>39</v>
      </c>
      <c r="U22" s="67"/>
      <c r="V22" s="67"/>
      <c r="W22" s="68"/>
      <c r="X22" s="48" t="s">
        <v>352</v>
      </c>
    </row>
    <row r="23" spans="1:24">
      <c r="A23" t="s">
        <v>51</v>
      </c>
      <c r="B23">
        <f>SUM(race_modifier!$C$2,prof_modifier!J$2)</f>
        <v>-4</v>
      </c>
      <c r="C23">
        <f>SUM(race_modifier!$C$3,prof_modifier!$J$3)</f>
        <v>5</v>
      </c>
      <c r="D23">
        <f>SUM(race_modifier!$C$4,prof_modifier!$J$4)</f>
        <v>0</v>
      </c>
      <c r="E23">
        <f>SUM(race_modifier!$C$5,prof_modifier!$J$5)</f>
        <v>0</v>
      </c>
      <c r="F23">
        <f>SUM(race_modifier!$C$6,prof_modifier!$J$6)</f>
        <v>-3</v>
      </c>
      <c r="G23">
        <f>SUM(race_modifier!$C$7,prof_modifier!$J$7)</f>
        <v>2</v>
      </c>
      <c r="H23">
        <f>SUM(race_modifier!$C$8,prof_modifier!$J$8)</f>
        <v>4</v>
      </c>
      <c r="I23">
        <f>SUM(race_modifier!$C$9,prof_modifier!$J$9)</f>
        <v>-2</v>
      </c>
      <c r="J23" s="1">
        <f t="shared" si="0"/>
        <v>2</v>
      </c>
      <c r="L23" s="46" t="s">
        <v>254</v>
      </c>
      <c r="M23" s="69" t="str" cm="1">
        <f t="array" aca="1" ref="M23" ca="1">INDIRECT("A"&amp;M22)</f>
        <v>Dwarf/Conj</v>
      </c>
      <c r="N23" s="70"/>
      <c r="O23" s="70"/>
      <c r="P23" s="71"/>
      <c r="Q23" s="47">
        <f ca="1">OFFSET(INDIRECT("A"&amp;M22),,9,1,1)</f>
        <v>2</v>
      </c>
      <c r="S23" s="46" t="s">
        <v>254</v>
      </c>
      <c r="T23" s="69" t="str" cm="1">
        <f t="array" aca="1" ref="T23" ca="1">INDIRECT("A"&amp;T22)</f>
        <v>Dwarf/Sorc</v>
      </c>
      <c r="U23" s="70"/>
      <c r="V23" s="70"/>
      <c r="W23" s="71"/>
      <c r="X23" s="47">
        <f ca="1">OFFSET(INDIRECT("A"&amp;T22),,9,1,1)</f>
        <v>2</v>
      </c>
    </row>
    <row r="24" spans="1:24">
      <c r="A24" t="s">
        <v>52</v>
      </c>
      <c r="B24">
        <f>SUM(race_modifier!$C$2,prof_modifier!K$2)</f>
        <v>-3</v>
      </c>
      <c r="C24">
        <f>SUM(race_modifier!$C$3,prof_modifier!$K$3)</f>
        <v>5</v>
      </c>
      <c r="D24">
        <f>SUM(race_modifier!$C$4,prof_modifier!$K$4)</f>
        <v>0</v>
      </c>
      <c r="E24">
        <f>SUM(race_modifier!$C$5,prof_modifier!$K$5)</f>
        <v>0</v>
      </c>
      <c r="F24">
        <f>SUM(race_modifier!$C$6,prof_modifier!$K$6)</f>
        <v>-3</v>
      </c>
      <c r="G24">
        <f>SUM(race_modifier!$C$7,prof_modifier!$K$7)</f>
        <v>2</v>
      </c>
      <c r="H24">
        <f>SUM(race_modifier!$C$8,prof_modifier!$K$8)</f>
        <v>3</v>
      </c>
      <c r="I24">
        <f>SUM(race_modifier!$C$9,prof_modifier!$K$9)</f>
        <v>-2</v>
      </c>
      <c r="J24" s="1">
        <f t="shared" si="0"/>
        <v>2</v>
      </c>
      <c r="L24" s="46"/>
      <c r="M24" s="48" t="s">
        <v>256</v>
      </c>
      <c r="N24" s="48" t="s">
        <v>257</v>
      </c>
      <c r="O24" s="48" t="s">
        <v>258</v>
      </c>
      <c r="P24" s="48" t="s">
        <v>253</v>
      </c>
      <c r="Q24" s="48" t="s">
        <v>354</v>
      </c>
      <c r="S24" s="46"/>
      <c r="T24" s="48" t="s">
        <v>256</v>
      </c>
      <c r="U24" s="48" t="s">
        <v>257</v>
      </c>
      <c r="V24" s="48" t="s">
        <v>258</v>
      </c>
      <c r="W24" s="48" t="s">
        <v>253</v>
      </c>
      <c r="X24" s="48" t="s">
        <v>354</v>
      </c>
    </row>
    <row r="25" spans="1:24">
      <c r="A25" t="s">
        <v>53</v>
      </c>
      <c r="B25">
        <f>SUM(race_modifier!$C$2,prof_modifier!L$2)</f>
        <v>-1</v>
      </c>
      <c r="C25">
        <f>SUM(race_modifier!$C$3,prof_modifier!$L$3)</f>
        <v>2</v>
      </c>
      <c r="D25">
        <f>SUM(race_modifier!$C$4,prof_modifier!$L$4)</f>
        <v>0</v>
      </c>
      <c r="E25">
        <f>SUM(race_modifier!$C$5,prof_modifier!$L$5)</f>
        <v>0</v>
      </c>
      <c r="F25">
        <f>SUM(race_modifier!$C$6,prof_modifier!$L$6)</f>
        <v>-3</v>
      </c>
      <c r="G25">
        <f>SUM(race_modifier!$C$7,prof_modifier!$L$7)</f>
        <v>2</v>
      </c>
      <c r="H25">
        <f>SUM(race_modifier!$C$8,prof_modifier!$L$8)</f>
        <v>4</v>
      </c>
      <c r="I25">
        <f>SUM(race_modifier!$C$9,prof_modifier!$L$9)</f>
        <v>-2</v>
      </c>
      <c r="J25" s="1">
        <f t="shared" si="0"/>
        <v>2</v>
      </c>
      <c r="L25" s="46" t="s">
        <v>3</v>
      </c>
      <c r="M25" s="58">
        <v>108</v>
      </c>
      <c r="N25" s="47">
        <f ca="1">OFFSET(INDIRECT("A"&amp;M22),,3,1,1)</f>
        <v>1</v>
      </c>
      <c r="O25" s="47">
        <f ca="1">OFFSET(INDIRECT("starting_abil_values!A"&amp;$M$9),,3,1,1)</f>
        <v>2</v>
      </c>
      <c r="P25" s="47">
        <f t="shared" ref="P25:P32" ca="1" si="5">IF(N25&lt;0,10+(-3*N25),10-N25)</f>
        <v>9</v>
      </c>
      <c r="Q25" s="47">
        <f t="shared" ref="Q25:Q32" ca="1" si="6">(M25-$O25)*IF(N25&lt;0,10+(-3*N25),10-N25)</f>
        <v>954</v>
      </c>
      <c r="S25" s="46" t="s">
        <v>3</v>
      </c>
      <c r="T25" s="58">
        <v>108</v>
      </c>
      <c r="U25" s="47">
        <f ca="1">OFFSET(INDIRECT("A"&amp;T22),,3,1,1)</f>
        <v>2</v>
      </c>
      <c r="V25" s="47">
        <f ca="1">OFFSET(INDIRECT("starting_abil_values!A"&amp;$M$9),,3,1,1)</f>
        <v>2</v>
      </c>
      <c r="W25" s="47">
        <f t="shared" ref="W25:W32" ca="1" si="7">IF(U25&lt;0,10+(-3*U25),10-U25)</f>
        <v>8</v>
      </c>
      <c r="X25" s="47">
        <f ca="1">(T25-$O25)*IF(U25&lt;0,10+(-3*U25),10-U25)</f>
        <v>848</v>
      </c>
    </row>
    <row r="26" spans="1:24">
      <c r="A26" t="s">
        <v>54</v>
      </c>
      <c r="B26">
        <f>SUM(race_modifier!$C$2,prof_modifier!M$2)</f>
        <v>-1</v>
      </c>
      <c r="C26">
        <f>SUM(race_modifier!$C$3,prof_modifier!$M$3)</f>
        <v>1</v>
      </c>
      <c r="D26">
        <f>SUM(race_modifier!$C$4,prof_modifier!$M$4)</f>
        <v>1</v>
      </c>
      <c r="E26">
        <f>SUM(race_modifier!$C$5,prof_modifier!$M$5)</f>
        <v>0</v>
      </c>
      <c r="F26">
        <f>SUM(race_modifier!$C$6,prof_modifier!$M$6)</f>
        <v>-3</v>
      </c>
      <c r="G26">
        <f>SUM(race_modifier!$C$7,prof_modifier!$M$7)</f>
        <v>2</v>
      </c>
      <c r="H26">
        <f>SUM(race_modifier!$C$8,prof_modifier!$M$8)</f>
        <v>4</v>
      </c>
      <c r="I26">
        <f>SUM(race_modifier!$C$9,prof_modifier!$M$9)</f>
        <v>-2</v>
      </c>
      <c r="J26" s="1">
        <f t="shared" si="0"/>
        <v>2</v>
      </c>
      <c r="L26" s="46" t="s">
        <v>4</v>
      </c>
      <c r="M26" s="59">
        <v>90</v>
      </c>
      <c r="N26" s="47">
        <f ca="1">OFFSET(INDIRECT("A"&amp;M22),,4,1,1)</f>
        <v>1</v>
      </c>
      <c r="O26" s="47">
        <f ca="1">OFFSET(INDIRECT("starting_abil_values!A"&amp;$M$9),,4,1,1)</f>
        <v>6</v>
      </c>
      <c r="P26" s="47">
        <f t="shared" ca="1" si="5"/>
        <v>9</v>
      </c>
      <c r="Q26" s="47">
        <f t="shared" ca="1" si="6"/>
        <v>756</v>
      </c>
      <c r="S26" s="46" t="s">
        <v>4</v>
      </c>
      <c r="T26" s="59">
        <v>90</v>
      </c>
      <c r="U26" s="47">
        <f ca="1">OFFSET(INDIRECT("A"&amp;T22),,4,1,1)</f>
        <v>1</v>
      </c>
      <c r="V26" s="47">
        <f ca="1">OFFSET(INDIRECT("starting_abil_values!A"&amp;$M$9),,4,1,1)</f>
        <v>6</v>
      </c>
      <c r="W26" s="47">
        <f t="shared" ca="1" si="7"/>
        <v>9</v>
      </c>
      <c r="X26" s="47">
        <f t="shared" ref="X26:X32" ca="1" si="8">(T26-$O26)*IF(U26&lt;0,10+(-3*U26),10-U26)</f>
        <v>756</v>
      </c>
    </row>
    <row r="27" spans="1:24">
      <c r="A27" t="s">
        <v>242</v>
      </c>
      <c r="B27">
        <f>SUM(race_modifier!$C$2,prof_modifier!N$2)</f>
        <v>-5</v>
      </c>
      <c r="C27">
        <f>SUM(race_modifier!$C$3,prof_modifier!$N$3)</f>
        <v>1</v>
      </c>
      <c r="D27">
        <f>SUM(race_modifier!$C$4,prof_modifier!$N$4)</f>
        <v>2</v>
      </c>
      <c r="E27">
        <f>SUM(race_modifier!$C$5,prof_modifier!$N$5)</f>
        <v>2</v>
      </c>
      <c r="F27">
        <f>SUM(race_modifier!$C$6,prof_modifier!$N$6)</f>
        <v>-1</v>
      </c>
      <c r="G27">
        <f>SUM(race_modifier!$C$7,prof_modifier!$N$7)</f>
        <v>0</v>
      </c>
      <c r="H27">
        <f>SUM(race_modifier!$C$8,prof_modifier!$N$8)</f>
        <v>2</v>
      </c>
      <c r="I27">
        <f>SUM(race_modifier!$C$9,prof_modifier!$N$9)</f>
        <v>1</v>
      </c>
      <c r="J27" s="1">
        <f t="shared" si="0"/>
        <v>2</v>
      </c>
      <c r="L27" s="46" t="s">
        <v>5</v>
      </c>
      <c r="M27" s="59">
        <v>2</v>
      </c>
      <c r="N27" s="47">
        <f ca="1">OFFSET(INDIRECT("A"&amp;M22),,5,1,1)</f>
        <v>-2</v>
      </c>
      <c r="O27" s="47">
        <f ca="1">OFFSET(INDIRECT("starting_abil_values!A"&amp;$M$9),,5,1,1)</f>
        <v>2</v>
      </c>
      <c r="P27" s="47">
        <f t="shared" ca="1" si="5"/>
        <v>16</v>
      </c>
      <c r="Q27" s="47">
        <f t="shared" ca="1" si="6"/>
        <v>0</v>
      </c>
      <c r="S27" s="46" t="s">
        <v>5</v>
      </c>
      <c r="T27" s="59">
        <v>2</v>
      </c>
      <c r="U27" s="47">
        <f ca="1">OFFSET(INDIRECT("A"&amp;T22),,5,1,1)</f>
        <v>-2</v>
      </c>
      <c r="V27" s="47">
        <f ca="1">OFFSET(INDIRECT("starting_abil_values!A"&amp;$M$9),,5,1,1)</f>
        <v>2</v>
      </c>
      <c r="W27" s="47">
        <f t="shared" ca="1" si="7"/>
        <v>16</v>
      </c>
      <c r="X27" s="47">
        <f t="shared" ca="1" si="8"/>
        <v>0</v>
      </c>
    </row>
    <row r="28" spans="1:24">
      <c r="A28" t="s">
        <v>55</v>
      </c>
      <c r="B28">
        <f>SUM(race_modifier!D2,prof_modifier!B$2)</f>
        <v>0</v>
      </c>
      <c r="C28">
        <f>SUM(race_modifier!$D$3,prof_modifier!$B$3)</f>
        <v>-3</v>
      </c>
      <c r="D28">
        <f>SUM(race_modifier!$D$4,prof_modifier!$B$4)</f>
        <v>3</v>
      </c>
      <c r="E28">
        <f>SUM(race_modifier!$D$5,prof_modifier!$B$5)</f>
        <v>2</v>
      </c>
      <c r="F28">
        <f>SUM(race_modifier!$D$6,prof_modifier!$B$6)</f>
        <v>0</v>
      </c>
      <c r="G28">
        <f>SUM(race_modifier!$D$7,prof_modifier!$B$7)</f>
        <v>-2</v>
      </c>
      <c r="H28">
        <f>SUM(race_modifier!$D$8,prof_modifier!$B$8)</f>
        <v>0</v>
      </c>
      <c r="I28">
        <f>SUM(race_modifier!$D$9,prof_modifier!$B$9)</f>
        <v>2</v>
      </c>
      <c r="J28" s="1">
        <f t="shared" si="0"/>
        <v>2</v>
      </c>
      <c r="L28" s="46" t="s">
        <v>6</v>
      </c>
      <c r="M28" s="59">
        <v>50</v>
      </c>
      <c r="N28" s="47">
        <f ca="1">OFFSET(INDIRECT("A"&amp;M22),,6,1,1)</f>
        <v>0</v>
      </c>
      <c r="O28" s="47">
        <f ca="1">OFFSET(INDIRECT("starting_abil_values!A"&amp;$M$9),,6,1,1)</f>
        <v>6</v>
      </c>
      <c r="P28" s="47">
        <f t="shared" ca="1" si="5"/>
        <v>10</v>
      </c>
      <c r="Q28" s="47">
        <f t="shared" ca="1" si="6"/>
        <v>440</v>
      </c>
      <c r="S28" s="46" t="s">
        <v>6</v>
      </c>
      <c r="T28" s="59">
        <v>50</v>
      </c>
      <c r="U28" s="47">
        <f ca="1">OFFSET(INDIRECT("A"&amp;T22),,6,1,1)</f>
        <v>0</v>
      </c>
      <c r="V28" s="47">
        <f ca="1">OFFSET(INDIRECT("starting_abil_values!A"&amp;$M$9),,6,1,1)</f>
        <v>6</v>
      </c>
      <c r="W28" s="47">
        <f t="shared" ca="1" si="7"/>
        <v>10</v>
      </c>
      <c r="X28" s="47">
        <f t="shared" ca="1" si="8"/>
        <v>440</v>
      </c>
    </row>
    <row r="29" spans="1:24">
      <c r="A29" t="s">
        <v>56</v>
      </c>
      <c r="B29">
        <f>SUM(race_modifier!D2,prof_modifier!C$2)</f>
        <v>1</v>
      </c>
      <c r="C29">
        <f>SUM(race_modifier!$D$3,prof_modifier!$C$3)</f>
        <v>-2</v>
      </c>
      <c r="D29">
        <f>SUM(race_modifier!$D$4,prof_modifier!$C$4)</f>
        <v>3</v>
      </c>
      <c r="E29">
        <f>SUM(race_modifier!$D$5,prof_modifier!$C$5)</f>
        <v>2</v>
      </c>
      <c r="F29">
        <f>SUM(race_modifier!$D$6,prof_modifier!$C$6)</f>
        <v>-1</v>
      </c>
      <c r="G29">
        <f>SUM(race_modifier!$D$7,prof_modifier!$C$7)</f>
        <v>-2</v>
      </c>
      <c r="H29">
        <f>SUM(race_modifier!$D$8,prof_modifier!$C$8)</f>
        <v>0</v>
      </c>
      <c r="I29">
        <f>SUM(race_modifier!$D$9,prof_modifier!$C$9)</f>
        <v>1</v>
      </c>
      <c r="J29" s="1">
        <f t="shared" si="0"/>
        <v>2</v>
      </c>
      <c r="L29" s="46" t="s">
        <v>7</v>
      </c>
      <c r="M29" s="59">
        <v>108</v>
      </c>
      <c r="N29" s="47">
        <f ca="1">OFFSET(INDIRECT("A"&amp;M22),,7,1,1)</f>
        <v>2</v>
      </c>
      <c r="O29" s="47">
        <f ca="1">OFFSET(INDIRECT("starting_abil_values!A"&amp;$M$9),,7,1,1)</f>
        <v>8</v>
      </c>
      <c r="P29" s="47">
        <f t="shared" ca="1" si="5"/>
        <v>8</v>
      </c>
      <c r="Q29" s="47">
        <f t="shared" ca="1" si="6"/>
        <v>800</v>
      </c>
      <c r="S29" s="46" t="s">
        <v>7</v>
      </c>
      <c r="T29" s="59">
        <v>108</v>
      </c>
      <c r="U29" s="47">
        <f ca="1">OFFSET(INDIRECT("A"&amp;T22),,7,1,1)</f>
        <v>2</v>
      </c>
      <c r="V29" s="47">
        <f ca="1">OFFSET(INDIRECT("starting_abil_values!A"&amp;$M$9),,7,1,1)</f>
        <v>8</v>
      </c>
      <c r="W29" s="47">
        <f t="shared" ca="1" si="7"/>
        <v>8</v>
      </c>
      <c r="X29" s="47">
        <f t="shared" ca="1" si="8"/>
        <v>800</v>
      </c>
    </row>
    <row r="30" spans="1:24">
      <c r="A30" t="s">
        <v>57</v>
      </c>
      <c r="B30">
        <f>SUM(race_modifier!D2,prof_modifier!D$2)</f>
        <v>0</v>
      </c>
      <c r="C30">
        <f>SUM(race_modifier!$D$3,prof_modifier!$D$3)</f>
        <v>-1</v>
      </c>
      <c r="D30">
        <f>SUM(race_modifier!$D$4,prof_modifier!$D$4)</f>
        <v>2</v>
      </c>
      <c r="E30">
        <f>SUM(race_modifier!$D$5,prof_modifier!$D$5)</f>
        <v>2</v>
      </c>
      <c r="F30">
        <f>SUM(race_modifier!$D$6,prof_modifier!$D$6)</f>
        <v>-1</v>
      </c>
      <c r="G30">
        <f>SUM(race_modifier!$D$7,prof_modifier!$D$7)</f>
        <v>-1</v>
      </c>
      <c r="H30">
        <f>SUM(race_modifier!$D$8,prof_modifier!$D$8)</f>
        <v>0</v>
      </c>
      <c r="I30">
        <f>SUM(race_modifier!$D$9,prof_modifier!$D$9)</f>
        <v>1</v>
      </c>
      <c r="J30" s="1">
        <f t="shared" si="0"/>
        <v>2</v>
      </c>
      <c r="L30" s="46" t="s">
        <v>1</v>
      </c>
      <c r="M30" s="59">
        <v>108</v>
      </c>
      <c r="N30" s="47">
        <f ca="1">OFFSET(INDIRECT("A"&amp;M22),,1,1,1)</f>
        <v>3</v>
      </c>
      <c r="O30" s="47">
        <f ca="1">OFFSET(INDIRECT("starting_abil_values!A"&amp;$M$9),,1,1,1)</f>
        <v>10</v>
      </c>
      <c r="P30" s="47">
        <f t="shared" ca="1" si="5"/>
        <v>7</v>
      </c>
      <c r="Q30" s="47">
        <f t="shared" ca="1" si="6"/>
        <v>686</v>
      </c>
      <c r="S30" s="46" t="s">
        <v>1</v>
      </c>
      <c r="T30" s="59">
        <v>108</v>
      </c>
      <c r="U30" s="47">
        <f ca="1">OFFSET(INDIRECT("A"&amp;T22),,1,1,1)</f>
        <v>3</v>
      </c>
      <c r="V30" s="47">
        <f ca="1">OFFSET(INDIRECT("starting_abil_values!A"&amp;$M$9),,1,1,1)</f>
        <v>10</v>
      </c>
      <c r="W30" s="47">
        <f t="shared" ca="1" si="7"/>
        <v>7</v>
      </c>
      <c r="X30" s="47">
        <f t="shared" ca="1" si="8"/>
        <v>686</v>
      </c>
    </row>
    <row r="31" spans="1:24">
      <c r="A31" t="s">
        <v>58</v>
      </c>
      <c r="B31">
        <f>SUM(race_modifier!D2,prof_modifier!E$2)</f>
        <v>0</v>
      </c>
      <c r="C31">
        <f>SUM(race_modifier!$D$3,prof_modifier!$E$3)</f>
        <v>-2</v>
      </c>
      <c r="D31">
        <f>SUM(race_modifier!$D$4,prof_modifier!$E$4)</f>
        <v>2</v>
      </c>
      <c r="E31">
        <f>SUM(race_modifier!$D$5,prof_modifier!$E$5)</f>
        <v>3</v>
      </c>
      <c r="F31">
        <f>SUM(race_modifier!$D$6,prof_modifier!$E$6)</f>
        <v>-1</v>
      </c>
      <c r="G31">
        <f>SUM(race_modifier!$D$7,prof_modifier!$E$7)</f>
        <v>-1</v>
      </c>
      <c r="H31">
        <f>SUM(race_modifier!$D$8,prof_modifier!$E$8)</f>
        <v>0</v>
      </c>
      <c r="I31">
        <f>SUM(race_modifier!$D$9,prof_modifier!$E$9)</f>
        <v>1</v>
      </c>
      <c r="J31" s="1">
        <f t="shared" si="0"/>
        <v>2</v>
      </c>
      <c r="L31" s="46" t="s">
        <v>2</v>
      </c>
      <c r="M31" s="59">
        <f ca="1">O31</f>
        <v>2</v>
      </c>
      <c r="N31" s="47">
        <f ca="1">OFFSET(INDIRECT("A"&amp;M22),,2,1,1)</f>
        <v>-3</v>
      </c>
      <c r="O31" s="47">
        <f ca="1">OFFSET(INDIRECT("starting_abil_values!A"&amp;$M$9),,2,1,1)</f>
        <v>2</v>
      </c>
      <c r="P31" s="47">
        <f t="shared" ca="1" si="5"/>
        <v>19</v>
      </c>
      <c r="Q31" s="47">
        <f t="shared" ca="1" si="6"/>
        <v>0</v>
      </c>
      <c r="S31" s="46" t="s">
        <v>2</v>
      </c>
      <c r="T31" s="59">
        <f ca="1">V31</f>
        <v>2</v>
      </c>
      <c r="U31" s="47">
        <f ca="1">OFFSET(INDIRECT("A"&amp;T22),,2,1,1)</f>
        <v>-4</v>
      </c>
      <c r="V31" s="47">
        <f ca="1">OFFSET(INDIRECT("starting_abil_values!A"&amp;$M$9),,2,1,1)</f>
        <v>2</v>
      </c>
      <c r="W31" s="47">
        <f t="shared" ca="1" si="7"/>
        <v>22</v>
      </c>
      <c r="X31" s="47">
        <f t="shared" ca="1" si="8"/>
        <v>0</v>
      </c>
    </row>
    <row r="32" spans="1:24">
      <c r="A32" t="s">
        <v>59</v>
      </c>
      <c r="B32">
        <f>SUM(race_modifier!D2,prof_modifier!F$2)</f>
        <v>1</v>
      </c>
      <c r="C32">
        <f>SUM(race_modifier!$D$3,prof_modifier!$F$3)</f>
        <v>-3</v>
      </c>
      <c r="D32">
        <f>SUM(race_modifier!$D$4,prof_modifier!$F$4)</f>
        <v>1</v>
      </c>
      <c r="E32">
        <f>SUM(race_modifier!$D$5,prof_modifier!$F$5)</f>
        <v>3</v>
      </c>
      <c r="F32">
        <f>SUM(race_modifier!$D$6,prof_modifier!$F$6)</f>
        <v>-1</v>
      </c>
      <c r="G32">
        <f>SUM(race_modifier!$D$7,prof_modifier!$F$7)</f>
        <v>-1</v>
      </c>
      <c r="H32">
        <f>SUM(race_modifier!$D$8,prof_modifier!$F$8)</f>
        <v>1</v>
      </c>
      <c r="I32">
        <f>SUM(race_modifier!$D$9,prof_modifier!$F$9)</f>
        <v>1</v>
      </c>
      <c r="J32" s="1">
        <f t="shared" si="0"/>
        <v>2</v>
      </c>
      <c r="L32" s="46" t="s">
        <v>8</v>
      </c>
      <c r="M32" s="59">
        <v>70</v>
      </c>
      <c r="N32" s="47">
        <f ca="1">OFFSET(INDIRECT("A"&amp;M22),,8,1,1)</f>
        <v>0</v>
      </c>
      <c r="O32" s="47">
        <f ca="1">OFFSET(INDIRECT("starting_abil_values!A"&amp;$M$9),,8,1,1)</f>
        <v>4</v>
      </c>
      <c r="P32" s="47">
        <f t="shared" ca="1" si="5"/>
        <v>10</v>
      </c>
      <c r="Q32" s="47">
        <f t="shared" ca="1" si="6"/>
        <v>660</v>
      </c>
      <c r="S32" s="46" t="s">
        <v>8</v>
      </c>
      <c r="T32" s="59">
        <v>70</v>
      </c>
      <c r="U32" s="47">
        <f ca="1">OFFSET(INDIRECT("A"&amp;T22),,8,1,1)</f>
        <v>0</v>
      </c>
      <c r="V32" s="47">
        <f ca="1">OFFSET(INDIRECT("starting_abil_values!A"&amp;$M$9),,8,1,1)</f>
        <v>4</v>
      </c>
      <c r="W32" s="47">
        <f t="shared" ca="1" si="7"/>
        <v>10</v>
      </c>
      <c r="X32" s="47">
        <f t="shared" ca="1" si="8"/>
        <v>660</v>
      </c>
    </row>
    <row r="33" spans="1:24">
      <c r="A33" t="s">
        <v>60</v>
      </c>
      <c r="B33">
        <f>SUM(race_modifier!D2,prof_modifier!G$2)</f>
        <v>1</v>
      </c>
      <c r="C33">
        <f>SUM(race_modifier!$D$3,prof_modifier!$G$3)</f>
        <v>-3</v>
      </c>
      <c r="D33">
        <f>SUM(race_modifier!$D$4,prof_modifier!$G$4)</f>
        <v>1</v>
      </c>
      <c r="E33">
        <f>SUM(race_modifier!$D$5,prof_modifier!$G$5)</f>
        <v>4</v>
      </c>
      <c r="F33">
        <f>SUM(race_modifier!$D$6,prof_modifier!$G$6)</f>
        <v>-1</v>
      </c>
      <c r="G33">
        <f>SUM(race_modifier!$D$7,prof_modifier!$G$7)</f>
        <v>-1</v>
      </c>
      <c r="H33">
        <f>SUM(race_modifier!$D$8,prof_modifier!$G$8)</f>
        <v>1</v>
      </c>
      <c r="I33">
        <f>SUM(race_modifier!$D$9,prof_modifier!$G$9)</f>
        <v>0</v>
      </c>
      <c r="J33" s="1">
        <f t="shared" si="0"/>
        <v>2</v>
      </c>
      <c r="L33" s="46" t="s">
        <v>164</v>
      </c>
      <c r="M33" s="47">
        <f ca="1">SUM(M25:M32)</f>
        <v>538</v>
      </c>
      <c r="N33" s="47">
        <f ca="1">SUM(N25:N32)</f>
        <v>2</v>
      </c>
      <c r="O33" s="47">
        <f ca="1">SUM(O25:O32)</f>
        <v>40</v>
      </c>
      <c r="P33" s="47">
        <f ca="1">SUM(P25:P32)</f>
        <v>88</v>
      </c>
      <c r="Q33" s="47">
        <f ca="1">SUM(Q25:Q32)</f>
        <v>4296</v>
      </c>
      <c r="S33" s="46" t="s">
        <v>164</v>
      </c>
      <c r="T33" s="47">
        <f ca="1">SUM(T25:T32)</f>
        <v>538</v>
      </c>
      <c r="U33" s="47">
        <f ca="1">SUM(U25:U32)</f>
        <v>2</v>
      </c>
      <c r="V33" s="47">
        <f ca="1">SUM(V25:V32)</f>
        <v>40</v>
      </c>
      <c r="W33" s="47">
        <f ca="1">SUM(W25:W32)</f>
        <v>90</v>
      </c>
      <c r="X33" s="47">
        <f ca="1">SUM(X25:X32)</f>
        <v>4190</v>
      </c>
    </row>
    <row r="34" spans="1:24">
      <c r="A34" t="s">
        <v>61</v>
      </c>
      <c r="B34">
        <f>SUM(race_modifier!D2,prof_modifier!H$2)</f>
        <v>1</v>
      </c>
      <c r="C34">
        <f>SUM(race_modifier!$D$3,prof_modifier!$H$3)</f>
        <v>0</v>
      </c>
      <c r="D34">
        <f>SUM(race_modifier!$D$4,prof_modifier!$H$4)</f>
        <v>1</v>
      </c>
      <c r="E34">
        <f>SUM(race_modifier!$D$5,prof_modifier!$H$5)</f>
        <v>1</v>
      </c>
      <c r="F34">
        <f>SUM(race_modifier!$D$6,prof_modifier!$H$6)</f>
        <v>-2</v>
      </c>
      <c r="G34">
        <f>SUM(race_modifier!$D$7,prof_modifier!$H$7)</f>
        <v>0</v>
      </c>
      <c r="H34">
        <f>SUM(race_modifier!$D$8,prof_modifier!$H$8)</f>
        <v>1</v>
      </c>
      <c r="I34">
        <f>SUM(race_modifier!$D$9,prof_modifier!$H$9)</f>
        <v>0</v>
      </c>
      <c r="J34" s="1">
        <f t="shared" si="0"/>
        <v>2</v>
      </c>
    </row>
    <row r="35" spans="1:24">
      <c r="A35" t="s">
        <v>62</v>
      </c>
      <c r="B35">
        <f>SUM(race_modifier!D2,prof_modifier!I$2)</f>
        <v>3</v>
      </c>
      <c r="C35">
        <f>SUM(race_modifier!$D$3,prof_modifier!$I$3)</f>
        <v>0</v>
      </c>
      <c r="D35">
        <f>SUM(race_modifier!$D$4,prof_modifier!$I$4)</f>
        <v>-1</v>
      </c>
      <c r="E35">
        <f>SUM(race_modifier!$D$5,prof_modifier!$I$5)</f>
        <v>0</v>
      </c>
      <c r="F35">
        <f>SUM(race_modifier!$D$6,prof_modifier!$I$6)</f>
        <v>-3</v>
      </c>
      <c r="G35">
        <f>SUM(race_modifier!$D$7,prof_modifier!$I$7)</f>
        <v>0</v>
      </c>
      <c r="H35">
        <f>SUM(race_modifier!$D$8,prof_modifier!$I$8)</f>
        <v>2</v>
      </c>
      <c r="I35">
        <f>SUM(race_modifier!$D$9,prof_modifier!$I$9)</f>
        <v>1</v>
      </c>
      <c r="J35" s="1">
        <f t="shared" si="0"/>
        <v>2</v>
      </c>
    </row>
    <row r="36" spans="1:24">
      <c r="A36" t="s">
        <v>63</v>
      </c>
      <c r="B36">
        <f>SUM(race_modifier!D2,prof_modifier!J$2)</f>
        <v>0</v>
      </c>
      <c r="C36">
        <f>SUM(race_modifier!$D$3,prof_modifier!$J$3)</f>
        <v>0</v>
      </c>
      <c r="D36">
        <f>SUM(race_modifier!$D$4,prof_modifier!$J$4)</f>
        <v>1</v>
      </c>
      <c r="E36">
        <f>SUM(race_modifier!$D$5,prof_modifier!$J$5)</f>
        <v>1</v>
      </c>
      <c r="F36">
        <f>SUM(race_modifier!$D$6,prof_modifier!$J$6)</f>
        <v>-2</v>
      </c>
      <c r="G36">
        <f>SUM(race_modifier!$D$7,prof_modifier!$J$7)</f>
        <v>0</v>
      </c>
      <c r="H36">
        <f>SUM(race_modifier!$D$8,prof_modifier!$J$8)</f>
        <v>2</v>
      </c>
      <c r="I36">
        <f>SUM(race_modifier!$D$9,prof_modifier!$J$9)</f>
        <v>0</v>
      </c>
      <c r="J36" s="1">
        <f t="shared" si="0"/>
        <v>2</v>
      </c>
    </row>
    <row r="37" spans="1:24">
      <c r="A37" t="s">
        <v>64</v>
      </c>
      <c r="B37">
        <f>SUM(race_modifier!D2,prof_modifier!K$2)</f>
        <v>1</v>
      </c>
      <c r="C37">
        <f>SUM(race_modifier!$D$3,prof_modifier!$K$3)</f>
        <v>0</v>
      </c>
      <c r="D37">
        <f>SUM(race_modifier!$D$4,prof_modifier!$K$4)</f>
        <v>1</v>
      </c>
      <c r="E37">
        <f>SUM(race_modifier!$D$5,prof_modifier!$K$5)</f>
        <v>1</v>
      </c>
      <c r="F37">
        <f>SUM(race_modifier!$D$6,prof_modifier!$K$6)</f>
        <v>-2</v>
      </c>
      <c r="G37">
        <f>SUM(race_modifier!$D$7,prof_modifier!$K$7)</f>
        <v>0</v>
      </c>
      <c r="H37">
        <f>SUM(race_modifier!$D$8,prof_modifier!$K$8)</f>
        <v>1</v>
      </c>
      <c r="I37">
        <f>SUM(race_modifier!$D$9,prof_modifier!$K$9)</f>
        <v>0</v>
      </c>
      <c r="J37" s="1">
        <f t="shared" si="0"/>
        <v>2</v>
      </c>
    </row>
    <row r="38" spans="1:24">
      <c r="A38" t="s">
        <v>65</v>
      </c>
      <c r="B38">
        <f>SUM(race_modifier!D2,prof_modifier!L$2)</f>
        <v>3</v>
      </c>
      <c r="C38">
        <f>SUM(race_modifier!$D$3,prof_modifier!$L$3)</f>
        <v>-3</v>
      </c>
      <c r="D38">
        <f>SUM(race_modifier!$D$4,prof_modifier!$L$4)</f>
        <v>1</v>
      </c>
      <c r="E38">
        <f>SUM(race_modifier!$D$5,prof_modifier!$L$5)</f>
        <v>1</v>
      </c>
      <c r="F38">
        <f>SUM(race_modifier!$D$6,prof_modifier!$L$6)</f>
        <v>-2</v>
      </c>
      <c r="G38">
        <f>SUM(race_modifier!$D$7,prof_modifier!$L$7)</f>
        <v>0</v>
      </c>
      <c r="H38">
        <f>SUM(race_modifier!$D$8,prof_modifier!$L$8)</f>
        <v>2</v>
      </c>
      <c r="I38">
        <f>SUM(race_modifier!$D$9,prof_modifier!$L$9)</f>
        <v>0</v>
      </c>
      <c r="J38" s="1">
        <f t="shared" si="0"/>
        <v>2</v>
      </c>
    </row>
    <row r="39" spans="1:24">
      <c r="A39" t="s">
        <v>66</v>
      </c>
      <c r="B39">
        <f>SUM(race_modifier!D2,prof_modifier!M$2)</f>
        <v>3</v>
      </c>
      <c r="C39">
        <f>SUM(race_modifier!$D$3,prof_modifier!$M$3)</f>
        <v>-4</v>
      </c>
      <c r="D39">
        <f>SUM(race_modifier!$D$4,prof_modifier!$M$4)</f>
        <v>2</v>
      </c>
      <c r="E39">
        <f>SUM(race_modifier!$D$5,prof_modifier!$M$5)</f>
        <v>1</v>
      </c>
      <c r="F39">
        <f>SUM(race_modifier!$D$6,prof_modifier!$M$6)</f>
        <v>-2</v>
      </c>
      <c r="G39">
        <f>SUM(race_modifier!$D$7,prof_modifier!$M$7)</f>
        <v>0</v>
      </c>
      <c r="H39">
        <f>SUM(race_modifier!$D$8,prof_modifier!$M$8)</f>
        <v>2</v>
      </c>
      <c r="I39">
        <f>SUM(race_modifier!$D$9,prof_modifier!$M$9)</f>
        <v>0</v>
      </c>
      <c r="J39" s="1">
        <f t="shared" si="0"/>
        <v>2</v>
      </c>
    </row>
    <row r="40" spans="1:24">
      <c r="A40" t="s">
        <v>243</v>
      </c>
      <c r="B40">
        <f>SUM(race_modifier!D2,prof_modifier!N$2)</f>
        <v>-1</v>
      </c>
      <c r="C40">
        <f>SUM(race_modifier!$D$3,prof_modifier!$N$3)</f>
        <v>-4</v>
      </c>
      <c r="D40">
        <f>SUM(race_modifier!$D$4,prof_modifier!$N$4)</f>
        <v>3</v>
      </c>
      <c r="E40">
        <f>SUM(race_modifier!$D$5,prof_modifier!$N$5)</f>
        <v>3</v>
      </c>
      <c r="F40">
        <f>SUM(race_modifier!$D$6,prof_modifier!$N$6)</f>
        <v>0</v>
      </c>
      <c r="G40">
        <f>SUM(race_modifier!$D$7,prof_modifier!$N$7)</f>
        <v>-2</v>
      </c>
      <c r="H40">
        <f>SUM(race_modifier!$D$8,prof_modifier!$N$8)</f>
        <v>0</v>
      </c>
      <c r="I40">
        <f>SUM(race_modifier!$D$9,prof_modifier!$N$9)</f>
        <v>3</v>
      </c>
      <c r="J40" s="1">
        <f t="shared" si="0"/>
        <v>2</v>
      </c>
    </row>
    <row r="41" spans="1:24">
      <c r="A41" t="s">
        <v>67</v>
      </c>
      <c r="B41">
        <f>SUM(race_modifier!E2,prof_modifier!B$2)</f>
        <v>-2</v>
      </c>
      <c r="C41">
        <f>SUM(race_modifier!$E$3,prof_modifier!$B$3)</f>
        <v>-2</v>
      </c>
      <c r="D41">
        <f>SUM(race_modifier!$E$4,prof_modifier!$B$4)</f>
        <v>2</v>
      </c>
      <c r="E41">
        <f>SUM(race_modifier!$E$5,prof_modifier!$B$5)</f>
        <v>4</v>
      </c>
      <c r="F41">
        <f>SUM(race_modifier!$E$6,prof_modifier!$B$6)</f>
        <v>0</v>
      </c>
      <c r="G41">
        <f>SUM(race_modifier!$E$7,prof_modifier!$B$7)</f>
        <v>-2</v>
      </c>
      <c r="H41">
        <f>SUM(race_modifier!$E$8,prof_modifier!$B$8)</f>
        <v>2</v>
      </c>
      <c r="I41">
        <f>SUM(race_modifier!$E$9,prof_modifier!$B$9)</f>
        <v>0</v>
      </c>
      <c r="J41" s="1">
        <f t="shared" si="0"/>
        <v>2</v>
      </c>
    </row>
    <row r="42" spans="1:24">
      <c r="A42" t="s">
        <v>68</v>
      </c>
      <c r="B42">
        <f>SUM(race_modifier!E2,prof_modifier!C$2)</f>
        <v>-1</v>
      </c>
      <c r="C42">
        <f>SUM(race_modifier!$E$3,prof_modifier!$C$3)</f>
        <v>-1</v>
      </c>
      <c r="D42">
        <f>SUM(race_modifier!$E$4,prof_modifier!$C$4)</f>
        <v>2</v>
      </c>
      <c r="E42">
        <f>SUM(race_modifier!$E$5,prof_modifier!$C$5)</f>
        <v>4</v>
      </c>
      <c r="F42">
        <f>SUM(race_modifier!$E$6,prof_modifier!$C$6)</f>
        <v>-1</v>
      </c>
      <c r="G42">
        <f>SUM(race_modifier!$E$7,prof_modifier!$C$7)</f>
        <v>-2</v>
      </c>
      <c r="H42">
        <f>SUM(race_modifier!$E$8,prof_modifier!$C$8)</f>
        <v>2</v>
      </c>
      <c r="I42">
        <f>SUM(race_modifier!$E$9,prof_modifier!$C$9)</f>
        <v>-1</v>
      </c>
      <c r="J42" s="1">
        <f t="shared" si="0"/>
        <v>2</v>
      </c>
    </row>
    <row r="43" spans="1:24">
      <c r="A43" t="s">
        <v>69</v>
      </c>
      <c r="B43">
        <f>SUM(race_modifier!E2,prof_modifier!D$2)</f>
        <v>-2</v>
      </c>
      <c r="C43">
        <f>SUM(race_modifier!$E$3,prof_modifier!$D$3)</f>
        <v>0</v>
      </c>
      <c r="D43">
        <f>SUM(race_modifier!$E$4,prof_modifier!$D$4)</f>
        <v>1</v>
      </c>
      <c r="E43">
        <f>SUM(race_modifier!$E$5,prof_modifier!$D$5)</f>
        <v>4</v>
      </c>
      <c r="F43">
        <f>SUM(race_modifier!$E$6,prof_modifier!$D$6)</f>
        <v>-1</v>
      </c>
      <c r="G43">
        <f>SUM(race_modifier!$E$7,prof_modifier!$D$7)</f>
        <v>-1</v>
      </c>
      <c r="H43">
        <f>SUM(race_modifier!$E$8,prof_modifier!$D$8)</f>
        <v>2</v>
      </c>
      <c r="I43">
        <f>SUM(race_modifier!$E$9,prof_modifier!$D$9)</f>
        <v>-1</v>
      </c>
      <c r="J43" s="1">
        <f t="shared" si="0"/>
        <v>2</v>
      </c>
    </row>
    <row r="44" spans="1:24">
      <c r="A44" t="s">
        <v>70</v>
      </c>
      <c r="B44">
        <f>SUM(race_modifier!E2,prof_modifier!E$2)</f>
        <v>-2</v>
      </c>
      <c r="C44">
        <f>SUM(race_modifier!$E$3,prof_modifier!$E$3)</f>
        <v>-1</v>
      </c>
      <c r="D44">
        <f>SUM(race_modifier!$E$4,prof_modifier!$E$4)</f>
        <v>1</v>
      </c>
      <c r="E44">
        <f>SUM(race_modifier!$E$5,prof_modifier!$E$5)</f>
        <v>5</v>
      </c>
      <c r="F44">
        <f>SUM(race_modifier!$E$6,prof_modifier!$E$6)</f>
        <v>-1</v>
      </c>
      <c r="G44">
        <f>SUM(race_modifier!$E$7,prof_modifier!$E$7)</f>
        <v>-1</v>
      </c>
      <c r="H44">
        <f>SUM(race_modifier!$E$8,prof_modifier!$E$8)</f>
        <v>2</v>
      </c>
      <c r="I44">
        <f>SUM(race_modifier!$E$9,prof_modifier!$E$9)</f>
        <v>-1</v>
      </c>
      <c r="J44" s="1">
        <f t="shared" si="0"/>
        <v>2</v>
      </c>
    </row>
    <row r="45" spans="1:24">
      <c r="A45" t="s">
        <v>71</v>
      </c>
      <c r="B45">
        <f>SUM(race_modifier!E2,prof_modifier!F$2)</f>
        <v>-1</v>
      </c>
      <c r="C45">
        <f>SUM(race_modifier!$E$3,prof_modifier!$F$3)</f>
        <v>-2</v>
      </c>
      <c r="D45">
        <f>SUM(race_modifier!$E$4,prof_modifier!$F$4)</f>
        <v>0</v>
      </c>
      <c r="E45">
        <f>SUM(race_modifier!$E$5,prof_modifier!$F$5)</f>
        <v>5</v>
      </c>
      <c r="F45">
        <f>SUM(race_modifier!$E$6,prof_modifier!$F$6)</f>
        <v>-1</v>
      </c>
      <c r="G45">
        <f>SUM(race_modifier!$E$7,prof_modifier!$F$7)</f>
        <v>-1</v>
      </c>
      <c r="H45">
        <f>SUM(race_modifier!$E$8,prof_modifier!$F$8)</f>
        <v>3</v>
      </c>
      <c r="I45">
        <f>SUM(race_modifier!$E$9,prof_modifier!$F$9)</f>
        <v>-1</v>
      </c>
      <c r="J45" s="1">
        <f t="shared" si="0"/>
        <v>2</v>
      </c>
    </row>
    <row r="46" spans="1:24">
      <c r="A46" t="s">
        <v>72</v>
      </c>
      <c r="B46">
        <f>SUM(race_modifier!E2,prof_modifier!G$2)</f>
        <v>-1</v>
      </c>
      <c r="C46">
        <f>SUM(race_modifier!$E$3,prof_modifier!$G$3)</f>
        <v>-2</v>
      </c>
      <c r="D46">
        <f>SUM(race_modifier!$E$4,prof_modifier!$G$4)</f>
        <v>0</v>
      </c>
      <c r="E46" s="55">
        <f>IF(SUM(race_modifier!$E$5,prof_modifier!$G$5)&gt;5,5,SUM(race_modifier!$E$5,prof_modifier!$G$5))</f>
        <v>5</v>
      </c>
      <c r="F46">
        <f>SUM(race_modifier!$E$6,prof_modifier!$G$6)</f>
        <v>-1</v>
      </c>
      <c r="G46">
        <f>SUM(race_modifier!$E$7,prof_modifier!$G$7)</f>
        <v>-1</v>
      </c>
      <c r="H46">
        <f>SUM(race_modifier!$E$8,prof_modifier!$G$8)</f>
        <v>3</v>
      </c>
      <c r="I46">
        <f>SUM(race_modifier!$E$9,prof_modifier!$G$9)</f>
        <v>-2</v>
      </c>
      <c r="J46" s="1">
        <f t="shared" si="0"/>
        <v>1</v>
      </c>
    </row>
    <row r="47" spans="1:24">
      <c r="A47" t="s">
        <v>73</v>
      </c>
      <c r="B47">
        <f>SUM(race_modifier!E2,prof_modifier!H$2)</f>
        <v>-1</v>
      </c>
      <c r="C47">
        <f>SUM(race_modifier!$E$3,prof_modifier!$H$3)</f>
        <v>1</v>
      </c>
      <c r="D47">
        <f>SUM(race_modifier!$E$4,prof_modifier!$H$4)</f>
        <v>0</v>
      </c>
      <c r="E47">
        <f>SUM(race_modifier!$E$5,prof_modifier!$H$5)</f>
        <v>3</v>
      </c>
      <c r="F47">
        <f>SUM(race_modifier!$E$6,prof_modifier!$H$6)</f>
        <v>-2</v>
      </c>
      <c r="G47">
        <f>SUM(race_modifier!$E$7,prof_modifier!$H$7)</f>
        <v>0</v>
      </c>
      <c r="H47">
        <f>SUM(race_modifier!$E$8,prof_modifier!$H$8)</f>
        <v>3</v>
      </c>
      <c r="I47">
        <f>SUM(race_modifier!$E$9,prof_modifier!$H$9)</f>
        <v>-2</v>
      </c>
      <c r="J47" s="1">
        <f t="shared" si="0"/>
        <v>2</v>
      </c>
    </row>
    <row r="48" spans="1:24">
      <c r="A48" t="s">
        <v>74</v>
      </c>
      <c r="B48">
        <f>SUM(race_modifier!E2,prof_modifier!I$2)</f>
        <v>1</v>
      </c>
      <c r="C48">
        <f>SUM(race_modifier!$E$3,prof_modifier!$I$3)</f>
        <v>1</v>
      </c>
      <c r="D48">
        <f>SUM(race_modifier!$E$4,prof_modifier!$I$4)</f>
        <v>-2</v>
      </c>
      <c r="E48">
        <f>SUM(race_modifier!$E$5,prof_modifier!$I$5)</f>
        <v>2</v>
      </c>
      <c r="F48">
        <f>SUM(race_modifier!$E$6,prof_modifier!$I$6)</f>
        <v>-3</v>
      </c>
      <c r="G48">
        <f>SUM(race_modifier!$E$7,prof_modifier!$I$7)</f>
        <v>0</v>
      </c>
      <c r="H48">
        <f>SUM(race_modifier!$E$8,prof_modifier!$I$8)</f>
        <v>4</v>
      </c>
      <c r="I48">
        <f>SUM(race_modifier!$E$9,prof_modifier!$I$9)</f>
        <v>-1</v>
      </c>
      <c r="J48" s="1">
        <f t="shared" si="0"/>
        <v>2</v>
      </c>
    </row>
    <row r="49" spans="1:10">
      <c r="A49" t="s">
        <v>75</v>
      </c>
      <c r="B49">
        <f>SUM(race_modifier!E2,prof_modifier!J$2)</f>
        <v>-2</v>
      </c>
      <c r="C49">
        <f>SUM(race_modifier!$E$3,prof_modifier!$J$3)</f>
        <v>1</v>
      </c>
      <c r="D49">
        <f>SUM(race_modifier!$E$4,prof_modifier!$J$4)</f>
        <v>0</v>
      </c>
      <c r="E49">
        <f>SUM(race_modifier!$E$5,prof_modifier!$J$5)</f>
        <v>3</v>
      </c>
      <c r="F49">
        <f>SUM(race_modifier!$E$6,prof_modifier!$J$6)</f>
        <v>-2</v>
      </c>
      <c r="G49">
        <f>SUM(race_modifier!$E$7,prof_modifier!$J$7)</f>
        <v>0</v>
      </c>
      <c r="H49">
        <f>SUM(race_modifier!$E$8,prof_modifier!$J$8)</f>
        <v>4</v>
      </c>
      <c r="I49">
        <f>SUM(race_modifier!$E$9,prof_modifier!$J$9)</f>
        <v>-2</v>
      </c>
      <c r="J49" s="1">
        <f t="shared" si="0"/>
        <v>2</v>
      </c>
    </row>
    <row r="50" spans="1:10">
      <c r="A50" t="s">
        <v>76</v>
      </c>
      <c r="B50">
        <f>SUM(race_modifier!E2,prof_modifier!K$2)</f>
        <v>-1</v>
      </c>
      <c r="C50">
        <f>SUM(race_modifier!$E$3,prof_modifier!$K$3)</f>
        <v>1</v>
      </c>
      <c r="D50">
        <f>SUM(race_modifier!$E$4,prof_modifier!$K$4)</f>
        <v>0</v>
      </c>
      <c r="E50">
        <f>SUM(race_modifier!$E$5,prof_modifier!$K$5)</f>
        <v>3</v>
      </c>
      <c r="F50">
        <f>SUM(race_modifier!$E$6,prof_modifier!$K$6)</f>
        <v>-2</v>
      </c>
      <c r="G50">
        <f>SUM(race_modifier!$E$7,prof_modifier!$K$7)</f>
        <v>0</v>
      </c>
      <c r="H50">
        <f>SUM(race_modifier!$E$8,prof_modifier!$K$8)</f>
        <v>3</v>
      </c>
      <c r="I50">
        <f>SUM(race_modifier!$E$9,prof_modifier!$K$9)</f>
        <v>-2</v>
      </c>
      <c r="J50" s="1">
        <f t="shared" si="0"/>
        <v>2</v>
      </c>
    </row>
    <row r="51" spans="1:10">
      <c r="A51" t="s">
        <v>77</v>
      </c>
      <c r="B51">
        <f>SUM(race_modifier!E2,prof_modifier!L$2)</f>
        <v>1</v>
      </c>
      <c r="C51">
        <f>SUM(race_modifier!$E$3,prof_modifier!$L$3)</f>
        <v>-2</v>
      </c>
      <c r="D51">
        <f>SUM(race_modifier!$E$4,prof_modifier!$L$4)</f>
        <v>0</v>
      </c>
      <c r="E51">
        <f>SUM(race_modifier!$E$5,prof_modifier!$L$5)</f>
        <v>3</v>
      </c>
      <c r="F51">
        <f>SUM(race_modifier!$E$6,prof_modifier!$L$6)</f>
        <v>-2</v>
      </c>
      <c r="G51">
        <f>SUM(race_modifier!$E$7,prof_modifier!$L$7)</f>
        <v>0</v>
      </c>
      <c r="H51">
        <f>SUM(race_modifier!$E$8,prof_modifier!$L$8)</f>
        <v>4</v>
      </c>
      <c r="I51">
        <f>SUM(race_modifier!$E$9,prof_modifier!$L$9)</f>
        <v>-2</v>
      </c>
      <c r="J51" s="1">
        <f t="shared" si="0"/>
        <v>2</v>
      </c>
    </row>
    <row r="52" spans="1:10">
      <c r="A52" t="s">
        <v>78</v>
      </c>
      <c r="B52">
        <f>SUM(race_modifier!E2,prof_modifier!M$2)</f>
        <v>1</v>
      </c>
      <c r="C52">
        <f>SUM(race_modifier!$E$3,prof_modifier!$M$3)</f>
        <v>-3</v>
      </c>
      <c r="D52">
        <f>SUM(race_modifier!$E$4,prof_modifier!$M$4)</f>
        <v>1</v>
      </c>
      <c r="E52">
        <f>SUM(race_modifier!$E$5,prof_modifier!$M$5)</f>
        <v>3</v>
      </c>
      <c r="F52">
        <f>SUM(race_modifier!$E$6,prof_modifier!$M$6)</f>
        <v>-2</v>
      </c>
      <c r="G52">
        <f>SUM(race_modifier!$E$7,prof_modifier!$M$7)</f>
        <v>0</v>
      </c>
      <c r="H52">
        <f>SUM(race_modifier!$E$8,prof_modifier!$M$8)</f>
        <v>4</v>
      </c>
      <c r="I52">
        <f>SUM(race_modifier!$E$9,prof_modifier!$M$9)</f>
        <v>-2</v>
      </c>
      <c r="J52" s="1">
        <f t="shared" si="0"/>
        <v>2</v>
      </c>
    </row>
    <row r="53" spans="1:10">
      <c r="A53" t="s">
        <v>244</v>
      </c>
      <c r="B53">
        <f>SUM(race_modifier!E2,prof_modifier!N$2)</f>
        <v>-3</v>
      </c>
      <c r="C53">
        <f>SUM(race_modifier!$E$3,prof_modifier!$N$3)</f>
        <v>-3</v>
      </c>
      <c r="D53">
        <f>SUM(race_modifier!$E$4,prof_modifier!$N$4)</f>
        <v>2</v>
      </c>
      <c r="E53">
        <f>SUM(race_modifier!$E$5,prof_modifier!$N$5)</f>
        <v>5</v>
      </c>
      <c r="F53">
        <f>SUM(race_modifier!$E$6,prof_modifier!$N$6)</f>
        <v>0</v>
      </c>
      <c r="G53">
        <f>SUM(race_modifier!$E$7,prof_modifier!$N$7)</f>
        <v>-2</v>
      </c>
      <c r="H53">
        <f>SUM(race_modifier!$E$8,prof_modifier!$N$8)</f>
        <v>2</v>
      </c>
      <c r="I53">
        <f>SUM(race_modifier!$E$9,prof_modifier!$N$9)</f>
        <v>1</v>
      </c>
      <c r="J53" s="1">
        <f t="shared" si="0"/>
        <v>2</v>
      </c>
    </row>
    <row r="54" spans="1:10">
      <c r="A54" t="s">
        <v>79</v>
      </c>
      <c r="B54">
        <f>SUM(race_modifier!F2,prof_modifier!B$2)</f>
        <v>1</v>
      </c>
      <c r="C54">
        <f>SUM(race_modifier!$F$3,prof_modifier!$B$3)</f>
        <v>-3</v>
      </c>
      <c r="D54">
        <f>SUM(race_modifier!$F$4,prof_modifier!$B$4)</f>
        <v>3</v>
      </c>
      <c r="E54">
        <f>SUM(race_modifier!$F$5,prof_modifier!$B$5)</f>
        <v>1</v>
      </c>
      <c r="F54">
        <f>SUM(race_modifier!$F$6,prof_modifier!$B$6)</f>
        <v>0</v>
      </c>
      <c r="G54">
        <f>SUM(race_modifier!$F$7,prof_modifier!$B$7)</f>
        <v>-2</v>
      </c>
      <c r="H54">
        <f>SUM(race_modifier!$F$8,prof_modifier!$B$8)</f>
        <v>2</v>
      </c>
      <c r="I54">
        <f>SUM(race_modifier!$F$9,prof_modifier!$B$9)</f>
        <v>0</v>
      </c>
      <c r="J54" s="1">
        <f t="shared" si="0"/>
        <v>2</v>
      </c>
    </row>
    <row r="55" spans="1:10">
      <c r="A55" t="s">
        <v>80</v>
      </c>
      <c r="B55">
        <f>SUM(race_modifier!F2,prof_modifier!C$2)</f>
        <v>2</v>
      </c>
      <c r="C55">
        <f>SUM(race_modifier!$F$3,prof_modifier!$C$3)</f>
        <v>-2</v>
      </c>
      <c r="D55">
        <f>SUM(race_modifier!$F$4,prof_modifier!$C$4)</f>
        <v>3</v>
      </c>
      <c r="E55">
        <f>SUM(race_modifier!$F$5,prof_modifier!$C$5)</f>
        <v>1</v>
      </c>
      <c r="F55">
        <f>SUM(race_modifier!$F$6,prof_modifier!$C$6)</f>
        <v>-1</v>
      </c>
      <c r="G55">
        <f>SUM(race_modifier!$F$7,prof_modifier!$C$7)</f>
        <v>-2</v>
      </c>
      <c r="H55">
        <f>SUM(race_modifier!$F$8,prof_modifier!$C$8)</f>
        <v>2</v>
      </c>
      <c r="I55">
        <f>SUM(race_modifier!$F$9,prof_modifier!$C$9)</f>
        <v>-1</v>
      </c>
      <c r="J55" s="1">
        <f t="shared" si="0"/>
        <v>2</v>
      </c>
    </row>
    <row r="56" spans="1:10">
      <c r="A56" t="s">
        <v>81</v>
      </c>
      <c r="B56">
        <f>SUM(race_modifier!F2,prof_modifier!D$2)</f>
        <v>1</v>
      </c>
      <c r="C56">
        <f>SUM(race_modifier!$F$3,prof_modifier!$D$3)</f>
        <v>-1</v>
      </c>
      <c r="D56">
        <f>SUM(race_modifier!$F$4,prof_modifier!$D$4)</f>
        <v>2</v>
      </c>
      <c r="E56">
        <f>SUM(race_modifier!$F$5,prof_modifier!$D$5)</f>
        <v>1</v>
      </c>
      <c r="F56">
        <f>SUM(race_modifier!$F$6,prof_modifier!$D$6)</f>
        <v>-1</v>
      </c>
      <c r="G56">
        <f>SUM(race_modifier!$F$7,prof_modifier!$D$7)</f>
        <v>-1</v>
      </c>
      <c r="H56">
        <f>SUM(race_modifier!$F$8,prof_modifier!$D$8)</f>
        <v>2</v>
      </c>
      <c r="I56">
        <f>SUM(race_modifier!$F$9,prof_modifier!$D$9)</f>
        <v>-1</v>
      </c>
      <c r="J56" s="1">
        <f t="shared" si="0"/>
        <v>2</v>
      </c>
    </row>
    <row r="57" spans="1:10">
      <c r="A57" t="s">
        <v>82</v>
      </c>
      <c r="B57">
        <f>SUM(race_modifier!F2,prof_modifier!E$2)</f>
        <v>1</v>
      </c>
      <c r="C57">
        <f>SUM(race_modifier!$F$3,prof_modifier!$E$3)</f>
        <v>-2</v>
      </c>
      <c r="D57">
        <f>SUM(race_modifier!$F$4,prof_modifier!$E$4)</f>
        <v>2</v>
      </c>
      <c r="E57">
        <f>SUM(race_modifier!$F$5,prof_modifier!$E$5)</f>
        <v>2</v>
      </c>
      <c r="F57">
        <f>SUM(race_modifier!$F$6,prof_modifier!$E$6)</f>
        <v>-1</v>
      </c>
      <c r="G57">
        <f>SUM(race_modifier!$F$7,prof_modifier!$E$7)</f>
        <v>-1</v>
      </c>
      <c r="H57">
        <f>SUM(race_modifier!$F$8,prof_modifier!$E$8)</f>
        <v>2</v>
      </c>
      <c r="I57">
        <f>SUM(race_modifier!$F$9,prof_modifier!$E$9)</f>
        <v>-1</v>
      </c>
      <c r="J57" s="1">
        <f t="shared" si="0"/>
        <v>2</v>
      </c>
    </row>
    <row r="58" spans="1:10">
      <c r="A58" t="s">
        <v>83</v>
      </c>
      <c r="B58">
        <f>SUM(race_modifier!F2,prof_modifier!F$2)</f>
        <v>2</v>
      </c>
      <c r="C58">
        <f>SUM(race_modifier!$F$3,prof_modifier!$F$3)</f>
        <v>-3</v>
      </c>
      <c r="D58">
        <f>SUM(race_modifier!$F$4,prof_modifier!$F$4)</f>
        <v>1</v>
      </c>
      <c r="E58">
        <f>SUM(race_modifier!$F$5,prof_modifier!$F$5)</f>
        <v>2</v>
      </c>
      <c r="F58">
        <f>SUM(race_modifier!$F$6,prof_modifier!$F$6)</f>
        <v>-1</v>
      </c>
      <c r="G58">
        <f>SUM(race_modifier!$F$7,prof_modifier!$F$7)</f>
        <v>-1</v>
      </c>
      <c r="H58">
        <f>SUM(race_modifier!$F$8,prof_modifier!$F$8)</f>
        <v>3</v>
      </c>
      <c r="I58">
        <f>SUM(race_modifier!$F$9,prof_modifier!$F$9)</f>
        <v>-1</v>
      </c>
      <c r="J58" s="1">
        <f t="shared" si="0"/>
        <v>2</v>
      </c>
    </row>
    <row r="59" spans="1:10">
      <c r="A59" t="s">
        <v>84</v>
      </c>
      <c r="B59">
        <f>SUM(race_modifier!F2,prof_modifier!G$2)</f>
        <v>2</v>
      </c>
      <c r="C59">
        <f>SUM(race_modifier!$F$3,prof_modifier!$G$3)</f>
        <v>-3</v>
      </c>
      <c r="D59">
        <f>SUM(race_modifier!$F$4,prof_modifier!$G$4)</f>
        <v>1</v>
      </c>
      <c r="E59">
        <f>SUM(race_modifier!$F$5,prof_modifier!$G$5)</f>
        <v>3</v>
      </c>
      <c r="F59">
        <f>SUM(race_modifier!$F$6,prof_modifier!$G$6)</f>
        <v>-1</v>
      </c>
      <c r="G59">
        <f>SUM(race_modifier!$F$7,prof_modifier!$G$7)</f>
        <v>-1</v>
      </c>
      <c r="H59">
        <f>SUM(race_modifier!$F$8,prof_modifier!$G$8)</f>
        <v>3</v>
      </c>
      <c r="I59">
        <f>SUM(race_modifier!$F$9,prof_modifier!$G$9)</f>
        <v>-2</v>
      </c>
      <c r="J59" s="1">
        <f t="shared" si="0"/>
        <v>2</v>
      </c>
    </row>
    <row r="60" spans="1:10">
      <c r="A60" t="s">
        <v>85</v>
      </c>
      <c r="B60">
        <f>SUM(race_modifier!F2,prof_modifier!H$2)</f>
        <v>2</v>
      </c>
      <c r="C60">
        <f>SUM(race_modifier!$F$3,prof_modifier!$H$3)</f>
        <v>0</v>
      </c>
      <c r="D60">
        <f>SUM(race_modifier!$F$4,prof_modifier!$H$4)</f>
        <v>1</v>
      </c>
      <c r="E60">
        <f>SUM(race_modifier!$F$5,prof_modifier!$H$5)</f>
        <v>0</v>
      </c>
      <c r="F60">
        <f>SUM(race_modifier!$F$6,prof_modifier!$H$6)</f>
        <v>-2</v>
      </c>
      <c r="G60">
        <f>SUM(race_modifier!$F$7,prof_modifier!$H$7)</f>
        <v>0</v>
      </c>
      <c r="H60">
        <f>SUM(race_modifier!$F$8,prof_modifier!$H$8)</f>
        <v>3</v>
      </c>
      <c r="I60">
        <f>SUM(race_modifier!$F$9,prof_modifier!$H$9)</f>
        <v>-2</v>
      </c>
      <c r="J60" s="1">
        <f t="shared" si="0"/>
        <v>2</v>
      </c>
    </row>
    <row r="61" spans="1:10">
      <c r="A61" t="s">
        <v>86</v>
      </c>
      <c r="B61">
        <f>SUM(race_modifier!F2,prof_modifier!I$2)</f>
        <v>4</v>
      </c>
      <c r="C61">
        <f>SUM(race_modifier!$F$3,prof_modifier!$I$3)</f>
        <v>0</v>
      </c>
      <c r="D61">
        <f>SUM(race_modifier!$F$4,prof_modifier!$I$4)</f>
        <v>-1</v>
      </c>
      <c r="E61">
        <f>SUM(race_modifier!$F$5,prof_modifier!$I$5)</f>
        <v>-1</v>
      </c>
      <c r="F61">
        <f>SUM(race_modifier!$F$6,prof_modifier!$I$6)</f>
        <v>-3</v>
      </c>
      <c r="G61">
        <f>SUM(race_modifier!$F$7,prof_modifier!$I$7)</f>
        <v>0</v>
      </c>
      <c r="H61">
        <f>SUM(race_modifier!$F$8,prof_modifier!$I$8)</f>
        <v>4</v>
      </c>
      <c r="I61">
        <f>SUM(race_modifier!$F$9,prof_modifier!$I$9)</f>
        <v>-1</v>
      </c>
      <c r="J61" s="1">
        <f t="shared" si="0"/>
        <v>2</v>
      </c>
    </row>
    <row r="62" spans="1:10">
      <c r="A62" t="s">
        <v>87</v>
      </c>
      <c r="B62">
        <f>SUM(race_modifier!F2,prof_modifier!J$2)</f>
        <v>1</v>
      </c>
      <c r="C62">
        <f>SUM(race_modifier!$F$3,prof_modifier!$J$3)</f>
        <v>0</v>
      </c>
      <c r="D62">
        <f>SUM(race_modifier!$F$4,prof_modifier!$J$4)</f>
        <v>1</v>
      </c>
      <c r="E62">
        <f>SUM(race_modifier!$F$5,prof_modifier!$J$5)</f>
        <v>0</v>
      </c>
      <c r="F62">
        <f>SUM(race_modifier!$F$6,prof_modifier!$J$6)</f>
        <v>-2</v>
      </c>
      <c r="G62">
        <f>SUM(race_modifier!$F$7,prof_modifier!$J$7)</f>
        <v>0</v>
      </c>
      <c r="H62">
        <f>SUM(race_modifier!$F$8,prof_modifier!$J$8)</f>
        <v>4</v>
      </c>
      <c r="I62">
        <f>SUM(race_modifier!$F$9,prof_modifier!$J$9)</f>
        <v>-2</v>
      </c>
      <c r="J62" s="1">
        <f t="shared" si="0"/>
        <v>2</v>
      </c>
    </row>
    <row r="63" spans="1:10">
      <c r="A63" t="s">
        <v>88</v>
      </c>
      <c r="B63">
        <f>SUM(race_modifier!F2,prof_modifier!K$2)</f>
        <v>2</v>
      </c>
      <c r="C63">
        <f>SUM(race_modifier!$F$3,prof_modifier!$K$3)</f>
        <v>0</v>
      </c>
      <c r="D63">
        <f>SUM(race_modifier!$F$4,prof_modifier!$K$4)</f>
        <v>1</v>
      </c>
      <c r="E63">
        <f>SUM(race_modifier!$F$5,prof_modifier!$K$5)</f>
        <v>0</v>
      </c>
      <c r="F63">
        <f>SUM(race_modifier!$F$6,prof_modifier!$K$6)</f>
        <v>-2</v>
      </c>
      <c r="G63">
        <f>SUM(race_modifier!$F$7,prof_modifier!$K$7)</f>
        <v>0</v>
      </c>
      <c r="H63">
        <f>SUM(race_modifier!$F$8,prof_modifier!$K$8)</f>
        <v>3</v>
      </c>
      <c r="I63">
        <f>SUM(race_modifier!$F$9,prof_modifier!$K$9)</f>
        <v>-2</v>
      </c>
      <c r="J63" s="1">
        <f t="shared" si="0"/>
        <v>2</v>
      </c>
    </row>
    <row r="64" spans="1:10">
      <c r="A64" t="s">
        <v>89</v>
      </c>
      <c r="B64">
        <f>SUM(race_modifier!F2,prof_modifier!L$2)</f>
        <v>4</v>
      </c>
      <c r="C64">
        <f>SUM(race_modifier!$F$3,prof_modifier!$L$3)</f>
        <v>-3</v>
      </c>
      <c r="D64">
        <f>SUM(race_modifier!$F$4,prof_modifier!$L$4)</f>
        <v>1</v>
      </c>
      <c r="E64">
        <f>SUM(race_modifier!$F$5,prof_modifier!$L$5)</f>
        <v>0</v>
      </c>
      <c r="F64">
        <f>SUM(race_modifier!$F$6,prof_modifier!$L$6)</f>
        <v>-2</v>
      </c>
      <c r="G64">
        <f>SUM(race_modifier!$F$7,prof_modifier!$L$7)</f>
        <v>0</v>
      </c>
      <c r="H64">
        <f>SUM(race_modifier!$F$8,prof_modifier!$L$8)</f>
        <v>4</v>
      </c>
      <c r="I64">
        <f>SUM(race_modifier!$F$9,prof_modifier!$L$9)</f>
        <v>-2</v>
      </c>
      <c r="J64" s="1">
        <f t="shared" si="0"/>
        <v>2</v>
      </c>
    </row>
    <row r="65" spans="1:10">
      <c r="A65" t="s">
        <v>90</v>
      </c>
      <c r="B65">
        <f>SUM(race_modifier!F2,prof_modifier!M$2)</f>
        <v>4</v>
      </c>
      <c r="C65">
        <f>SUM(race_modifier!$F$3,prof_modifier!$M$3)</f>
        <v>-4</v>
      </c>
      <c r="D65">
        <f>SUM(race_modifier!$F$4,prof_modifier!$M$4)</f>
        <v>2</v>
      </c>
      <c r="E65">
        <f>SUM(race_modifier!$F$5,prof_modifier!$M$5)</f>
        <v>0</v>
      </c>
      <c r="F65">
        <f>SUM(race_modifier!$F$6,prof_modifier!$M$6)</f>
        <v>-2</v>
      </c>
      <c r="G65">
        <f>SUM(race_modifier!$F$7,prof_modifier!$M$7)</f>
        <v>0</v>
      </c>
      <c r="H65">
        <f>SUM(race_modifier!$F$8,prof_modifier!$M$8)</f>
        <v>4</v>
      </c>
      <c r="I65">
        <f>SUM(race_modifier!$F$9,prof_modifier!$M$9)</f>
        <v>-2</v>
      </c>
      <c r="J65" s="1">
        <f t="shared" si="0"/>
        <v>2</v>
      </c>
    </row>
    <row r="66" spans="1:10">
      <c r="A66" t="s">
        <v>245</v>
      </c>
      <c r="B66">
        <f>SUM(race_modifier!F2,prof_modifier!N$2)</f>
        <v>0</v>
      </c>
      <c r="C66">
        <f>SUM(race_modifier!$F$3,prof_modifier!$N$3)</f>
        <v>-4</v>
      </c>
      <c r="D66">
        <f>SUM(race_modifier!$F$4,prof_modifier!$N$4)</f>
        <v>3</v>
      </c>
      <c r="E66">
        <f>SUM(race_modifier!$F$5,prof_modifier!$N$5)</f>
        <v>2</v>
      </c>
      <c r="F66">
        <f>SUM(race_modifier!$F$6,prof_modifier!$N$6)</f>
        <v>0</v>
      </c>
      <c r="G66">
        <f>SUM(race_modifier!$F$7,prof_modifier!$N$7)</f>
        <v>-2</v>
      </c>
      <c r="H66">
        <f>SUM(race_modifier!$F$8,prof_modifier!$N$8)</f>
        <v>2</v>
      </c>
      <c r="I66">
        <f>SUM(race_modifier!$F$9,prof_modifier!$N$9)</f>
        <v>1</v>
      </c>
      <c r="J66" s="1">
        <f t="shared" si="0"/>
        <v>2</v>
      </c>
    </row>
    <row r="67" spans="1:10">
      <c r="A67" t="s">
        <v>274</v>
      </c>
      <c r="B67">
        <f>SUM(race_modifier!G2,prof_modifier!B$2)</f>
        <v>-3</v>
      </c>
      <c r="C67">
        <f>SUM(race_modifier!$G$3,prof_modifier!$B$3)</f>
        <v>0</v>
      </c>
      <c r="D67">
        <f>SUM(race_modifier!$G$4,prof_modifier!$B$4)</f>
        <v>4</v>
      </c>
      <c r="E67">
        <f>SUM(race_modifier!$G$5,prof_modifier!$B$5)</f>
        <v>1</v>
      </c>
      <c r="F67">
        <f>SUM(race_modifier!$G$6,prof_modifier!$B$6)</f>
        <v>0</v>
      </c>
      <c r="G67">
        <f>SUM(race_modifier!$G$7,prof_modifier!$B$7)</f>
        <v>-3</v>
      </c>
      <c r="H67">
        <f>SUM(race_modifier!$G$8,prof_modifier!$B$8)</f>
        <v>0</v>
      </c>
      <c r="I67">
        <f>SUM(race_modifier!$G$9,prof_modifier!$B$9)</f>
        <v>3</v>
      </c>
      <c r="J67" s="1">
        <f t="shared" si="0"/>
        <v>2</v>
      </c>
    </row>
    <row r="68" spans="1:10">
      <c r="A68" t="s">
        <v>275</v>
      </c>
      <c r="B68">
        <f>SUM(race_modifier!G2,prof_modifier!C$2)</f>
        <v>-2</v>
      </c>
      <c r="C68">
        <f>SUM(race_modifier!$G$3,prof_modifier!$C$3)</f>
        <v>1</v>
      </c>
      <c r="D68">
        <f>SUM(race_modifier!$G$4,prof_modifier!$C$4)</f>
        <v>4</v>
      </c>
      <c r="E68">
        <f>SUM(race_modifier!$G$5,prof_modifier!$C$5)</f>
        <v>1</v>
      </c>
      <c r="F68">
        <f>SUM(race_modifier!$G$6,prof_modifier!$C$6)</f>
        <v>-1</v>
      </c>
      <c r="G68">
        <f>SUM(race_modifier!$G$7,prof_modifier!$C$7)</f>
        <v>-3</v>
      </c>
      <c r="H68">
        <f>SUM(race_modifier!$G$8,prof_modifier!$C$8)</f>
        <v>0</v>
      </c>
      <c r="I68">
        <f>SUM(race_modifier!$G$9,prof_modifier!$C$9)</f>
        <v>2</v>
      </c>
      <c r="J68" s="1">
        <f t="shared" si="0"/>
        <v>2</v>
      </c>
    </row>
    <row r="69" spans="1:10">
      <c r="A69" t="s">
        <v>276</v>
      </c>
      <c r="B69">
        <f>SUM(race_modifier!G2,prof_modifier!D$2)</f>
        <v>-3</v>
      </c>
      <c r="C69">
        <f>SUM(race_modifier!$G$3,prof_modifier!$D$3)</f>
        <v>2</v>
      </c>
      <c r="D69">
        <f>SUM(race_modifier!$G$4,prof_modifier!$D$4)</f>
        <v>3</v>
      </c>
      <c r="E69">
        <f>SUM(race_modifier!$G$5,prof_modifier!$D$5)</f>
        <v>1</v>
      </c>
      <c r="F69">
        <f>SUM(race_modifier!$G$6,prof_modifier!$D$6)</f>
        <v>-1</v>
      </c>
      <c r="G69">
        <f>SUM(race_modifier!$G$7,prof_modifier!$D$7)</f>
        <v>-2</v>
      </c>
      <c r="H69">
        <f>SUM(race_modifier!$G$8,prof_modifier!$D$8)</f>
        <v>0</v>
      </c>
      <c r="I69">
        <f>SUM(race_modifier!$G$9,prof_modifier!$D$9)</f>
        <v>2</v>
      </c>
      <c r="J69" s="1">
        <f t="shared" si="0"/>
        <v>2</v>
      </c>
    </row>
    <row r="70" spans="1:10">
      <c r="A70" t="s">
        <v>277</v>
      </c>
      <c r="B70">
        <f>SUM(race_modifier!G2,prof_modifier!E$2)</f>
        <v>-3</v>
      </c>
      <c r="C70">
        <f>SUM(race_modifier!$G$3,prof_modifier!$E$3)</f>
        <v>1</v>
      </c>
      <c r="D70">
        <f>SUM(race_modifier!$G$4,prof_modifier!$E$4)</f>
        <v>3</v>
      </c>
      <c r="E70">
        <f>SUM(race_modifier!$G$5,prof_modifier!$E$5)</f>
        <v>2</v>
      </c>
      <c r="F70">
        <f>SUM(race_modifier!$G$6,prof_modifier!$E$6)</f>
        <v>-1</v>
      </c>
      <c r="G70">
        <f>SUM(race_modifier!$G$7,prof_modifier!$E$7)</f>
        <v>-2</v>
      </c>
      <c r="H70">
        <f>SUM(race_modifier!$G$8,prof_modifier!$E$8)</f>
        <v>0</v>
      </c>
      <c r="I70">
        <f>SUM(race_modifier!$G$9,prof_modifier!$E$9)</f>
        <v>2</v>
      </c>
      <c r="J70" s="1">
        <f t="shared" si="0"/>
        <v>2</v>
      </c>
    </row>
    <row r="71" spans="1:10">
      <c r="A71" t="s">
        <v>278</v>
      </c>
      <c r="B71">
        <f>SUM(race_modifier!G2,prof_modifier!F$2)</f>
        <v>-2</v>
      </c>
      <c r="C71">
        <f>SUM(race_modifier!$G$3,prof_modifier!$F$3)</f>
        <v>0</v>
      </c>
      <c r="D71">
        <f>SUM(race_modifier!$G$4,prof_modifier!$F$4)</f>
        <v>2</v>
      </c>
      <c r="E71">
        <f>SUM(race_modifier!$G$5,prof_modifier!$F$5)</f>
        <v>2</v>
      </c>
      <c r="F71">
        <f>SUM(race_modifier!$G$6,prof_modifier!$F$6)</f>
        <v>-1</v>
      </c>
      <c r="G71">
        <f>SUM(race_modifier!$G$7,prof_modifier!$F$7)</f>
        <v>-2</v>
      </c>
      <c r="H71">
        <f>SUM(race_modifier!$G$8,prof_modifier!$F$8)</f>
        <v>1</v>
      </c>
      <c r="I71">
        <f>SUM(race_modifier!$G$9,prof_modifier!$F$9)</f>
        <v>2</v>
      </c>
      <c r="J71" s="1">
        <f t="shared" si="0"/>
        <v>2</v>
      </c>
    </row>
    <row r="72" spans="1:10">
      <c r="A72" t="s">
        <v>279</v>
      </c>
      <c r="B72">
        <f>SUM(race_modifier!G2,prof_modifier!G$2)</f>
        <v>-2</v>
      </c>
      <c r="C72">
        <f>SUM(race_modifier!$G$3,prof_modifier!$G$3)</f>
        <v>0</v>
      </c>
      <c r="D72">
        <f>SUM(race_modifier!$G$4,prof_modifier!$G$4)</f>
        <v>2</v>
      </c>
      <c r="E72">
        <f>SUM(race_modifier!$G$5,prof_modifier!$G$5)</f>
        <v>3</v>
      </c>
      <c r="F72">
        <f>SUM(race_modifier!$G$6,prof_modifier!$G$6)</f>
        <v>-1</v>
      </c>
      <c r="G72">
        <f>SUM(race_modifier!$G$7,prof_modifier!$G$7)</f>
        <v>-2</v>
      </c>
      <c r="H72">
        <f>SUM(race_modifier!$G$8,prof_modifier!$G$8)</f>
        <v>1</v>
      </c>
      <c r="I72">
        <f>SUM(race_modifier!$G$9,prof_modifier!$G$9)</f>
        <v>1</v>
      </c>
      <c r="J72" s="1">
        <f t="shared" ref="J72:J140" si="9">SUM(B72:I72)</f>
        <v>2</v>
      </c>
    </row>
    <row r="73" spans="1:10">
      <c r="A73" t="s">
        <v>280</v>
      </c>
      <c r="B73">
        <f>SUM(race_modifier!G2,prof_modifier!H$2)</f>
        <v>-2</v>
      </c>
      <c r="C73">
        <f>SUM(race_modifier!$G$3,prof_modifier!$H$3)</f>
        <v>3</v>
      </c>
      <c r="D73">
        <f>SUM(race_modifier!$G$4,prof_modifier!$H$4)</f>
        <v>2</v>
      </c>
      <c r="E73">
        <f>SUM(race_modifier!$G$5,prof_modifier!$H$5)</f>
        <v>0</v>
      </c>
      <c r="F73">
        <f>SUM(race_modifier!$G$6,prof_modifier!$H$6)</f>
        <v>-2</v>
      </c>
      <c r="G73">
        <f>SUM(race_modifier!$G$7,prof_modifier!$H$7)</f>
        <v>-1</v>
      </c>
      <c r="H73">
        <f>SUM(race_modifier!$G$8,prof_modifier!$H$8)</f>
        <v>1</v>
      </c>
      <c r="I73">
        <f>SUM(race_modifier!$G$9,prof_modifier!$H$9)</f>
        <v>1</v>
      </c>
      <c r="J73" s="1">
        <f t="shared" si="9"/>
        <v>2</v>
      </c>
    </row>
    <row r="74" spans="1:10">
      <c r="A74" t="s">
        <v>281</v>
      </c>
      <c r="B74">
        <f>SUM(race_modifier!G2,prof_modifier!I$2)</f>
        <v>0</v>
      </c>
      <c r="C74">
        <f>SUM(race_modifier!$G$3,prof_modifier!$I$3)</f>
        <v>3</v>
      </c>
      <c r="D74">
        <f>SUM(race_modifier!$G$4,prof_modifier!$I$4)</f>
        <v>0</v>
      </c>
      <c r="E74">
        <f>SUM(race_modifier!$G$5,prof_modifier!$I$5)</f>
        <v>-1</v>
      </c>
      <c r="F74">
        <f>SUM(race_modifier!$G$6,prof_modifier!$I$6)</f>
        <v>-3</v>
      </c>
      <c r="G74">
        <f>SUM(race_modifier!$G$7,prof_modifier!$I$7)</f>
        <v>-1</v>
      </c>
      <c r="H74">
        <f>SUM(race_modifier!$G$8,prof_modifier!$I$8)</f>
        <v>2</v>
      </c>
      <c r="I74">
        <f>SUM(race_modifier!$G$9,prof_modifier!$I$9)</f>
        <v>2</v>
      </c>
      <c r="J74" s="1">
        <f t="shared" si="9"/>
        <v>2</v>
      </c>
    </row>
    <row r="75" spans="1:10">
      <c r="A75" t="s">
        <v>282</v>
      </c>
      <c r="B75">
        <f>SUM(race_modifier!G2,prof_modifier!J$2)</f>
        <v>-3</v>
      </c>
      <c r="C75">
        <f>SUM(race_modifier!$G$3,prof_modifier!$J$3)</f>
        <v>3</v>
      </c>
      <c r="D75">
        <f>SUM(race_modifier!$G$4,prof_modifier!$J$4)</f>
        <v>2</v>
      </c>
      <c r="E75">
        <f>SUM(race_modifier!$G$5,prof_modifier!$J$5)</f>
        <v>0</v>
      </c>
      <c r="F75">
        <f>SUM(race_modifier!$G$6,prof_modifier!$J$6)</f>
        <v>-2</v>
      </c>
      <c r="G75">
        <f>SUM(race_modifier!$G$7,prof_modifier!$J$7)</f>
        <v>-1</v>
      </c>
      <c r="H75">
        <f>SUM(race_modifier!$G$8,prof_modifier!$J$8)</f>
        <v>2</v>
      </c>
      <c r="I75">
        <f>SUM(race_modifier!$G$9,prof_modifier!$J$9)</f>
        <v>1</v>
      </c>
      <c r="J75" s="1">
        <f t="shared" si="9"/>
        <v>2</v>
      </c>
    </row>
    <row r="76" spans="1:10">
      <c r="A76" t="s">
        <v>283</v>
      </c>
      <c r="B76">
        <f>SUM(race_modifier!G2,prof_modifier!K$2)</f>
        <v>-2</v>
      </c>
      <c r="C76">
        <f>SUM(race_modifier!$G$3,prof_modifier!$K$3)</f>
        <v>3</v>
      </c>
      <c r="D76">
        <f>SUM(race_modifier!$G$4,prof_modifier!$K$4)</f>
        <v>2</v>
      </c>
      <c r="E76">
        <f>SUM(race_modifier!$G$5,prof_modifier!$K$5)</f>
        <v>0</v>
      </c>
      <c r="F76">
        <f>SUM(race_modifier!$G$6,prof_modifier!$K$6)</f>
        <v>-2</v>
      </c>
      <c r="G76">
        <f>SUM(race_modifier!$G$7,prof_modifier!$K$7)</f>
        <v>-1</v>
      </c>
      <c r="H76">
        <f>SUM(race_modifier!$G$8,prof_modifier!$K$8)</f>
        <v>1</v>
      </c>
      <c r="I76">
        <f>SUM(race_modifier!$G$9,prof_modifier!$K$9)</f>
        <v>1</v>
      </c>
      <c r="J76" s="1">
        <f t="shared" si="9"/>
        <v>2</v>
      </c>
    </row>
    <row r="77" spans="1:10">
      <c r="A77" t="s">
        <v>284</v>
      </c>
      <c r="B77">
        <f>SUM(race_modifier!G2,prof_modifier!L$2)</f>
        <v>0</v>
      </c>
      <c r="C77">
        <f>SUM(race_modifier!$G$3,prof_modifier!$L$3)</f>
        <v>0</v>
      </c>
      <c r="D77">
        <f>SUM(race_modifier!$G$4,prof_modifier!$L$4)</f>
        <v>2</v>
      </c>
      <c r="E77">
        <f>SUM(race_modifier!$G$5,prof_modifier!$L$5)</f>
        <v>0</v>
      </c>
      <c r="F77">
        <f>SUM(race_modifier!$G$6,prof_modifier!$L$6)</f>
        <v>-2</v>
      </c>
      <c r="G77">
        <f>SUM(race_modifier!$G$7,prof_modifier!$L$7)</f>
        <v>-1</v>
      </c>
      <c r="H77">
        <f>SUM(race_modifier!$G$8,prof_modifier!$L$8)</f>
        <v>2</v>
      </c>
      <c r="I77">
        <f>SUM(race_modifier!$G$9,prof_modifier!$L$9)</f>
        <v>1</v>
      </c>
      <c r="J77" s="1">
        <f t="shared" si="9"/>
        <v>2</v>
      </c>
    </row>
    <row r="78" spans="1:10">
      <c r="A78" t="s">
        <v>285</v>
      </c>
      <c r="B78">
        <f>SUM(race_modifier!G2,prof_modifier!M$2)</f>
        <v>0</v>
      </c>
      <c r="C78">
        <f>SUM(race_modifier!$G$3,prof_modifier!$M$3)</f>
        <v>-1</v>
      </c>
      <c r="D78">
        <f>SUM(race_modifier!$G$4,prof_modifier!$M$4)</f>
        <v>3</v>
      </c>
      <c r="E78">
        <f>SUM(race_modifier!$G$5,prof_modifier!$M$5)</f>
        <v>0</v>
      </c>
      <c r="F78">
        <f>SUM(race_modifier!$G$6,prof_modifier!$M$6)</f>
        <v>-2</v>
      </c>
      <c r="G78">
        <f>SUM(race_modifier!$G$7,prof_modifier!$M$7)</f>
        <v>-1</v>
      </c>
      <c r="H78">
        <f>SUM(race_modifier!$G$8,prof_modifier!$M$8)</f>
        <v>2</v>
      </c>
      <c r="I78">
        <f>SUM(race_modifier!$G$9,prof_modifier!$M$9)</f>
        <v>1</v>
      </c>
      <c r="J78" s="1">
        <f t="shared" si="9"/>
        <v>2</v>
      </c>
    </row>
    <row r="79" spans="1:10">
      <c r="A79" t="s">
        <v>286</v>
      </c>
      <c r="B79">
        <f>SUM(race_modifier!G2,prof_modifier!N$2)</f>
        <v>-4</v>
      </c>
      <c r="C79">
        <f>SUM(race_modifier!$G$3,prof_modifier!$N$3)</f>
        <v>-1</v>
      </c>
      <c r="D79">
        <f>SUM(race_modifier!$G$4,prof_modifier!$N$4)</f>
        <v>4</v>
      </c>
      <c r="E79">
        <f>SUM(race_modifier!$G$5,prof_modifier!$N$5)</f>
        <v>2</v>
      </c>
      <c r="F79">
        <f>SUM(race_modifier!$G$6,prof_modifier!$N$6)</f>
        <v>0</v>
      </c>
      <c r="G79">
        <f>SUM(race_modifier!$G$7,prof_modifier!$N$7)</f>
        <v>-3</v>
      </c>
      <c r="H79">
        <f>SUM(race_modifier!$G$8,prof_modifier!$N$8)</f>
        <v>0</v>
      </c>
      <c r="I79">
        <f>SUM(race_modifier!$G$9,prof_modifier!$N$9)</f>
        <v>4</v>
      </c>
      <c r="J79" s="1">
        <f t="shared" si="9"/>
        <v>2</v>
      </c>
    </row>
    <row r="80" spans="1:10">
      <c r="A80" t="s">
        <v>287</v>
      </c>
      <c r="B80">
        <f>SUM(race_modifier!H2,prof_modifier!B$2)</f>
        <v>-4</v>
      </c>
      <c r="C80">
        <f>SUM(race_modifier!$H$3,prof_modifier!$B$3)</f>
        <v>-2</v>
      </c>
      <c r="D80">
        <f>SUM(race_modifier!$H$4,prof_modifier!$B$4)</f>
        <v>5</v>
      </c>
      <c r="E80">
        <f>SUM(race_modifier!$H$5,prof_modifier!$B$5)</f>
        <v>1</v>
      </c>
      <c r="F80">
        <f>SUM(race_modifier!$H$6,prof_modifier!$B$6)</f>
        <v>3</v>
      </c>
      <c r="G80">
        <f>SUM(race_modifier!$H$7,prof_modifier!$B$7)</f>
        <v>-3</v>
      </c>
      <c r="H80">
        <f>SUM(race_modifier!$H$8,prof_modifier!$B$8)</f>
        <v>-1</v>
      </c>
      <c r="I80">
        <f>SUM(race_modifier!$H$9,prof_modifier!$B$9)</f>
        <v>3</v>
      </c>
      <c r="J80" s="1">
        <f t="shared" si="9"/>
        <v>2</v>
      </c>
    </row>
    <row r="81" spans="1:10">
      <c r="A81" t="s">
        <v>288</v>
      </c>
      <c r="B81">
        <f>SUM(race_modifier!H2,prof_modifier!C$2)</f>
        <v>-3</v>
      </c>
      <c r="C81">
        <f>SUM(race_modifier!$H$3,prof_modifier!$C$3)</f>
        <v>-1</v>
      </c>
      <c r="D81">
        <f>SUM(race_modifier!$H$4,prof_modifier!$C$4)</f>
        <v>5</v>
      </c>
      <c r="E81">
        <f>SUM(race_modifier!$H$5,prof_modifier!$C$5)</f>
        <v>1</v>
      </c>
      <c r="F81">
        <f>SUM(race_modifier!$H$6,prof_modifier!$C$6)</f>
        <v>2</v>
      </c>
      <c r="G81">
        <f>SUM(race_modifier!$H$7,prof_modifier!$C$7)</f>
        <v>-3</v>
      </c>
      <c r="H81">
        <f>SUM(race_modifier!$H$8,prof_modifier!$C$8)</f>
        <v>-1</v>
      </c>
      <c r="I81">
        <f>SUM(race_modifier!$H$9,prof_modifier!$C$9)</f>
        <v>2</v>
      </c>
      <c r="J81" s="1">
        <f t="shared" si="9"/>
        <v>2</v>
      </c>
    </row>
    <row r="82" spans="1:10">
      <c r="A82" t="s">
        <v>289</v>
      </c>
      <c r="B82">
        <f>SUM(race_modifier!H2,prof_modifier!D$2)</f>
        <v>-4</v>
      </c>
      <c r="C82">
        <f>SUM(race_modifier!$H$3,prof_modifier!$D$3)</f>
        <v>0</v>
      </c>
      <c r="D82">
        <f>SUM(race_modifier!$H$4,prof_modifier!$D$4)</f>
        <v>4</v>
      </c>
      <c r="E82">
        <f>SUM(race_modifier!$H$5,prof_modifier!$D$5)</f>
        <v>1</v>
      </c>
      <c r="F82">
        <f>SUM(race_modifier!$H$6,prof_modifier!$D$6)</f>
        <v>2</v>
      </c>
      <c r="G82">
        <f>SUM(race_modifier!$H$7,prof_modifier!$D$7)</f>
        <v>-2</v>
      </c>
      <c r="H82">
        <f>SUM(race_modifier!$H$8,prof_modifier!$D$8)</f>
        <v>-1</v>
      </c>
      <c r="I82">
        <f>SUM(race_modifier!$H$9,prof_modifier!$D$9)</f>
        <v>2</v>
      </c>
      <c r="J82" s="1">
        <f t="shared" si="9"/>
        <v>2</v>
      </c>
    </row>
    <row r="83" spans="1:10">
      <c r="A83" t="s">
        <v>290</v>
      </c>
      <c r="B83">
        <f>SUM(race_modifier!H2,prof_modifier!E$2)</f>
        <v>-4</v>
      </c>
      <c r="C83">
        <f>SUM(race_modifier!$H$3,prof_modifier!$E$3)</f>
        <v>-1</v>
      </c>
      <c r="D83">
        <f>SUM(race_modifier!$H$4,prof_modifier!$E$4)</f>
        <v>4</v>
      </c>
      <c r="E83">
        <f>SUM(race_modifier!$H$5,prof_modifier!$E$5)</f>
        <v>2</v>
      </c>
      <c r="F83">
        <f>SUM(race_modifier!$H$6,prof_modifier!$E$6)</f>
        <v>2</v>
      </c>
      <c r="G83">
        <f>SUM(race_modifier!$H$7,prof_modifier!$E$7)</f>
        <v>-2</v>
      </c>
      <c r="H83">
        <f>SUM(race_modifier!$H$8,prof_modifier!$E$8)</f>
        <v>-1</v>
      </c>
      <c r="I83">
        <f>SUM(race_modifier!$H$9,prof_modifier!$E$9)</f>
        <v>2</v>
      </c>
      <c r="J83" s="1">
        <f t="shared" si="9"/>
        <v>2</v>
      </c>
    </row>
    <row r="84" spans="1:10">
      <c r="A84" t="s">
        <v>291</v>
      </c>
      <c r="B84">
        <f>SUM(race_modifier!H2,prof_modifier!F$2)</f>
        <v>-3</v>
      </c>
      <c r="C84">
        <f>SUM(race_modifier!$H$3,prof_modifier!$F$3)</f>
        <v>-2</v>
      </c>
      <c r="D84">
        <f>SUM(race_modifier!$H$4,prof_modifier!$F$4)</f>
        <v>3</v>
      </c>
      <c r="E84">
        <f>SUM(race_modifier!$H$5,prof_modifier!$F$5)</f>
        <v>2</v>
      </c>
      <c r="F84">
        <f>SUM(race_modifier!$H$6,prof_modifier!$F$6)</f>
        <v>2</v>
      </c>
      <c r="G84">
        <f>SUM(race_modifier!$H$7,prof_modifier!$F$7)</f>
        <v>-2</v>
      </c>
      <c r="H84">
        <f>SUM(race_modifier!$H$8,prof_modifier!$F$8)</f>
        <v>0</v>
      </c>
      <c r="I84">
        <f>SUM(race_modifier!$H$9,prof_modifier!$F$9)</f>
        <v>2</v>
      </c>
      <c r="J84" s="1">
        <f t="shared" si="9"/>
        <v>2</v>
      </c>
    </row>
    <row r="85" spans="1:10">
      <c r="A85" t="s">
        <v>292</v>
      </c>
      <c r="B85">
        <f>SUM(race_modifier!H2,prof_modifier!G$2)</f>
        <v>-3</v>
      </c>
      <c r="C85">
        <f>SUM(race_modifier!$H$3,prof_modifier!$G$3)</f>
        <v>-2</v>
      </c>
      <c r="D85">
        <f>SUM(race_modifier!$H$4,prof_modifier!$G$4)</f>
        <v>3</v>
      </c>
      <c r="E85">
        <f>SUM(race_modifier!$H$5,prof_modifier!$G$5)</f>
        <v>3</v>
      </c>
      <c r="F85">
        <f>SUM(race_modifier!$H$6,prof_modifier!$G$6)</f>
        <v>2</v>
      </c>
      <c r="G85">
        <f>SUM(race_modifier!$H$7,prof_modifier!$G$7)</f>
        <v>-2</v>
      </c>
      <c r="H85">
        <f>SUM(race_modifier!$H$8,prof_modifier!$G$8)</f>
        <v>0</v>
      </c>
      <c r="I85">
        <f>SUM(race_modifier!$H$9,prof_modifier!$G$9)</f>
        <v>1</v>
      </c>
      <c r="J85" s="1">
        <f t="shared" si="9"/>
        <v>2</v>
      </c>
    </row>
    <row r="86" spans="1:10">
      <c r="A86" t="s">
        <v>293</v>
      </c>
      <c r="B86">
        <f>SUM(race_modifier!H2,prof_modifier!H$2)</f>
        <v>-3</v>
      </c>
      <c r="C86">
        <f>SUM(race_modifier!$H$3,prof_modifier!$H$3)</f>
        <v>1</v>
      </c>
      <c r="D86">
        <f>SUM(race_modifier!$H$4,prof_modifier!$H$4)</f>
        <v>3</v>
      </c>
      <c r="E86">
        <f>SUM(race_modifier!$H$5,prof_modifier!$H$5)</f>
        <v>0</v>
      </c>
      <c r="F86">
        <f>SUM(race_modifier!$H$6,prof_modifier!$H$6)</f>
        <v>1</v>
      </c>
      <c r="G86">
        <f>SUM(race_modifier!$H$7,prof_modifier!$H$7)</f>
        <v>-1</v>
      </c>
      <c r="H86">
        <f>SUM(race_modifier!$H$8,prof_modifier!$H$8)</f>
        <v>0</v>
      </c>
      <c r="I86">
        <f>SUM(race_modifier!$H$9,prof_modifier!$H$9)</f>
        <v>1</v>
      </c>
      <c r="J86" s="1">
        <f t="shared" si="9"/>
        <v>2</v>
      </c>
    </row>
    <row r="87" spans="1:10">
      <c r="A87" t="s">
        <v>294</v>
      </c>
      <c r="B87">
        <f>SUM(race_modifier!H2,prof_modifier!I$2)</f>
        <v>-1</v>
      </c>
      <c r="C87">
        <f>SUM(race_modifier!$H$3,prof_modifier!$I$3)</f>
        <v>1</v>
      </c>
      <c r="D87">
        <f>SUM(race_modifier!$H$4,prof_modifier!$I$4)</f>
        <v>1</v>
      </c>
      <c r="E87">
        <f>SUM(race_modifier!$H$5,prof_modifier!$I$5)</f>
        <v>-1</v>
      </c>
      <c r="F87">
        <f>SUM(race_modifier!$H$6,prof_modifier!$I$6)</f>
        <v>0</v>
      </c>
      <c r="G87">
        <f>SUM(race_modifier!$H$7,prof_modifier!$I$7)</f>
        <v>-1</v>
      </c>
      <c r="H87">
        <f>SUM(race_modifier!$H$8,prof_modifier!$I$8)</f>
        <v>1</v>
      </c>
      <c r="I87">
        <f>SUM(race_modifier!$H$9,prof_modifier!$I$9)</f>
        <v>2</v>
      </c>
      <c r="J87" s="1">
        <f t="shared" si="9"/>
        <v>2</v>
      </c>
    </row>
    <row r="88" spans="1:10">
      <c r="A88" t="s">
        <v>295</v>
      </c>
      <c r="B88">
        <f>SUM(race_modifier!H2,prof_modifier!J$2)</f>
        <v>-4</v>
      </c>
      <c r="C88">
        <f>SUM(race_modifier!$H$3,prof_modifier!$J$3)</f>
        <v>1</v>
      </c>
      <c r="D88">
        <f>SUM(race_modifier!$H$4,prof_modifier!$J$4)</f>
        <v>3</v>
      </c>
      <c r="E88">
        <f>SUM(race_modifier!$H$5,prof_modifier!$J$5)</f>
        <v>0</v>
      </c>
      <c r="F88">
        <f>SUM(race_modifier!$H$6,prof_modifier!$J$6)</f>
        <v>1</v>
      </c>
      <c r="G88">
        <f>SUM(race_modifier!$H$7,prof_modifier!$J$7)</f>
        <v>-1</v>
      </c>
      <c r="H88">
        <f>SUM(race_modifier!$H$8,prof_modifier!$J$8)</f>
        <v>1</v>
      </c>
      <c r="I88">
        <f>SUM(race_modifier!$H$9,prof_modifier!$J$9)</f>
        <v>1</v>
      </c>
      <c r="J88" s="1">
        <f t="shared" si="9"/>
        <v>2</v>
      </c>
    </row>
    <row r="89" spans="1:10">
      <c r="A89" t="s">
        <v>296</v>
      </c>
      <c r="B89">
        <f>SUM(race_modifier!H2,prof_modifier!K$2)</f>
        <v>-3</v>
      </c>
      <c r="C89">
        <f>SUM(race_modifier!$H$3,prof_modifier!$K$3)</f>
        <v>1</v>
      </c>
      <c r="D89">
        <f>SUM(race_modifier!$H$4,prof_modifier!$K$4)</f>
        <v>3</v>
      </c>
      <c r="E89">
        <f>SUM(race_modifier!$H$5,prof_modifier!$K$5)</f>
        <v>0</v>
      </c>
      <c r="F89">
        <f>SUM(race_modifier!$H$6,prof_modifier!$K$6)</f>
        <v>1</v>
      </c>
      <c r="G89">
        <f>SUM(race_modifier!$H$7,prof_modifier!$K$7)</f>
        <v>-1</v>
      </c>
      <c r="H89">
        <f>SUM(race_modifier!$H$8,prof_modifier!$K$8)</f>
        <v>0</v>
      </c>
      <c r="I89">
        <f>SUM(race_modifier!$H$9,prof_modifier!$K$9)</f>
        <v>1</v>
      </c>
      <c r="J89" s="1">
        <f t="shared" si="9"/>
        <v>2</v>
      </c>
    </row>
    <row r="90" spans="1:10">
      <c r="A90" t="s">
        <v>297</v>
      </c>
      <c r="B90">
        <f>SUM(race_modifier!H2,prof_modifier!L$2)</f>
        <v>-1</v>
      </c>
      <c r="C90">
        <f>SUM(race_modifier!$H$3,prof_modifier!$L$3)</f>
        <v>-2</v>
      </c>
      <c r="D90">
        <f>SUM(race_modifier!$H$4,prof_modifier!$L$4)</f>
        <v>3</v>
      </c>
      <c r="E90">
        <f>SUM(race_modifier!$H$5,prof_modifier!$L$5)</f>
        <v>0</v>
      </c>
      <c r="F90">
        <f>SUM(race_modifier!$H$6,prof_modifier!$L$6)</f>
        <v>1</v>
      </c>
      <c r="G90">
        <f>SUM(race_modifier!$H$7,prof_modifier!$L$7)</f>
        <v>-1</v>
      </c>
      <c r="H90">
        <f>SUM(race_modifier!$H$8,prof_modifier!$L$8)</f>
        <v>1</v>
      </c>
      <c r="I90">
        <f>SUM(race_modifier!$H$9,prof_modifier!$L$9)</f>
        <v>1</v>
      </c>
      <c r="J90" s="1">
        <f t="shared" si="9"/>
        <v>2</v>
      </c>
    </row>
    <row r="91" spans="1:10">
      <c r="A91" t="s">
        <v>298</v>
      </c>
      <c r="B91">
        <f>SUM(race_modifier!H2,prof_modifier!M$2)</f>
        <v>-1</v>
      </c>
      <c r="C91">
        <f>SUM(race_modifier!$H$3,prof_modifier!$M$3)</f>
        <v>-3</v>
      </c>
      <c r="D91">
        <f>SUM(race_modifier!$H$4,prof_modifier!$M$4)</f>
        <v>4</v>
      </c>
      <c r="E91">
        <f>SUM(race_modifier!$H$5,prof_modifier!$M$5)</f>
        <v>0</v>
      </c>
      <c r="F91">
        <f>SUM(race_modifier!$H$6,prof_modifier!$M$6)</f>
        <v>1</v>
      </c>
      <c r="G91">
        <f>SUM(race_modifier!$H$7,prof_modifier!$M$7)</f>
        <v>-1</v>
      </c>
      <c r="H91">
        <f>SUM(race_modifier!$H$8,prof_modifier!$M$8)</f>
        <v>1</v>
      </c>
      <c r="I91">
        <f>SUM(race_modifier!$H$9,prof_modifier!$M$9)</f>
        <v>1</v>
      </c>
      <c r="J91" s="1">
        <f t="shared" si="9"/>
        <v>2</v>
      </c>
    </row>
    <row r="92" spans="1:10">
      <c r="A92" t="s">
        <v>299</v>
      </c>
      <c r="B92">
        <f>SUM(race_modifier!H2,prof_modifier!N$2)</f>
        <v>-5</v>
      </c>
      <c r="C92">
        <f>SUM(race_modifier!$H$3,prof_modifier!$N$3)</f>
        <v>-3</v>
      </c>
      <c r="D92">
        <f>SUM(race_modifier!$H$4,prof_modifier!$N$4)</f>
        <v>5</v>
      </c>
      <c r="E92">
        <f>SUM(race_modifier!$H$5,prof_modifier!$N$5)</f>
        <v>2</v>
      </c>
      <c r="F92">
        <f>SUM(race_modifier!$H$6,prof_modifier!$N$6)</f>
        <v>3</v>
      </c>
      <c r="G92">
        <f>SUM(race_modifier!$H$7,prof_modifier!$N$7)</f>
        <v>-3</v>
      </c>
      <c r="H92">
        <f>SUM(race_modifier!$H$8,prof_modifier!$N$8)</f>
        <v>-1</v>
      </c>
      <c r="I92">
        <f>SUM(race_modifier!$H$9,prof_modifier!$N$9)</f>
        <v>4</v>
      </c>
      <c r="J92" s="1">
        <f t="shared" si="9"/>
        <v>2</v>
      </c>
    </row>
    <row r="93" spans="1:10">
      <c r="A93" t="s">
        <v>300</v>
      </c>
      <c r="B93">
        <f>SUM(race_modifier!I2,prof_modifier!B$2)</f>
        <v>-1</v>
      </c>
      <c r="C93">
        <f>SUM(race_modifier!$I$3,prof_modifier!$B$3)</f>
        <v>-1</v>
      </c>
      <c r="D93">
        <f>SUM(race_modifier!$I$4,prof_modifier!$B$4)</f>
        <v>2</v>
      </c>
      <c r="E93">
        <f>SUM(race_modifier!$I$5,prof_modifier!$B$5)</f>
        <v>2</v>
      </c>
      <c r="F93">
        <f>SUM(race_modifier!$I$6,prof_modifier!$B$6)</f>
        <v>0</v>
      </c>
      <c r="G93">
        <f>SUM(race_modifier!$I$7,prof_modifier!$B$7)</f>
        <v>0</v>
      </c>
      <c r="H93">
        <f>SUM(race_modifier!$I$8,prof_modifier!$B$8)</f>
        <v>-1</v>
      </c>
      <c r="I93">
        <f>SUM(race_modifier!$I$9,prof_modifier!$B$9)</f>
        <v>1</v>
      </c>
      <c r="J93" s="1">
        <f t="shared" si="9"/>
        <v>2</v>
      </c>
    </row>
    <row r="94" spans="1:10">
      <c r="A94" t="s">
        <v>301</v>
      </c>
      <c r="B94">
        <f>SUM(race_modifier!I2,prof_modifier!C$2)</f>
        <v>0</v>
      </c>
      <c r="C94">
        <f>SUM(race_modifier!$I$3,prof_modifier!$C$3)</f>
        <v>0</v>
      </c>
      <c r="D94">
        <f>SUM(race_modifier!$I$4,prof_modifier!$C$4)</f>
        <v>2</v>
      </c>
      <c r="E94">
        <f>SUM(race_modifier!$I$5,prof_modifier!$C$5)</f>
        <v>2</v>
      </c>
      <c r="F94">
        <f>SUM(race_modifier!$I$6,prof_modifier!$C$6)</f>
        <v>-1</v>
      </c>
      <c r="G94">
        <f>SUM(race_modifier!$I$7,prof_modifier!$C$7)</f>
        <v>0</v>
      </c>
      <c r="H94">
        <f>SUM(race_modifier!$I$8,prof_modifier!$C$8)</f>
        <v>-1</v>
      </c>
      <c r="I94">
        <f>SUM(race_modifier!$I$9,prof_modifier!$C$9)</f>
        <v>0</v>
      </c>
      <c r="J94" s="1">
        <f t="shared" si="9"/>
        <v>2</v>
      </c>
    </row>
    <row r="95" spans="1:10">
      <c r="A95" t="s">
        <v>302</v>
      </c>
      <c r="B95">
        <f>SUM(race_modifier!I2,prof_modifier!D$2)</f>
        <v>-1</v>
      </c>
      <c r="C95">
        <f>SUM(race_modifier!$I$3,prof_modifier!$D$3)</f>
        <v>1</v>
      </c>
      <c r="D95">
        <f>SUM(race_modifier!$I$4,prof_modifier!$D$4)</f>
        <v>1</v>
      </c>
      <c r="E95">
        <f>SUM(race_modifier!$I$5,prof_modifier!$D$5)</f>
        <v>2</v>
      </c>
      <c r="F95">
        <f>SUM(race_modifier!$I$6,prof_modifier!$D$6)</f>
        <v>-1</v>
      </c>
      <c r="G95">
        <f>SUM(race_modifier!$I$7,prof_modifier!$D$7)</f>
        <v>1</v>
      </c>
      <c r="H95">
        <f>SUM(race_modifier!$I$8,prof_modifier!$D$8)</f>
        <v>-1</v>
      </c>
      <c r="I95">
        <f>SUM(race_modifier!$I$9,prof_modifier!$D$9)</f>
        <v>0</v>
      </c>
      <c r="J95" s="1">
        <f t="shared" si="9"/>
        <v>2</v>
      </c>
    </row>
    <row r="96" spans="1:10">
      <c r="A96" t="s">
        <v>303</v>
      </c>
      <c r="B96">
        <f>SUM(race_modifier!I2,prof_modifier!E$2)</f>
        <v>-1</v>
      </c>
      <c r="C96">
        <f>SUM(race_modifier!$I$3,prof_modifier!$E$3)</f>
        <v>0</v>
      </c>
      <c r="D96">
        <f>SUM(race_modifier!$I$4,prof_modifier!$E$4)</f>
        <v>1</v>
      </c>
      <c r="E96">
        <f>SUM(race_modifier!$I$5,prof_modifier!$E$5)</f>
        <v>3</v>
      </c>
      <c r="F96">
        <f>SUM(race_modifier!$I$6,prof_modifier!$E$6)</f>
        <v>-1</v>
      </c>
      <c r="G96">
        <f>SUM(race_modifier!$I$7,prof_modifier!$E$7)</f>
        <v>1</v>
      </c>
      <c r="H96">
        <f>SUM(race_modifier!$I$8,prof_modifier!$E$8)</f>
        <v>-1</v>
      </c>
      <c r="I96">
        <f>SUM(race_modifier!$I$9,prof_modifier!$E$9)</f>
        <v>0</v>
      </c>
      <c r="J96" s="1">
        <f t="shared" si="9"/>
        <v>2</v>
      </c>
    </row>
    <row r="97" spans="1:10">
      <c r="A97" t="s">
        <v>304</v>
      </c>
      <c r="B97">
        <f>SUM(race_modifier!I2,prof_modifier!F$2)</f>
        <v>0</v>
      </c>
      <c r="C97">
        <f>SUM(race_modifier!$I$3,prof_modifier!$F$3)</f>
        <v>-1</v>
      </c>
      <c r="D97">
        <f>SUM(race_modifier!$I$4,prof_modifier!$F$4)</f>
        <v>0</v>
      </c>
      <c r="E97">
        <f>SUM(race_modifier!$I$5,prof_modifier!$F$5)</f>
        <v>3</v>
      </c>
      <c r="F97">
        <f>SUM(race_modifier!$I$6,prof_modifier!$F$6)</f>
        <v>-1</v>
      </c>
      <c r="G97">
        <f>SUM(race_modifier!$I$7,prof_modifier!$F$7)</f>
        <v>1</v>
      </c>
      <c r="H97">
        <f>SUM(race_modifier!$I$8,prof_modifier!$F$8)</f>
        <v>0</v>
      </c>
      <c r="I97">
        <f>SUM(race_modifier!$I$9,prof_modifier!$F$9)</f>
        <v>0</v>
      </c>
      <c r="J97" s="1">
        <f t="shared" si="9"/>
        <v>2</v>
      </c>
    </row>
    <row r="98" spans="1:10">
      <c r="A98" t="s">
        <v>305</v>
      </c>
      <c r="B98">
        <f>SUM(race_modifier!I2,prof_modifier!G$2)</f>
        <v>0</v>
      </c>
      <c r="C98">
        <f>SUM(race_modifier!$I$3,prof_modifier!$G$3)</f>
        <v>-1</v>
      </c>
      <c r="D98">
        <f>SUM(race_modifier!$I$4,prof_modifier!$G$4)</f>
        <v>0</v>
      </c>
      <c r="E98">
        <f>SUM(race_modifier!$I$5,prof_modifier!$G$5)</f>
        <v>4</v>
      </c>
      <c r="F98">
        <f>SUM(race_modifier!$I$6,prof_modifier!$G$6)</f>
        <v>-1</v>
      </c>
      <c r="G98">
        <f>SUM(race_modifier!$I$7,prof_modifier!$G$7)</f>
        <v>1</v>
      </c>
      <c r="H98">
        <f>SUM(race_modifier!$I$8,prof_modifier!$G$8)</f>
        <v>0</v>
      </c>
      <c r="I98">
        <f>SUM(race_modifier!$I$9,prof_modifier!$G$9)</f>
        <v>-1</v>
      </c>
      <c r="J98" s="1">
        <f t="shared" si="9"/>
        <v>2</v>
      </c>
    </row>
    <row r="99" spans="1:10">
      <c r="A99" t="s">
        <v>306</v>
      </c>
      <c r="B99">
        <f>SUM(race_modifier!I2,prof_modifier!H$2)</f>
        <v>0</v>
      </c>
      <c r="C99">
        <f>SUM(race_modifier!$I$3,prof_modifier!$H$3)</f>
        <v>2</v>
      </c>
      <c r="D99">
        <f>SUM(race_modifier!$I$4,prof_modifier!$H$4)</f>
        <v>0</v>
      </c>
      <c r="E99">
        <f>SUM(race_modifier!$I$5,prof_modifier!$H$5)</f>
        <v>1</v>
      </c>
      <c r="F99">
        <f>SUM(race_modifier!$I$6,prof_modifier!$H$6)</f>
        <v>-2</v>
      </c>
      <c r="G99">
        <f>SUM(race_modifier!$I$7,prof_modifier!$H$7)</f>
        <v>2</v>
      </c>
      <c r="H99">
        <f>SUM(race_modifier!$I$8,prof_modifier!$H$8)</f>
        <v>0</v>
      </c>
      <c r="I99">
        <f>SUM(race_modifier!$I$9,prof_modifier!$H$9)</f>
        <v>-1</v>
      </c>
      <c r="J99" s="1">
        <f t="shared" si="9"/>
        <v>2</v>
      </c>
    </row>
    <row r="100" spans="1:10">
      <c r="A100" t="s">
        <v>307</v>
      </c>
      <c r="B100">
        <f>SUM(race_modifier!I2,prof_modifier!I$2)</f>
        <v>2</v>
      </c>
      <c r="C100">
        <f>SUM(race_modifier!$I$3,prof_modifier!$I$3)</f>
        <v>2</v>
      </c>
      <c r="D100">
        <f>SUM(race_modifier!$I$4,prof_modifier!$I$4)</f>
        <v>-2</v>
      </c>
      <c r="E100">
        <f>SUM(race_modifier!$I$5,prof_modifier!$I$5)</f>
        <v>0</v>
      </c>
      <c r="F100">
        <f>SUM(race_modifier!$I$6,prof_modifier!$I$6)</f>
        <v>-3</v>
      </c>
      <c r="G100">
        <f>SUM(race_modifier!$I$7,prof_modifier!$I$7)</f>
        <v>2</v>
      </c>
      <c r="H100">
        <f>SUM(race_modifier!$I$8,prof_modifier!$I$8)</f>
        <v>1</v>
      </c>
      <c r="I100">
        <f>SUM(race_modifier!$I$9,prof_modifier!$I$9)</f>
        <v>0</v>
      </c>
      <c r="J100" s="1">
        <f t="shared" si="9"/>
        <v>2</v>
      </c>
    </row>
    <row r="101" spans="1:10">
      <c r="A101" t="s">
        <v>308</v>
      </c>
      <c r="B101">
        <f>SUM(race_modifier!I2,prof_modifier!J$2)</f>
        <v>-1</v>
      </c>
      <c r="C101">
        <f>SUM(race_modifier!$I$3,prof_modifier!$J$3)</f>
        <v>2</v>
      </c>
      <c r="D101">
        <f>SUM(race_modifier!$I$4,prof_modifier!$J$4)</f>
        <v>0</v>
      </c>
      <c r="E101">
        <f>SUM(race_modifier!$I$5,prof_modifier!$J$5)</f>
        <v>1</v>
      </c>
      <c r="F101">
        <f>SUM(race_modifier!$I$6,prof_modifier!$J$6)</f>
        <v>-2</v>
      </c>
      <c r="G101">
        <f>SUM(race_modifier!$I$7,prof_modifier!$J$7)</f>
        <v>2</v>
      </c>
      <c r="H101">
        <f>SUM(race_modifier!$I$8,prof_modifier!$J$8)</f>
        <v>1</v>
      </c>
      <c r="I101">
        <f>SUM(race_modifier!$I$9,prof_modifier!$J$9)</f>
        <v>-1</v>
      </c>
      <c r="J101" s="1">
        <f t="shared" si="9"/>
        <v>2</v>
      </c>
    </row>
    <row r="102" spans="1:10">
      <c r="A102" t="s">
        <v>309</v>
      </c>
      <c r="B102">
        <f>SUM(race_modifier!I2,prof_modifier!K$2)</f>
        <v>0</v>
      </c>
      <c r="C102">
        <f>SUM(race_modifier!$I$3,prof_modifier!$K$3)</f>
        <v>2</v>
      </c>
      <c r="D102">
        <f>SUM(race_modifier!$I$4,prof_modifier!$K$4)</f>
        <v>0</v>
      </c>
      <c r="E102">
        <f>SUM(race_modifier!$I$5,prof_modifier!$K$5)</f>
        <v>1</v>
      </c>
      <c r="F102">
        <f>SUM(race_modifier!$I$6,prof_modifier!$K$6)</f>
        <v>-2</v>
      </c>
      <c r="G102">
        <f>SUM(race_modifier!$I$7,prof_modifier!$K$7)</f>
        <v>2</v>
      </c>
      <c r="H102">
        <f>SUM(race_modifier!$I$8,prof_modifier!$K$8)</f>
        <v>0</v>
      </c>
      <c r="I102">
        <f>SUM(race_modifier!$I$9,prof_modifier!$K$9)</f>
        <v>-1</v>
      </c>
      <c r="J102" s="1">
        <f t="shared" si="9"/>
        <v>2</v>
      </c>
    </row>
    <row r="103" spans="1:10">
      <c r="A103" t="s">
        <v>310</v>
      </c>
      <c r="B103">
        <f>SUM(race_modifier!I2,prof_modifier!L$2)</f>
        <v>2</v>
      </c>
      <c r="C103">
        <f>SUM(race_modifier!$I$3,prof_modifier!$L$3)</f>
        <v>-1</v>
      </c>
      <c r="D103">
        <f>SUM(race_modifier!$I$4,prof_modifier!$L$4)</f>
        <v>0</v>
      </c>
      <c r="E103">
        <f>SUM(race_modifier!$I$5,prof_modifier!$L$5)</f>
        <v>1</v>
      </c>
      <c r="F103">
        <f>SUM(race_modifier!$I$6,prof_modifier!$L$6)</f>
        <v>-2</v>
      </c>
      <c r="G103">
        <f>SUM(race_modifier!$I$7,prof_modifier!$L$7)</f>
        <v>2</v>
      </c>
      <c r="H103">
        <f>SUM(race_modifier!$I$8,prof_modifier!$L$8)</f>
        <v>1</v>
      </c>
      <c r="I103">
        <f>SUM(race_modifier!$I$9,prof_modifier!$L$9)</f>
        <v>-1</v>
      </c>
      <c r="J103" s="1">
        <f t="shared" si="9"/>
        <v>2</v>
      </c>
    </row>
    <row r="104" spans="1:10">
      <c r="A104" t="s">
        <v>311</v>
      </c>
      <c r="B104">
        <f>SUM(race_modifier!I2,prof_modifier!M$2)</f>
        <v>2</v>
      </c>
      <c r="C104">
        <f>SUM(race_modifier!$I$3,prof_modifier!$M$3)</f>
        <v>-2</v>
      </c>
      <c r="D104">
        <f>SUM(race_modifier!$I$4,prof_modifier!$M$4)</f>
        <v>1</v>
      </c>
      <c r="E104">
        <f>SUM(race_modifier!$I$5,prof_modifier!$M$5)</f>
        <v>1</v>
      </c>
      <c r="F104">
        <f>SUM(race_modifier!$I$6,prof_modifier!$M$6)</f>
        <v>-2</v>
      </c>
      <c r="G104">
        <f>SUM(race_modifier!$I$7,prof_modifier!$M$7)</f>
        <v>2</v>
      </c>
      <c r="H104">
        <f>SUM(race_modifier!$I$8,prof_modifier!$M$8)</f>
        <v>1</v>
      </c>
      <c r="I104">
        <f>SUM(race_modifier!$I$9,prof_modifier!$M$9)</f>
        <v>-1</v>
      </c>
      <c r="J104" s="1">
        <f t="shared" si="9"/>
        <v>2</v>
      </c>
    </row>
    <row r="105" spans="1:10">
      <c r="A105" t="s">
        <v>312</v>
      </c>
      <c r="B105">
        <f>SUM(race_modifier!I2,prof_modifier!N$2)</f>
        <v>-2</v>
      </c>
      <c r="C105">
        <f>SUM(race_modifier!$I$3,prof_modifier!$N$3)</f>
        <v>-2</v>
      </c>
      <c r="D105">
        <f>SUM(race_modifier!$I$4,prof_modifier!$N$4)</f>
        <v>2</v>
      </c>
      <c r="E105">
        <f>SUM(race_modifier!$I$5,prof_modifier!$N$5)</f>
        <v>3</v>
      </c>
      <c r="F105">
        <f>SUM(race_modifier!$I$6,prof_modifier!$N$6)</f>
        <v>0</v>
      </c>
      <c r="G105">
        <f>SUM(race_modifier!$I$7,prof_modifier!$N$7)</f>
        <v>0</v>
      </c>
      <c r="H105">
        <f>SUM(race_modifier!$I$8,prof_modifier!$N$8)</f>
        <v>-1</v>
      </c>
      <c r="I105">
        <f>SUM(race_modifier!$I$9,prof_modifier!$N$9)</f>
        <v>2</v>
      </c>
      <c r="J105" s="1">
        <f t="shared" si="9"/>
        <v>2</v>
      </c>
    </row>
    <row r="106" spans="1:10">
      <c r="A106" t="s">
        <v>313</v>
      </c>
      <c r="B106">
        <f>SUM(race_modifier!J2,prof_modifier!B$2)</f>
        <v>2</v>
      </c>
      <c r="C106">
        <f>SUM(race_modifier!$J$3,prof_modifier!$B$3)</f>
        <v>-4</v>
      </c>
      <c r="D106">
        <f>SUM(race_modifier!$J$4,prof_modifier!$B$4)</f>
        <v>0</v>
      </c>
      <c r="E106">
        <f>SUM(race_modifier!$J$5,prof_modifier!$B$5)</f>
        <v>3</v>
      </c>
      <c r="F106">
        <f>SUM(race_modifier!$J$6,prof_modifier!$B$6)</f>
        <v>-1</v>
      </c>
      <c r="G106">
        <f>SUM(race_modifier!$J$7,prof_modifier!$B$7)</f>
        <v>0</v>
      </c>
      <c r="H106">
        <f>SUM(race_modifier!$J$8,prof_modifier!$B$8)</f>
        <v>2</v>
      </c>
      <c r="I106">
        <f>SUM(race_modifier!$J$9,prof_modifier!$B$9)</f>
        <v>0</v>
      </c>
      <c r="J106" s="1">
        <f t="shared" si="9"/>
        <v>2</v>
      </c>
    </row>
    <row r="107" spans="1:10">
      <c r="A107" t="s">
        <v>314</v>
      </c>
      <c r="B107">
        <f>SUM(race_modifier!J2,prof_modifier!C$2)</f>
        <v>3</v>
      </c>
      <c r="C107">
        <f>SUM(race_modifier!$J$3,prof_modifier!$C$3)</f>
        <v>-3</v>
      </c>
      <c r="D107">
        <f>SUM(race_modifier!$J$4,prof_modifier!$C$4)</f>
        <v>0</v>
      </c>
      <c r="E107">
        <f>SUM(race_modifier!$J$5,prof_modifier!$C$5)</f>
        <v>3</v>
      </c>
      <c r="F107">
        <f>SUM(race_modifier!$J$6,prof_modifier!$C$6)</f>
        <v>-2</v>
      </c>
      <c r="G107">
        <f>SUM(race_modifier!$J$7,prof_modifier!$C$7)</f>
        <v>0</v>
      </c>
      <c r="H107">
        <f>SUM(race_modifier!$J$8,prof_modifier!$C$8)</f>
        <v>2</v>
      </c>
      <c r="I107">
        <f>SUM(race_modifier!$J$9,prof_modifier!$C$9)</f>
        <v>-1</v>
      </c>
      <c r="J107" s="1">
        <f t="shared" si="9"/>
        <v>2</v>
      </c>
    </row>
    <row r="108" spans="1:10">
      <c r="A108" t="s">
        <v>315</v>
      </c>
      <c r="B108">
        <f>SUM(race_modifier!J2,prof_modifier!D$2)</f>
        <v>2</v>
      </c>
      <c r="C108">
        <f>SUM(race_modifier!$J$3,prof_modifier!$D$3)</f>
        <v>-2</v>
      </c>
      <c r="D108">
        <f>SUM(race_modifier!$J$4,prof_modifier!$D$4)</f>
        <v>-1</v>
      </c>
      <c r="E108">
        <f>SUM(race_modifier!$J$5,prof_modifier!$D$5)</f>
        <v>3</v>
      </c>
      <c r="F108">
        <f>SUM(race_modifier!$J$6,prof_modifier!$D$6)</f>
        <v>-2</v>
      </c>
      <c r="G108">
        <f>SUM(race_modifier!$J$7,prof_modifier!$D$7)</f>
        <v>1</v>
      </c>
      <c r="H108">
        <f>SUM(race_modifier!$J$8,prof_modifier!$D$8)</f>
        <v>2</v>
      </c>
      <c r="I108">
        <f>SUM(race_modifier!$J$9,prof_modifier!$D$9)</f>
        <v>-1</v>
      </c>
      <c r="J108" s="1">
        <f t="shared" si="9"/>
        <v>2</v>
      </c>
    </row>
    <row r="109" spans="1:10">
      <c r="A109" t="s">
        <v>316</v>
      </c>
      <c r="B109">
        <f>SUM(race_modifier!J2,prof_modifier!E$2)</f>
        <v>2</v>
      </c>
      <c r="C109">
        <f>SUM(race_modifier!$J$3,prof_modifier!$E$3)</f>
        <v>-3</v>
      </c>
      <c r="D109">
        <f>SUM(race_modifier!$J$4,prof_modifier!$E$4)</f>
        <v>-1</v>
      </c>
      <c r="E109">
        <f>SUM(race_modifier!$J$5,prof_modifier!$E$5)</f>
        <v>4</v>
      </c>
      <c r="F109">
        <f>SUM(race_modifier!$J$6,prof_modifier!$E$6)</f>
        <v>-2</v>
      </c>
      <c r="G109">
        <f>SUM(race_modifier!$J$7,prof_modifier!$E$7)</f>
        <v>1</v>
      </c>
      <c r="H109">
        <f>SUM(race_modifier!$J$8,prof_modifier!$E$8)</f>
        <v>2</v>
      </c>
      <c r="I109">
        <f>SUM(race_modifier!$J$9,prof_modifier!$E$9)</f>
        <v>-1</v>
      </c>
      <c r="J109" s="1">
        <f t="shared" si="9"/>
        <v>2</v>
      </c>
    </row>
    <row r="110" spans="1:10">
      <c r="A110" t="s">
        <v>317</v>
      </c>
      <c r="B110">
        <f>SUM(race_modifier!J2,prof_modifier!F$2)</f>
        <v>3</v>
      </c>
      <c r="C110">
        <f>SUM(race_modifier!$J$3,prof_modifier!$F$3)</f>
        <v>-4</v>
      </c>
      <c r="D110">
        <f>SUM(race_modifier!$J$4,prof_modifier!$F$4)</f>
        <v>-2</v>
      </c>
      <c r="E110">
        <f>SUM(race_modifier!$J$5,prof_modifier!$F$5)</f>
        <v>4</v>
      </c>
      <c r="F110">
        <f>SUM(race_modifier!$J$6,prof_modifier!$F$6)</f>
        <v>-2</v>
      </c>
      <c r="G110">
        <f>SUM(race_modifier!$J$7,prof_modifier!$F$7)</f>
        <v>1</v>
      </c>
      <c r="H110">
        <f>SUM(race_modifier!$J$8,prof_modifier!$F$8)</f>
        <v>3</v>
      </c>
      <c r="I110">
        <f>SUM(race_modifier!$J$9,prof_modifier!$F$9)</f>
        <v>-1</v>
      </c>
      <c r="J110" s="1">
        <f t="shared" si="9"/>
        <v>2</v>
      </c>
    </row>
    <row r="111" spans="1:10">
      <c r="A111" t="s">
        <v>318</v>
      </c>
      <c r="B111">
        <f>SUM(race_modifier!J2,prof_modifier!G$2)</f>
        <v>3</v>
      </c>
      <c r="C111">
        <f>SUM(race_modifier!$J$3,prof_modifier!$G$3)</f>
        <v>-4</v>
      </c>
      <c r="D111">
        <f>SUM(race_modifier!$J$4,prof_modifier!$G$4)</f>
        <v>-2</v>
      </c>
      <c r="E111">
        <f>SUM(race_modifier!$J$5,prof_modifier!$G$5)</f>
        <v>5</v>
      </c>
      <c r="F111">
        <f>SUM(race_modifier!$J$6,prof_modifier!$G$6)</f>
        <v>-2</v>
      </c>
      <c r="G111">
        <f>SUM(race_modifier!$J$7,prof_modifier!$G$7)</f>
        <v>1</v>
      </c>
      <c r="H111">
        <f>SUM(race_modifier!$J$8,prof_modifier!$G$8)</f>
        <v>3</v>
      </c>
      <c r="I111">
        <f>SUM(race_modifier!$J$9,prof_modifier!$G$9)</f>
        <v>-2</v>
      </c>
      <c r="J111" s="1">
        <f t="shared" si="9"/>
        <v>2</v>
      </c>
    </row>
    <row r="112" spans="1:10">
      <c r="A112" t="s">
        <v>319</v>
      </c>
      <c r="B112">
        <f>SUM(race_modifier!J2,prof_modifier!H$2)</f>
        <v>3</v>
      </c>
      <c r="C112">
        <f>SUM(race_modifier!$J$3,prof_modifier!$H$3)</f>
        <v>-1</v>
      </c>
      <c r="D112">
        <f>SUM(race_modifier!$J$4,prof_modifier!$H$4)</f>
        <v>-2</v>
      </c>
      <c r="E112">
        <f>SUM(race_modifier!$J$5,prof_modifier!$H$5)</f>
        <v>2</v>
      </c>
      <c r="F112">
        <f>SUM(race_modifier!$J$6,prof_modifier!$H$6)</f>
        <v>-3</v>
      </c>
      <c r="G112">
        <f>SUM(race_modifier!$J$7,prof_modifier!$H$7)</f>
        <v>2</v>
      </c>
      <c r="H112">
        <f>SUM(race_modifier!$J$8,prof_modifier!$H$8)</f>
        <v>3</v>
      </c>
      <c r="I112">
        <f>SUM(race_modifier!$J$9,prof_modifier!$H$9)</f>
        <v>-2</v>
      </c>
      <c r="J112" s="1">
        <f t="shared" si="9"/>
        <v>2</v>
      </c>
    </row>
    <row r="113" spans="1:10">
      <c r="A113" t="s">
        <v>320</v>
      </c>
      <c r="B113">
        <f>SUM(race_modifier!J2,prof_modifier!I$2)</f>
        <v>5</v>
      </c>
      <c r="C113">
        <f>SUM(race_modifier!$J$3,prof_modifier!$I$3)</f>
        <v>-1</v>
      </c>
      <c r="D113">
        <f>SUM(race_modifier!$J$4,prof_modifier!$I$4)</f>
        <v>-4</v>
      </c>
      <c r="E113">
        <f>SUM(race_modifier!$J$5,prof_modifier!$I$5)</f>
        <v>1</v>
      </c>
      <c r="F113">
        <f>SUM(race_modifier!$J$6,prof_modifier!$I$6)</f>
        <v>-4</v>
      </c>
      <c r="G113">
        <f>SUM(race_modifier!$J$7,prof_modifier!$I$7)</f>
        <v>2</v>
      </c>
      <c r="H113">
        <f>SUM(race_modifier!$J$8,prof_modifier!$I$8)</f>
        <v>4</v>
      </c>
      <c r="I113">
        <f>SUM(race_modifier!$J$9,prof_modifier!$I$9)</f>
        <v>-1</v>
      </c>
      <c r="J113" s="1">
        <f t="shared" si="9"/>
        <v>2</v>
      </c>
    </row>
    <row r="114" spans="1:10">
      <c r="A114" t="s">
        <v>321</v>
      </c>
      <c r="B114">
        <f>SUM(race_modifier!J2,prof_modifier!J$2)</f>
        <v>2</v>
      </c>
      <c r="C114">
        <f>SUM(race_modifier!$J$3,prof_modifier!$J$3)</f>
        <v>-1</v>
      </c>
      <c r="D114">
        <f>SUM(race_modifier!$J$4,prof_modifier!$J$4)</f>
        <v>-2</v>
      </c>
      <c r="E114">
        <f>SUM(race_modifier!$J$5,prof_modifier!$J$5)</f>
        <v>2</v>
      </c>
      <c r="F114">
        <f>SUM(race_modifier!$J$6,prof_modifier!$J$6)</f>
        <v>-3</v>
      </c>
      <c r="G114">
        <f>SUM(race_modifier!$J$7,prof_modifier!$J$7)</f>
        <v>2</v>
      </c>
      <c r="H114">
        <f>SUM(race_modifier!$J$8,prof_modifier!$J$8)</f>
        <v>4</v>
      </c>
      <c r="I114">
        <f>SUM(race_modifier!$J$9,prof_modifier!$J$9)</f>
        <v>-2</v>
      </c>
      <c r="J114" s="1">
        <f t="shared" si="9"/>
        <v>2</v>
      </c>
    </row>
    <row r="115" spans="1:10">
      <c r="A115" t="s">
        <v>322</v>
      </c>
      <c r="B115">
        <f>SUM(race_modifier!J2,prof_modifier!K$2)</f>
        <v>3</v>
      </c>
      <c r="C115">
        <f>SUM(race_modifier!$J$3,prof_modifier!$K$3)</f>
        <v>-1</v>
      </c>
      <c r="D115">
        <f>SUM(race_modifier!$J$4,prof_modifier!$K$4)</f>
        <v>-2</v>
      </c>
      <c r="E115">
        <f>SUM(race_modifier!$J$5,prof_modifier!$K$5)</f>
        <v>2</v>
      </c>
      <c r="F115">
        <f>SUM(race_modifier!$J$6,prof_modifier!$K$6)</f>
        <v>-3</v>
      </c>
      <c r="G115">
        <f>SUM(race_modifier!$J$7,prof_modifier!$K$7)</f>
        <v>2</v>
      </c>
      <c r="H115">
        <f>SUM(race_modifier!$J$8,prof_modifier!$K$8)</f>
        <v>3</v>
      </c>
      <c r="I115">
        <f>SUM(race_modifier!$J$9,prof_modifier!$K$9)</f>
        <v>-2</v>
      </c>
      <c r="J115" s="1">
        <f t="shared" si="9"/>
        <v>2</v>
      </c>
    </row>
    <row r="116" spans="1:10">
      <c r="A116" t="s">
        <v>323</v>
      </c>
      <c r="B116">
        <f>SUM(race_modifier!J2,prof_modifier!L$2)</f>
        <v>5</v>
      </c>
      <c r="C116">
        <f>SUM(race_modifier!$J$3,prof_modifier!$L$3)</f>
        <v>-4</v>
      </c>
      <c r="D116">
        <f>SUM(race_modifier!$J$4,prof_modifier!$L$4)</f>
        <v>-2</v>
      </c>
      <c r="E116">
        <f>SUM(race_modifier!$J$5,prof_modifier!$L$5)</f>
        <v>2</v>
      </c>
      <c r="F116">
        <f>SUM(race_modifier!$J$6,prof_modifier!$L$6)</f>
        <v>-3</v>
      </c>
      <c r="G116">
        <f>SUM(race_modifier!$J$7,prof_modifier!$L$7)</f>
        <v>2</v>
      </c>
      <c r="H116">
        <f>SUM(race_modifier!$J$8,prof_modifier!$L$8)</f>
        <v>4</v>
      </c>
      <c r="I116">
        <f>SUM(race_modifier!$J$9,prof_modifier!$L$9)</f>
        <v>-2</v>
      </c>
      <c r="J116" s="1">
        <f t="shared" si="9"/>
        <v>2</v>
      </c>
    </row>
    <row r="117" spans="1:10">
      <c r="A117" t="s">
        <v>324</v>
      </c>
      <c r="B117">
        <f>SUM(race_modifier!J2,prof_modifier!M$2)</f>
        <v>5</v>
      </c>
      <c r="C117">
        <f>SUM(race_modifier!$J$3,prof_modifier!$M$3)</f>
        <v>-5</v>
      </c>
      <c r="D117">
        <f>SUM(race_modifier!$J$4,prof_modifier!$M$4)</f>
        <v>-1</v>
      </c>
      <c r="E117">
        <f>SUM(race_modifier!$J$5,prof_modifier!$M$5)</f>
        <v>2</v>
      </c>
      <c r="F117">
        <f>SUM(race_modifier!$J$6,prof_modifier!$M$6)</f>
        <v>-3</v>
      </c>
      <c r="G117">
        <f>SUM(race_modifier!$J$7,prof_modifier!$M$7)</f>
        <v>2</v>
      </c>
      <c r="H117">
        <f>SUM(race_modifier!$J$8,prof_modifier!$M$8)</f>
        <v>4</v>
      </c>
      <c r="I117">
        <f>SUM(race_modifier!$J$9,prof_modifier!$M$9)</f>
        <v>-2</v>
      </c>
      <c r="J117" s="1">
        <f t="shared" si="9"/>
        <v>2</v>
      </c>
    </row>
    <row r="118" spans="1:10">
      <c r="A118" t="s">
        <v>325</v>
      </c>
      <c r="B118">
        <f>SUM(race_modifier!J2,prof_modifier!N$2)</f>
        <v>1</v>
      </c>
      <c r="C118">
        <f>SUM(race_modifier!$J$3,prof_modifier!$N$3)</f>
        <v>-5</v>
      </c>
      <c r="D118">
        <f>SUM(race_modifier!$J$4,prof_modifier!$N$4)</f>
        <v>0</v>
      </c>
      <c r="E118">
        <f>SUM(race_modifier!$J$5,prof_modifier!$N$5)</f>
        <v>4</v>
      </c>
      <c r="F118">
        <f>SUM(race_modifier!$J$6,prof_modifier!$N$6)</f>
        <v>-1</v>
      </c>
      <c r="G118">
        <f>SUM(race_modifier!$J$7,prof_modifier!$N$7)</f>
        <v>0</v>
      </c>
      <c r="H118">
        <f>SUM(race_modifier!$J$8,prof_modifier!$N$8)</f>
        <v>2</v>
      </c>
      <c r="I118">
        <f>SUM(race_modifier!$J$9,prof_modifier!$N$9)</f>
        <v>1</v>
      </c>
      <c r="J118" s="1">
        <f t="shared" si="9"/>
        <v>2</v>
      </c>
    </row>
    <row r="119" spans="1:10">
      <c r="A119" t="s">
        <v>326</v>
      </c>
      <c r="B119">
        <f>SUM(race_modifier!K2,prof_modifier!B$2)</f>
        <v>-3</v>
      </c>
      <c r="C119">
        <f>SUM(race_modifier!$K$3,prof_modifier!$B$3)</f>
        <v>-3</v>
      </c>
      <c r="D119">
        <f>SUM(race_modifier!$K$4,prof_modifier!$B$4)</f>
        <v>5</v>
      </c>
      <c r="E119">
        <f>SUM(race_modifier!$K$5,prof_modifier!$B$5)</f>
        <v>4</v>
      </c>
      <c r="F119">
        <f>SUM(race_modifier!$K$6,prof_modifier!$B$6)</f>
        <v>2</v>
      </c>
      <c r="G119">
        <f>SUM(race_modifier!$K$7,prof_modifier!$B$7)</f>
        <v>-4</v>
      </c>
      <c r="H119">
        <f>SUM(race_modifier!$K$8,prof_modifier!$B$8)</f>
        <v>-3</v>
      </c>
      <c r="I119">
        <f>SUM(race_modifier!$K$9,prof_modifier!$B$9)</f>
        <v>4</v>
      </c>
      <c r="J119" s="1">
        <f t="shared" si="9"/>
        <v>2</v>
      </c>
    </row>
    <row r="120" spans="1:10">
      <c r="A120" t="s">
        <v>327</v>
      </c>
      <c r="B120">
        <f>SUM(race_modifier!K2,prof_modifier!C$2)</f>
        <v>-2</v>
      </c>
      <c r="C120">
        <f>SUM(race_modifier!$K$3,prof_modifier!$C$3)</f>
        <v>-2</v>
      </c>
      <c r="D120">
        <f>SUM(race_modifier!$K$4,prof_modifier!$C$4)</f>
        <v>5</v>
      </c>
      <c r="E120">
        <f>SUM(race_modifier!$K$5,prof_modifier!$C$5)</f>
        <v>4</v>
      </c>
      <c r="F120">
        <f>SUM(race_modifier!$K$6,prof_modifier!$C$6)</f>
        <v>1</v>
      </c>
      <c r="G120">
        <f>SUM(race_modifier!$K$7,prof_modifier!$C$7)</f>
        <v>-4</v>
      </c>
      <c r="H120">
        <f>SUM(race_modifier!$K$8,prof_modifier!$C$8)</f>
        <v>-3</v>
      </c>
      <c r="I120">
        <f>SUM(race_modifier!$K$9,prof_modifier!$C$9)</f>
        <v>3</v>
      </c>
      <c r="J120" s="1">
        <f t="shared" si="9"/>
        <v>2</v>
      </c>
    </row>
    <row r="121" spans="1:10">
      <c r="A121" t="s">
        <v>328</v>
      </c>
      <c r="B121">
        <f>SUM(race_modifier!K2,prof_modifier!D$2)</f>
        <v>-3</v>
      </c>
      <c r="C121">
        <f>SUM(race_modifier!$K$3,prof_modifier!$D$3)</f>
        <v>-1</v>
      </c>
      <c r="D121">
        <f>SUM(race_modifier!$K$4,prof_modifier!$D$4)</f>
        <v>4</v>
      </c>
      <c r="E121">
        <f>SUM(race_modifier!$K$5,prof_modifier!$D$5)</f>
        <v>4</v>
      </c>
      <c r="F121">
        <f>SUM(race_modifier!$K$6,prof_modifier!$D$6)</f>
        <v>1</v>
      </c>
      <c r="G121">
        <f>SUM(race_modifier!$K$7,prof_modifier!$D$7)</f>
        <v>-3</v>
      </c>
      <c r="H121">
        <f>SUM(race_modifier!$K$8,prof_modifier!$D$8)</f>
        <v>-3</v>
      </c>
      <c r="I121">
        <f>SUM(race_modifier!$K$9,prof_modifier!$D$9)</f>
        <v>3</v>
      </c>
      <c r="J121" s="1">
        <f t="shared" si="9"/>
        <v>2</v>
      </c>
    </row>
    <row r="122" spans="1:10">
      <c r="A122" t="s">
        <v>329</v>
      </c>
      <c r="B122">
        <f>SUM(race_modifier!K2,prof_modifier!E$2)</f>
        <v>-3</v>
      </c>
      <c r="C122">
        <f>SUM(race_modifier!$K$3,prof_modifier!$E$3)</f>
        <v>-2</v>
      </c>
      <c r="D122">
        <f>SUM(race_modifier!$K$4,prof_modifier!$E$4)</f>
        <v>4</v>
      </c>
      <c r="E122">
        <f>SUM(race_modifier!$K$5,prof_modifier!$E$5)</f>
        <v>5</v>
      </c>
      <c r="F122">
        <f>SUM(race_modifier!$K$6,prof_modifier!$E$6)</f>
        <v>1</v>
      </c>
      <c r="G122">
        <f>SUM(race_modifier!$K$7,prof_modifier!$E$7)</f>
        <v>-3</v>
      </c>
      <c r="H122">
        <f>SUM(race_modifier!$K$8,prof_modifier!$E$8)</f>
        <v>-3</v>
      </c>
      <c r="I122">
        <f>SUM(race_modifier!$K$9,prof_modifier!$E$9)</f>
        <v>3</v>
      </c>
      <c r="J122" s="1">
        <f t="shared" si="9"/>
        <v>2</v>
      </c>
    </row>
    <row r="123" spans="1:10">
      <c r="A123" t="s">
        <v>330</v>
      </c>
      <c r="B123">
        <f>SUM(race_modifier!K2,prof_modifier!F$2)</f>
        <v>-2</v>
      </c>
      <c r="C123">
        <f>SUM(race_modifier!$K$3,prof_modifier!$F$3)</f>
        <v>-3</v>
      </c>
      <c r="D123">
        <f>SUM(race_modifier!$K$4,prof_modifier!$F$4)</f>
        <v>3</v>
      </c>
      <c r="E123">
        <f>SUM(race_modifier!$K$5,prof_modifier!$F$5)</f>
        <v>5</v>
      </c>
      <c r="F123">
        <f>SUM(race_modifier!$K$6,prof_modifier!$F$6)</f>
        <v>1</v>
      </c>
      <c r="G123">
        <f>SUM(race_modifier!$K$7,prof_modifier!$F$7)</f>
        <v>-3</v>
      </c>
      <c r="H123">
        <f>SUM(race_modifier!$K$8,prof_modifier!$F$8)</f>
        <v>-2</v>
      </c>
      <c r="I123">
        <f>SUM(race_modifier!$K$9,prof_modifier!$F$9)</f>
        <v>3</v>
      </c>
      <c r="J123" s="1">
        <f t="shared" si="9"/>
        <v>2</v>
      </c>
    </row>
    <row r="124" spans="1:10">
      <c r="A124" t="s">
        <v>331</v>
      </c>
      <c r="B124">
        <f>SUM(race_modifier!K2,prof_modifier!G$2)</f>
        <v>-2</v>
      </c>
      <c r="C124">
        <f>SUM(race_modifier!$K$3,prof_modifier!$G$3)</f>
        <v>-3</v>
      </c>
      <c r="D124">
        <f>SUM(race_modifier!$K$4,prof_modifier!$G$4)</f>
        <v>3</v>
      </c>
      <c r="E124" s="55">
        <f>IF(SUM(race_modifier!$K$5,prof_modifier!$G$5)&gt;5,5,SUM(race_modifier!$K$5,prof_modifier!$G$5))</f>
        <v>5</v>
      </c>
      <c r="F124">
        <f>SUM(race_modifier!$K$6,prof_modifier!$G$6)</f>
        <v>1</v>
      </c>
      <c r="G124">
        <f>SUM(race_modifier!$K$7,prof_modifier!$G$7)</f>
        <v>-3</v>
      </c>
      <c r="H124">
        <f>SUM(race_modifier!$K$8,prof_modifier!$G$8)</f>
        <v>-2</v>
      </c>
      <c r="I124">
        <f>SUM(race_modifier!$K$9,prof_modifier!$G$9)</f>
        <v>2</v>
      </c>
      <c r="J124" s="1">
        <f t="shared" si="9"/>
        <v>1</v>
      </c>
    </row>
    <row r="125" spans="1:10">
      <c r="A125" t="s">
        <v>332</v>
      </c>
      <c r="B125">
        <f>SUM(race_modifier!K2,prof_modifier!H$2)</f>
        <v>-2</v>
      </c>
      <c r="C125">
        <f>SUM(race_modifier!$K$3,prof_modifier!$H$3)</f>
        <v>0</v>
      </c>
      <c r="D125">
        <f>SUM(race_modifier!$K$4,prof_modifier!$H$4)</f>
        <v>3</v>
      </c>
      <c r="E125">
        <f>SUM(race_modifier!$K$5,prof_modifier!$H$5)</f>
        <v>3</v>
      </c>
      <c r="F125">
        <f>SUM(race_modifier!$K$6,prof_modifier!$H$6)</f>
        <v>0</v>
      </c>
      <c r="G125">
        <f>SUM(race_modifier!$K$7,prof_modifier!$H$7)</f>
        <v>-2</v>
      </c>
      <c r="H125">
        <f>SUM(race_modifier!$K$8,prof_modifier!$H$8)</f>
        <v>-2</v>
      </c>
      <c r="I125">
        <f>SUM(race_modifier!$K$9,prof_modifier!$H$9)</f>
        <v>2</v>
      </c>
      <c r="J125" s="1">
        <f t="shared" si="9"/>
        <v>2</v>
      </c>
    </row>
    <row r="126" spans="1:10">
      <c r="A126" t="s">
        <v>333</v>
      </c>
      <c r="B126">
        <f>SUM(race_modifier!K2,prof_modifier!I$2)</f>
        <v>0</v>
      </c>
      <c r="C126">
        <f>SUM(race_modifier!$K$3,prof_modifier!$I$3)</f>
        <v>0</v>
      </c>
      <c r="D126">
        <f>SUM(race_modifier!$K$4,prof_modifier!$I$4)</f>
        <v>1</v>
      </c>
      <c r="E126">
        <f>SUM(race_modifier!$K$5,prof_modifier!$I$5)</f>
        <v>2</v>
      </c>
      <c r="F126">
        <f>SUM(race_modifier!$K$6,prof_modifier!$I$6)</f>
        <v>-1</v>
      </c>
      <c r="G126">
        <f>SUM(race_modifier!$K$7,prof_modifier!$I$7)</f>
        <v>-2</v>
      </c>
      <c r="H126">
        <f>SUM(race_modifier!$K$8,prof_modifier!$I$8)</f>
        <v>-1</v>
      </c>
      <c r="I126">
        <f>SUM(race_modifier!$K$9,prof_modifier!$I$9)</f>
        <v>3</v>
      </c>
      <c r="J126" s="1">
        <f t="shared" si="9"/>
        <v>2</v>
      </c>
    </row>
    <row r="127" spans="1:10">
      <c r="A127" t="s">
        <v>334</v>
      </c>
      <c r="B127">
        <f>SUM(race_modifier!K2,prof_modifier!J$2)</f>
        <v>-3</v>
      </c>
      <c r="C127">
        <f>SUM(race_modifier!$K$3,prof_modifier!$J$3)</f>
        <v>0</v>
      </c>
      <c r="D127">
        <f>SUM(race_modifier!$K$4,prof_modifier!$J$4)</f>
        <v>3</v>
      </c>
      <c r="E127">
        <f>SUM(race_modifier!$K$5,prof_modifier!$J$5)</f>
        <v>3</v>
      </c>
      <c r="F127">
        <f>SUM(race_modifier!$K$6,prof_modifier!$J$6)</f>
        <v>0</v>
      </c>
      <c r="G127">
        <f>SUM(race_modifier!$K$7,prof_modifier!$J$7)</f>
        <v>-2</v>
      </c>
      <c r="H127">
        <f>SUM(race_modifier!$K$8,prof_modifier!$J$8)</f>
        <v>-1</v>
      </c>
      <c r="I127">
        <f>SUM(race_modifier!$K$9,prof_modifier!$J$9)</f>
        <v>2</v>
      </c>
      <c r="J127" s="1">
        <f t="shared" si="9"/>
        <v>2</v>
      </c>
    </row>
    <row r="128" spans="1:10">
      <c r="A128" t="s">
        <v>335</v>
      </c>
      <c r="B128">
        <f>SUM(race_modifier!K2,prof_modifier!K$2)</f>
        <v>-2</v>
      </c>
      <c r="C128">
        <f>SUM(race_modifier!$K$3,prof_modifier!$K$3)</f>
        <v>0</v>
      </c>
      <c r="D128">
        <f>SUM(race_modifier!$K$4,prof_modifier!$K$4)</f>
        <v>3</v>
      </c>
      <c r="E128">
        <f>SUM(race_modifier!$K$5,prof_modifier!$K$5)</f>
        <v>3</v>
      </c>
      <c r="F128">
        <f>SUM(race_modifier!$K$6,prof_modifier!$K$6)</f>
        <v>0</v>
      </c>
      <c r="G128">
        <f>SUM(race_modifier!$K$7,prof_modifier!$K$7)</f>
        <v>-2</v>
      </c>
      <c r="H128">
        <f>SUM(race_modifier!$K$8,prof_modifier!$K$8)</f>
        <v>-2</v>
      </c>
      <c r="I128">
        <f>SUM(race_modifier!$K$9,prof_modifier!$K$9)</f>
        <v>2</v>
      </c>
      <c r="J128" s="1">
        <f t="shared" si="9"/>
        <v>2</v>
      </c>
    </row>
    <row r="129" spans="1:10">
      <c r="A129" t="s">
        <v>336</v>
      </c>
      <c r="B129">
        <f>SUM(race_modifier!K2,prof_modifier!L$2)</f>
        <v>0</v>
      </c>
      <c r="C129">
        <f>SUM(race_modifier!$K$3,prof_modifier!$L$3)</f>
        <v>-3</v>
      </c>
      <c r="D129">
        <f>SUM(race_modifier!$K$4,prof_modifier!$L$4)</f>
        <v>3</v>
      </c>
      <c r="E129">
        <f>SUM(race_modifier!$K$5,prof_modifier!$L$5)</f>
        <v>3</v>
      </c>
      <c r="F129">
        <f>SUM(race_modifier!$K$6,prof_modifier!$L$6)</f>
        <v>0</v>
      </c>
      <c r="G129">
        <f>SUM(race_modifier!$K$7,prof_modifier!$L$7)</f>
        <v>-2</v>
      </c>
      <c r="H129">
        <f>SUM(race_modifier!$K$8,prof_modifier!$L$8)</f>
        <v>-1</v>
      </c>
      <c r="I129">
        <f>SUM(race_modifier!$K$9,prof_modifier!$L$9)</f>
        <v>2</v>
      </c>
      <c r="J129" s="1">
        <f t="shared" si="9"/>
        <v>2</v>
      </c>
    </row>
    <row r="130" spans="1:10">
      <c r="A130" t="s">
        <v>337</v>
      </c>
      <c r="B130">
        <f>SUM(race_modifier!K2,prof_modifier!M$2)</f>
        <v>0</v>
      </c>
      <c r="C130">
        <f>SUM(race_modifier!$K$3,prof_modifier!$M$3)</f>
        <v>-4</v>
      </c>
      <c r="D130">
        <f>SUM(race_modifier!$K$4,prof_modifier!$M$4)</f>
        <v>4</v>
      </c>
      <c r="E130">
        <f>SUM(race_modifier!$K$5,prof_modifier!$M$5)</f>
        <v>3</v>
      </c>
      <c r="F130">
        <f>SUM(race_modifier!$K$6,prof_modifier!$M$6)</f>
        <v>0</v>
      </c>
      <c r="G130">
        <f>SUM(race_modifier!$K$7,prof_modifier!$M$7)</f>
        <v>-2</v>
      </c>
      <c r="H130">
        <f>SUM(race_modifier!$K$8,prof_modifier!$M$8)</f>
        <v>-1</v>
      </c>
      <c r="I130">
        <f>SUM(race_modifier!$K$9,prof_modifier!$M$9)</f>
        <v>2</v>
      </c>
      <c r="J130" s="1">
        <f t="shared" si="9"/>
        <v>2</v>
      </c>
    </row>
    <row r="131" spans="1:10">
      <c r="A131" t="s">
        <v>338</v>
      </c>
      <c r="B131">
        <f>SUM(race_modifier!K2,prof_modifier!N$2)</f>
        <v>-4</v>
      </c>
      <c r="C131">
        <f>SUM(race_modifier!$K$3,prof_modifier!$N$3)</f>
        <v>-4</v>
      </c>
      <c r="D131">
        <f>SUM(race_modifier!$K$4,prof_modifier!$N$4)</f>
        <v>5</v>
      </c>
      <c r="E131">
        <f>SUM(race_modifier!$K$5,prof_modifier!$N$5)</f>
        <v>5</v>
      </c>
      <c r="F131">
        <f>SUM(race_modifier!$K$6,prof_modifier!$N$6)</f>
        <v>2</v>
      </c>
      <c r="G131">
        <f>SUM(race_modifier!$K$7,prof_modifier!$N$7)</f>
        <v>-4</v>
      </c>
      <c r="H131">
        <f>SUM(race_modifier!$K$8,prof_modifier!$N$8)</f>
        <v>-3</v>
      </c>
      <c r="I131">
        <f>SUM(race_modifier!$K$9,prof_modifier!$N$9)</f>
        <v>5</v>
      </c>
      <c r="J131" s="1">
        <f t="shared" si="9"/>
        <v>2</v>
      </c>
    </row>
    <row r="132" spans="1:10">
      <c r="A132" t="s">
        <v>339</v>
      </c>
      <c r="B132">
        <f>SUM(race_modifier!L2,prof_modifier!B$2)</f>
        <v>-3</v>
      </c>
      <c r="C132">
        <f>SUM(race_modifier!$L$3,prof_modifier!$B$3)</f>
        <v>1</v>
      </c>
      <c r="D132">
        <f>SUM(race_modifier!$L$4,prof_modifier!$B$4)</f>
        <v>2</v>
      </c>
      <c r="E132">
        <f>SUM(race_modifier!$L$5,prof_modifier!$B$5)</f>
        <v>2</v>
      </c>
      <c r="F132">
        <f>SUM(race_modifier!$L$6,prof_modifier!$B$6)</f>
        <v>0</v>
      </c>
      <c r="G132">
        <f>SUM(race_modifier!$L$7,prof_modifier!$B$7)</f>
        <v>-2</v>
      </c>
      <c r="H132">
        <f>SUM(race_modifier!$L$8,prof_modifier!$B$8)</f>
        <v>1</v>
      </c>
      <c r="I132">
        <f>SUM(race_modifier!$L$9,prof_modifier!$B$9)</f>
        <v>1</v>
      </c>
      <c r="J132" s="1">
        <f t="shared" si="9"/>
        <v>2</v>
      </c>
    </row>
    <row r="133" spans="1:10">
      <c r="A133" t="s">
        <v>340</v>
      </c>
      <c r="B133">
        <f>SUM(race_modifier!L2,prof_modifier!C$2)</f>
        <v>-2</v>
      </c>
      <c r="C133">
        <f>SUM(race_modifier!$L$3,prof_modifier!$C$3)</f>
        <v>2</v>
      </c>
      <c r="D133">
        <f>SUM(race_modifier!$L$4,prof_modifier!$C$4)</f>
        <v>2</v>
      </c>
      <c r="E133">
        <f>SUM(race_modifier!$L$5,prof_modifier!$C$5)</f>
        <v>2</v>
      </c>
      <c r="F133">
        <f>SUM(race_modifier!$L$6,prof_modifier!$C$6)</f>
        <v>-1</v>
      </c>
      <c r="G133">
        <f>SUM(race_modifier!$L$7,prof_modifier!$C$7)</f>
        <v>-2</v>
      </c>
      <c r="H133">
        <f>SUM(race_modifier!$L$8,prof_modifier!$C$8)</f>
        <v>1</v>
      </c>
      <c r="I133">
        <f>SUM(race_modifier!$L$9,prof_modifier!$C$9)</f>
        <v>0</v>
      </c>
      <c r="J133" s="1">
        <f t="shared" si="9"/>
        <v>2</v>
      </c>
    </row>
    <row r="134" spans="1:10">
      <c r="A134" t="s">
        <v>341</v>
      </c>
      <c r="B134">
        <f>SUM(race_modifier!L2,prof_modifier!D$2)</f>
        <v>-3</v>
      </c>
      <c r="C134">
        <f>SUM(race_modifier!$L$3,prof_modifier!$D$3)</f>
        <v>3</v>
      </c>
      <c r="D134">
        <f>SUM(race_modifier!$L$4,prof_modifier!$D$4)</f>
        <v>1</v>
      </c>
      <c r="E134">
        <f>SUM(race_modifier!$L$5,prof_modifier!$D$5)</f>
        <v>2</v>
      </c>
      <c r="F134">
        <f>SUM(race_modifier!$L$6,prof_modifier!$D$6)</f>
        <v>-1</v>
      </c>
      <c r="G134">
        <f>SUM(race_modifier!$L$7,prof_modifier!$D$7)</f>
        <v>-1</v>
      </c>
      <c r="H134">
        <f>SUM(race_modifier!$L$8,prof_modifier!$D$8)</f>
        <v>1</v>
      </c>
      <c r="I134">
        <f>SUM(race_modifier!$L$9,prof_modifier!$D$9)</f>
        <v>0</v>
      </c>
      <c r="J134" s="1">
        <f t="shared" si="9"/>
        <v>2</v>
      </c>
    </row>
    <row r="135" spans="1:10">
      <c r="A135" t="s">
        <v>342</v>
      </c>
      <c r="B135">
        <f>SUM(race_modifier!L2,prof_modifier!E$2)</f>
        <v>-3</v>
      </c>
      <c r="C135">
        <f>SUM(race_modifier!$L$3,prof_modifier!$E$3)</f>
        <v>2</v>
      </c>
      <c r="D135">
        <f>SUM(race_modifier!$L$4,prof_modifier!$E$4)</f>
        <v>1</v>
      </c>
      <c r="E135">
        <f>SUM(race_modifier!$L$5,prof_modifier!$E$5)</f>
        <v>3</v>
      </c>
      <c r="F135">
        <f>SUM(race_modifier!$L$6,prof_modifier!$E$6)</f>
        <v>-1</v>
      </c>
      <c r="G135">
        <f>SUM(race_modifier!$L$7,prof_modifier!$E$7)</f>
        <v>-1</v>
      </c>
      <c r="H135">
        <f>SUM(race_modifier!$L$8,prof_modifier!$E$8)</f>
        <v>1</v>
      </c>
      <c r="I135">
        <f>SUM(race_modifier!$L$9,prof_modifier!$E$9)</f>
        <v>0</v>
      </c>
      <c r="J135" s="1">
        <f t="shared" si="9"/>
        <v>2</v>
      </c>
    </row>
    <row r="136" spans="1:10">
      <c r="A136" t="s">
        <v>343</v>
      </c>
      <c r="B136">
        <f>SUM(race_modifier!L2,prof_modifier!F$2)</f>
        <v>-2</v>
      </c>
      <c r="C136">
        <f>SUM(race_modifier!$L$3,prof_modifier!$F$3)</f>
        <v>1</v>
      </c>
      <c r="D136">
        <f>SUM(race_modifier!$L$4,prof_modifier!$F$4)</f>
        <v>0</v>
      </c>
      <c r="E136">
        <f>SUM(race_modifier!$L$5,prof_modifier!$F$5)</f>
        <v>3</v>
      </c>
      <c r="F136">
        <f>SUM(race_modifier!$L$6,prof_modifier!$F$6)</f>
        <v>-1</v>
      </c>
      <c r="G136">
        <f>SUM(race_modifier!$L$7,prof_modifier!$F$7)</f>
        <v>-1</v>
      </c>
      <c r="H136">
        <f>SUM(race_modifier!$L$8,prof_modifier!$F$8)</f>
        <v>2</v>
      </c>
      <c r="I136">
        <f>SUM(race_modifier!$L$9,prof_modifier!$F$9)</f>
        <v>0</v>
      </c>
      <c r="J136" s="1">
        <f t="shared" si="9"/>
        <v>2</v>
      </c>
    </row>
    <row r="137" spans="1:10">
      <c r="A137" t="s">
        <v>344</v>
      </c>
      <c r="B137">
        <f>SUM(race_modifier!L2,prof_modifier!G$2)</f>
        <v>-2</v>
      </c>
      <c r="C137">
        <f>SUM(race_modifier!$L$3,prof_modifier!$G$3)</f>
        <v>1</v>
      </c>
      <c r="D137">
        <f>SUM(race_modifier!$L$4,prof_modifier!$G$4)</f>
        <v>0</v>
      </c>
      <c r="E137">
        <f>SUM(race_modifier!$L$5,prof_modifier!$G$5)</f>
        <v>4</v>
      </c>
      <c r="F137">
        <f>SUM(race_modifier!$L$6,prof_modifier!$G$6)</f>
        <v>-1</v>
      </c>
      <c r="G137">
        <f>SUM(race_modifier!$L$7,prof_modifier!$G$7)</f>
        <v>-1</v>
      </c>
      <c r="H137">
        <f>SUM(race_modifier!$L$8,prof_modifier!$G$8)</f>
        <v>2</v>
      </c>
      <c r="I137">
        <f>SUM(race_modifier!$L$9,prof_modifier!$G$9)</f>
        <v>-1</v>
      </c>
      <c r="J137" s="1">
        <f t="shared" si="9"/>
        <v>2</v>
      </c>
    </row>
    <row r="138" spans="1:10">
      <c r="A138" t="s">
        <v>345</v>
      </c>
      <c r="B138">
        <f>SUM(race_modifier!L2,prof_modifier!H$2)</f>
        <v>-2</v>
      </c>
      <c r="C138">
        <f>SUM(race_modifier!$L$3,prof_modifier!$H$3)</f>
        <v>4</v>
      </c>
      <c r="D138">
        <f>SUM(race_modifier!$L$4,prof_modifier!$H$4)</f>
        <v>0</v>
      </c>
      <c r="E138">
        <f>SUM(race_modifier!$L$5,prof_modifier!$H$5)</f>
        <v>1</v>
      </c>
      <c r="F138">
        <f>SUM(race_modifier!$L$6,prof_modifier!$H$6)</f>
        <v>-2</v>
      </c>
      <c r="G138">
        <f>SUM(race_modifier!$L$7,prof_modifier!$H$7)</f>
        <v>0</v>
      </c>
      <c r="H138">
        <f>SUM(race_modifier!$L$8,prof_modifier!$H$8)</f>
        <v>2</v>
      </c>
      <c r="I138">
        <f>SUM(race_modifier!$L$9,prof_modifier!$H$9)</f>
        <v>-1</v>
      </c>
      <c r="J138" s="1">
        <f t="shared" si="9"/>
        <v>2</v>
      </c>
    </row>
    <row r="139" spans="1:10">
      <c r="A139" t="s">
        <v>346</v>
      </c>
      <c r="B139">
        <f>SUM(race_modifier!L2,prof_modifier!I$2)</f>
        <v>0</v>
      </c>
      <c r="C139">
        <f>SUM(race_modifier!$L$3,prof_modifier!$I$3)</f>
        <v>4</v>
      </c>
      <c r="D139">
        <f>SUM(race_modifier!$L$4,prof_modifier!$I$4)</f>
        <v>-2</v>
      </c>
      <c r="E139">
        <f>SUM(race_modifier!$L$5,prof_modifier!$I$5)</f>
        <v>0</v>
      </c>
      <c r="F139">
        <f>SUM(race_modifier!$L$6,prof_modifier!$I$6)</f>
        <v>-3</v>
      </c>
      <c r="G139">
        <f>SUM(race_modifier!$L$7,prof_modifier!$I$7)</f>
        <v>0</v>
      </c>
      <c r="H139">
        <f>SUM(race_modifier!$L$8,prof_modifier!$I$8)</f>
        <v>3</v>
      </c>
      <c r="I139">
        <f>SUM(race_modifier!$L$9,prof_modifier!$I$9)</f>
        <v>0</v>
      </c>
      <c r="J139" s="1">
        <f t="shared" si="9"/>
        <v>2</v>
      </c>
    </row>
    <row r="140" spans="1:10">
      <c r="A140" t="s">
        <v>347</v>
      </c>
      <c r="B140">
        <f>SUM(race_modifier!L2,prof_modifier!J$2)</f>
        <v>-3</v>
      </c>
      <c r="C140">
        <f>SUM(race_modifier!$L$3,prof_modifier!$J$3)</f>
        <v>4</v>
      </c>
      <c r="D140">
        <f>SUM(race_modifier!$L$4,prof_modifier!$J$4)</f>
        <v>0</v>
      </c>
      <c r="E140">
        <f>SUM(race_modifier!$L$5,prof_modifier!$J$5)</f>
        <v>1</v>
      </c>
      <c r="F140">
        <f>SUM(race_modifier!$L$6,prof_modifier!$J$6)</f>
        <v>-2</v>
      </c>
      <c r="G140">
        <f>SUM(race_modifier!$L$7,prof_modifier!$J$7)</f>
        <v>0</v>
      </c>
      <c r="H140">
        <f>SUM(race_modifier!$L$8,prof_modifier!$J$8)</f>
        <v>3</v>
      </c>
      <c r="I140">
        <f>SUM(race_modifier!$L$9,prof_modifier!$J$9)</f>
        <v>-1</v>
      </c>
      <c r="J140" s="1">
        <f t="shared" si="9"/>
        <v>2</v>
      </c>
    </row>
    <row r="141" spans="1:10">
      <c r="A141" t="s">
        <v>348</v>
      </c>
      <c r="B141">
        <f>SUM(race_modifier!L2,prof_modifier!K$2)</f>
        <v>-2</v>
      </c>
      <c r="C141">
        <f>SUM(race_modifier!$L$3,prof_modifier!$K$3)</f>
        <v>4</v>
      </c>
      <c r="D141">
        <f>SUM(race_modifier!$L$4,prof_modifier!$K$4)</f>
        <v>0</v>
      </c>
      <c r="E141">
        <f>SUM(race_modifier!$L$5,prof_modifier!$K$5)</f>
        <v>1</v>
      </c>
      <c r="F141">
        <f>SUM(race_modifier!$L$6,prof_modifier!$K$6)</f>
        <v>-2</v>
      </c>
      <c r="G141">
        <f>SUM(race_modifier!$L$7,prof_modifier!$K$7)</f>
        <v>0</v>
      </c>
      <c r="H141">
        <f>SUM(race_modifier!$L$8,prof_modifier!$K$8)</f>
        <v>2</v>
      </c>
      <c r="I141">
        <f>SUM(race_modifier!$L$9,prof_modifier!$K$9)</f>
        <v>-1</v>
      </c>
      <c r="J141" s="1">
        <f>SUM(B141:I141)</f>
        <v>2</v>
      </c>
    </row>
    <row r="142" spans="1:10">
      <c r="A142" t="s">
        <v>349</v>
      </c>
      <c r="B142">
        <f>SUM(race_modifier!L2,prof_modifier!L$2)</f>
        <v>0</v>
      </c>
      <c r="C142">
        <f>SUM(race_modifier!$L$3,prof_modifier!$L$3)</f>
        <v>1</v>
      </c>
      <c r="D142">
        <f>SUM(race_modifier!$L$4,prof_modifier!$L$4)</f>
        <v>0</v>
      </c>
      <c r="E142">
        <f>SUM(race_modifier!$L$5,prof_modifier!$L$5)</f>
        <v>1</v>
      </c>
      <c r="F142">
        <f>SUM(race_modifier!$L$6,prof_modifier!$L$6)</f>
        <v>-2</v>
      </c>
      <c r="G142">
        <f>SUM(race_modifier!$L$7,prof_modifier!$L$7)</f>
        <v>0</v>
      </c>
      <c r="H142">
        <f>SUM(race_modifier!$L$8,prof_modifier!$L$8)</f>
        <v>3</v>
      </c>
      <c r="I142">
        <f>SUM(race_modifier!$L$9,prof_modifier!$L$9)</f>
        <v>-1</v>
      </c>
      <c r="J142" s="1">
        <f>SUM(B142:I142)</f>
        <v>2</v>
      </c>
    </row>
    <row r="143" spans="1:10">
      <c r="A143" t="s">
        <v>350</v>
      </c>
      <c r="B143">
        <f>SUM(race_modifier!L2,prof_modifier!M$2)</f>
        <v>0</v>
      </c>
      <c r="C143">
        <f>SUM(race_modifier!$L$3,prof_modifier!$M$3)</f>
        <v>0</v>
      </c>
      <c r="D143">
        <f>SUM(race_modifier!$L$4,prof_modifier!$M$4)</f>
        <v>1</v>
      </c>
      <c r="E143">
        <f>SUM(race_modifier!$L$5,prof_modifier!$M$5)</f>
        <v>1</v>
      </c>
      <c r="F143">
        <f>SUM(race_modifier!$L$6,prof_modifier!$M$6)</f>
        <v>-2</v>
      </c>
      <c r="G143">
        <f>SUM(race_modifier!$L$7,prof_modifier!$M$7)</f>
        <v>0</v>
      </c>
      <c r="H143">
        <f>SUM(race_modifier!$L$8,prof_modifier!$M$8)</f>
        <v>3</v>
      </c>
      <c r="I143">
        <f>SUM(race_modifier!$L$9,prof_modifier!$M$9)</f>
        <v>-1</v>
      </c>
      <c r="J143" s="1">
        <f>SUM(B143:I143)</f>
        <v>2</v>
      </c>
    </row>
    <row r="144" spans="1:10">
      <c r="A144" t="s">
        <v>351</v>
      </c>
      <c r="B144">
        <f>SUM(race_modifier!L2,prof_modifier!N$2)</f>
        <v>-4</v>
      </c>
      <c r="C144">
        <f>SUM(race_modifier!$L$3,prof_modifier!$N$3)</f>
        <v>0</v>
      </c>
      <c r="D144">
        <f>SUM(race_modifier!$L$4,prof_modifier!$N$4)</f>
        <v>2</v>
      </c>
      <c r="E144">
        <f>SUM(race_modifier!$L$5,prof_modifier!$N$5)</f>
        <v>3</v>
      </c>
      <c r="F144">
        <f>SUM(race_modifier!$L$6,prof_modifier!$N$6)</f>
        <v>0</v>
      </c>
      <c r="G144">
        <f>SUM(race_modifier!$L$7,prof_modifier!$N$7)</f>
        <v>-2</v>
      </c>
      <c r="H144">
        <f>SUM(race_modifier!$L$8,prof_modifier!$N$8)</f>
        <v>1</v>
      </c>
      <c r="I144">
        <f>SUM(race_modifier!$L$9,prof_modifier!$N$9)</f>
        <v>2</v>
      </c>
      <c r="J144" s="1">
        <f>SUM(B144:I144)</f>
        <v>2</v>
      </c>
    </row>
    <row r="146" spans="1:9">
      <c r="A146" t="s">
        <v>21</v>
      </c>
      <c r="B146">
        <f t="shared" ref="B146:I146" si="10">SUM(B2:B145)</f>
        <v>-91</v>
      </c>
      <c r="C146">
        <f t="shared" si="10"/>
        <v>-54</v>
      </c>
      <c r="D146">
        <f t="shared" si="10"/>
        <v>181</v>
      </c>
      <c r="E146">
        <f t="shared" si="10"/>
        <v>262</v>
      </c>
      <c r="F146">
        <f t="shared" si="10"/>
        <v>-146</v>
      </c>
      <c r="G146">
        <f t="shared" si="10"/>
        <v>-71</v>
      </c>
      <c r="H146">
        <f t="shared" si="10"/>
        <v>184</v>
      </c>
      <c r="I146">
        <f t="shared" si="10"/>
        <v>19</v>
      </c>
    </row>
  </sheetData>
  <mergeCells count="17">
    <mergeCell ref="M23:P23"/>
    <mergeCell ref="T22:W22"/>
    <mergeCell ref="T23:W23"/>
    <mergeCell ref="O3:P3"/>
    <mergeCell ref="O2:P2"/>
    <mergeCell ref="O4:P4"/>
    <mergeCell ref="O5:P5"/>
    <mergeCell ref="L2:M2"/>
    <mergeCell ref="L3:M3"/>
    <mergeCell ref="L4:M4"/>
    <mergeCell ref="L5:M5"/>
    <mergeCell ref="L6:M6"/>
    <mergeCell ref="M9:P9"/>
    <mergeCell ref="M10:P10"/>
    <mergeCell ref="T9:W9"/>
    <mergeCell ref="T10:W10"/>
    <mergeCell ref="M22:P22"/>
  </mergeCells>
  <conditionalFormatting sqref="B2:I144">
    <cfRule type="top10" dxfId="64" priority="2" rank="5"/>
    <cfRule type="cellIs" dxfId="63" priority="3" operator="lessThan">
      <formula>0</formula>
    </cfRule>
    <cfRule type="cellIs" dxfId="62" priority="11" operator="lessThan">
      <formula>-7</formula>
    </cfRule>
    <cfRule type="cellIs" dxfId="61" priority="12" operator="greaterThan">
      <formula>5</formula>
    </cfRule>
  </conditionalFormatting>
  <conditionalFormatting sqref="J2:J144">
    <cfRule type="cellIs" dxfId="60" priority="4" operator="lessThan">
      <formula>2</formula>
    </cfRule>
  </conditionalFormatting>
  <conditionalFormatting sqref="Q20 X20 X33 Q33">
    <cfRule type="cellIs" dxfId="59" priority="1" operator="greaterThan">
      <formula>4000</formula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D950E-2B60-4CB2-8524-E8A59B889EC1}">
  <dimension ref="A1:J147"/>
  <sheetViews>
    <sheetView workbookViewId="0">
      <pane ySplit="1" topLeftCell="A2" activePane="bottomLeft" state="frozen"/>
      <selection pane="bottomLeft" activeCell="M24" sqref="M24"/>
    </sheetView>
  </sheetViews>
  <sheetFormatPr defaultRowHeight="15"/>
  <cols>
    <col min="1" max="1" width="18.85546875" bestFit="1" customWidth="1"/>
  </cols>
  <sheetData>
    <row r="1" spans="1:10">
      <c r="A1" s="56" t="s">
        <v>231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7" t="s">
        <v>164</v>
      </c>
    </row>
    <row r="2" spans="1:10">
      <c r="A2" t="s">
        <v>32</v>
      </c>
      <c r="B2">
        <f>IF(modifier_values!B2&lt;0,10+(-3*modifier_values!B2),10-modifier_values!B2)</f>
        <v>13</v>
      </c>
      <c r="C2">
        <f>IF(modifier_values!C2&lt;0,10+(-3*modifier_values!C2),10-modifier_values!C2)</f>
        <v>13</v>
      </c>
      <c r="D2">
        <f>IF(modifier_values!D2&lt;0,10+(-3*modifier_values!D2),10-modifier_values!D2)</f>
        <v>8</v>
      </c>
      <c r="E2">
        <f>IF(modifier_values!E2&lt;0,10+(-3*modifier_values!E2),10-modifier_values!E2)</f>
        <v>9</v>
      </c>
      <c r="F2">
        <f>IF(modifier_values!F2&lt;0,10+(-3*modifier_values!F2),10-modifier_values!F2)</f>
        <v>9</v>
      </c>
      <c r="G2">
        <f>IF(modifier_values!G2&lt;0,10+(-3*modifier_values!G2),10-modifier_values!G2)</f>
        <v>13</v>
      </c>
      <c r="H2">
        <f>IF(modifier_values!H2&lt;0,10+(-3*modifier_values!H2),10-modifier_values!H2)</f>
        <v>10</v>
      </c>
      <c r="I2">
        <f>IF(modifier_values!I2&lt;0,10+(-3*modifier_values!I2),10-modifier_values!I2)</f>
        <v>9</v>
      </c>
      <c r="J2" s="1">
        <f>SUM(B2:I2)</f>
        <v>84</v>
      </c>
    </row>
    <row r="3" spans="1:10">
      <c r="A3" t="s">
        <v>33</v>
      </c>
      <c r="B3">
        <f>IF(modifier_values!B3&lt;0,10+(-3*modifier_values!B3),10-modifier_values!B3)</f>
        <v>10</v>
      </c>
      <c r="C3">
        <f>IF(modifier_values!C3&lt;0,10+(-3*modifier_values!C3),10-modifier_values!C3)</f>
        <v>10</v>
      </c>
      <c r="D3">
        <f>IF(modifier_values!D3&lt;0,10+(-3*modifier_values!D3),10-modifier_values!D3)</f>
        <v>8</v>
      </c>
      <c r="E3">
        <f>IF(modifier_values!E3&lt;0,10+(-3*modifier_values!E3),10-modifier_values!E3)</f>
        <v>9</v>
      </c>
      <c r="F3">
        <f>IF(modifier_values!F3&lt;0,10+(-3*modifier_values!F3),10-modifier_values!F3)</f>
        <v>10</v>
      </c>
      <c r="G3">
        <f>IF(modifier_values!G3&lt;0,10+(-3*modifier_values!G3),10-modifier_values!G3)</f>
        <v>13</v>
      </c>
      <c r="H3">
        <f>IF(modifier_values!H3&lt;0,10+(-3*modifier_values!H3),10-modifier_values!H3)</f>
        <v>10</v>
      </c>
      <c r="I3">
        <f>IF(modifier_values!I3&lt;0,10+(-3*modifier_values!I3),10-modifier_values!I3)</f>
        <v>10</v>
      </c>
      <c r="J3" s="1">
        <f t="shared" ref="J3:J71" si="0">SUM(B3:I3)</f>
        <v>80</v>
      </c>
    </row>
    <row r="4" spans="1:10">
      <c r="A4" t="s">
        <v>34</v>
      </c>
      <c r="B4">
        <f>IF(modifier_values!B4&lt;0,10+(-3*modifier_values!B4),10-modifier_values!B4)</f>
        <v>13</v>
      </c>
      <c r="C4">
        <f>IF(modifier_values!C4&lt;0,10+(-3*modifier_values!C4),10-modifier_values!C4)</f>
        <v>9</v>
      </c>
      <c r="D4">
        <f>IF(modifier_values!D4&lt;0,10+(-3*modifier_values!D4),10-modifier_values!D4)</f>
        <v>9</v>
      </c>
      <c r="E4">
        <f>IF(modifier_values!E4&lt;0,10+(-3*modifier_values!E4),10-modifier_values!E4)</f>
        <v>9</v>
      </c>
      <c r="F4">
        <f>IF(modifier_values!F4&lt;0,10+(-3*modifier_values!F4),10-modifier_values!F4)</f>
        <v>10</v>
      </c>
      <c r="G4">
        <f>IF(modifier_values!G4&lt;0,10+(-3*modifier_values!G4),10-modifier_values!G4)</f>
        <v>10</v>
      </c>
      <c r="H4">
        <f>IF(modifier_values!H4&lt;0,10+(-3*modifier_values!H4),10-modifier_values!H4)</f>
        <v>10</v>
      </c>
      <c r="I4">
        <f>IF(modifier_values!I4&lt;0,10+(-3*modifier_values!I4),10-modifier_values!I4)</f>
        <v>10</v>
      </c>
      <c r="J4" s="1">
        <f t="shared" si="0"/>
        <v>80</v>
      </c>
    </row>
    <row r="5" spans="1:10">
      <c r="A5" t="s">
        <v>35</v>
      </c>
      <c r="B5">
        <f>IF(modifier_values!B5&lt;0,10+(-3*modifier_values!B5),10-modifier_values!B5)</f>
        <v>13</v>
      </c>
      <c r="C5">
        <f>IF(modifier_values!C5&lt;0,10+(-3*modifier_values!C5),10-modifier_values!C5)</f>
        <v>10</v>
      </c>
      <c r="D5">
        <f>IF(modifier_values!D5&lt;0,10+(-3*modifier_values!D5),10-modifier_values!D5)</f>
        <v>9</v>
      </c>
      <c r="E5">
        <f>IF(modifier_values!E5&lt;0,10+(-3*modifier_values!E5),10-modifier_values!E5)</f>
        <v>8</v>
      </c>
      <c r="F5">
        <f>IF(modifier_values!F5&lt;0,10+(-3*modifier_values!F5),10-modifier_values!F5)</f>
        <v>10</v>
      </c>
      <c r="G5">
        <f>IF(modifier_values!G5&lt;0,10+(-3*modifier_values!G5),10-modifier_values!G5)</f>
        <v>10</v>
      </c>
      <c r="H5">
        <f>IF(modifier_values!H5&lt;0,10+(-3*modifier_values!H5),10-modifier_values!H5)</f>
        <v>10</v>
      </c>
      <c r="I5">
        <f>IF(modifier_values!I5&lt;0,10+(-3*modifier_values!I5),10-modifier_values!I5)</f>
        <v>10</v>
      </c>
      <c r="J5" s="1">
        <f t="shared" si="0"/>
        <v>80</v>
      </c>
    </row>
    <row r="6" spans="1:10">
      <c r="A6" t="s">
        <v>36</v>
      </c>
      <c r="B6">
        <f>IF(modifier_values!B6&lt;0,10+(-3*modifier_values!B6),10-modifier_values!B6)</f>
        <v>10</v>
      </c>
      <c r="C6">
        <f>IF(modifier_values!C6&lt;0,10+(-3*modifier_values!C6),10-modifier_values!C6)</f>
        <v>13</v>
      </c>
      <c r="D6">
        <f>IF(modifier_values!D6&lt;0,10+(-3*modifier_values!D6),10-modifier_values!D6)</f>
        <v>10</v>
      </c>
      <c r="E6">
        <f>IF(modifier_values!E6&lt;0,10+(-3*modifier_values!E6),10-modifier_values!E6)</f>
        <v>8</v>
      </c>
      <c r="F6">
        <f>IF(modifier_values!F6&lt;0,10+(-3*modifier_values!F6),10-modifier_values!F6)</f>
        <v>10</v>
      </c>
      <c r="G6">
        <f>IF(modifier_values!G6&lt;0,10+(-3*modifier_values!G6),10-modifier_values!G6)</f>
        <v>10</v>
      </c>
      <c r="H6">
        <f>IF(modifier_values!H6&lt;0,10+(-3*modifier_values!H6),10-modifier_values!H6)</f>
        <v>9</v>
      </c>
      <c r="I6">
        <f>IF(modifier_values!I6&lt;0,10+(-3*modifier_values!I6),10-modifier_values!I6)</f>
        <v>10</v>
      </c>
      <c r="J6" s="1">
        <f t="shared" si="0"/>
        <v>80</v>
      </c>
    </row>
    <row r="7" spans="1:10">
      <c r="A7" t="s">
        <v>37</v>
      </c>
      <c r="B7">
        <f>IF(modifier_values!B7&lt;0,10+(-3*modifier_values!B7),10-modifier_values!B7)</f>
        <v>10</v>
      </c>
      <c r="C7">
        <f>IF(modifier_values!C7&lt;0,10+(-3*modifier_values!C7),10-modifier_values!C7)</f>
        <v>13</v>
      </c>
      <c r="D7">
        <f>IF(modifier_values!D7&lt;0,10+(-3*modifier_values!D7),10-modifier_values!D7)</f>
        <v>10</v>
      </c>
      <c r="E7">
        <f>IF(modifier_values!E7&lt;0,10+(-3*modifier_values!E7),10-modifier_values!E7)</f>
        <v>7</v>
      </c>
      <c r="F7">
        <f>IF(modifier_values!F7&lt;0,10+(-3*modifier_values!F7),10-modifier_values!F7)</f>
        <v>10</v>
      </c>
      <c r="G7">
        <f>IF(modifier_values!G7&lt;0,10+(-3*modifier_values!G7),10-modifier_values!G7)</f>
        <v>10</v>
      </c>
      <c r="H7">
        <f>IF(modifier_values!H7&lt;0,10+(-3*modifier_values!H7),10-modifier_values!H7)</f>
        <v>9</v>
      </c>
      <c r="I7">
        <f>IF(modifier_values!I7&lt;0,10+(-3*modifier_values!I7),10-modifier_values!I7)</f>
        <v>13</v>
      </c>
      <c r="J7" s="1">
        <f t="shared" si="0"/>
        <v>82</v>
      </c>
    </row>
    <row r="8" spans="1:10">
      <c r="A8" t="s">
        <v>38</v>
      </c>
      <c r="B8">
        <f>IF(modifier_values!B8&lt;0,10+(-3*modifier_values!B8),10-modifier_values!B8)</f>
        <v>10</v>
      </c>
      <c r="C8">
        <f>IF(modifier_values!C8&lt;0,10+(-3*modifier_values!C8),10-modifier_values!C8)</f>
        <v>8</v>
      </c>
      <c r="D8">
        <f>IF(modifier_values!D8&lt;0,10+(-3*modifier_values!D8),10-modifier_values!D8)</f>
        <v>10</v>
      </c>
      <c r="E8">
        <f>IF(modifier_values!E8&lt;0,10+(-3*modifier_values!E8),10-modifier_values!E8)</f>
        <v>10</v>
      </c>
      <c r="F8">
        <f>IF(modifier_values!F8&lt;0,10+(-3*modifier_values!F8),10-modifier_values!F8)</f>
        <v>13</v>
      </c>
      <c r="G8">
        <f>IF(modifier_values!G8&lt;0,10+(-3*modifier_values!G8),10-modifier_values!G8)</f>
        <v>9</v>
      </c>
      <c r="H8">
        <f>IF(modifier_values!H8&lt;0,10+(-3*modifier_values!H8),10-modifier_values!H8)</f>
        <v>9</v>
      </c>
      <c r="I8">
        <f>IF(modifier_values!I8&lt;0,10+(-3*modifier_values!I8),10-modifier_values!I8)</f>
        <v>13</v>
      </c>
      <c r="J8" s="1">
        <f t="shared" si="0"/>
        <v>82</v>
      </c>
    </row>
    <row r="9" spans="1:10">
      <c r="A9" t="s">
        <v>39</v>
      </c>
      <c r="B9">
        <f>IF(modifier_values!B9&lt;0,10+(-3*modifier_values!B9),10-modifier_values!B9)</f>
        <v>8</v>
      </c>
      <c r="C9">
        <f>IF(modifier_values!C9&lt;0,10+(-3*modifier_values!C9),10-modifier_values!C9)</f>
        <v>8</v>
      </c>
      <c r="D9">
        <f>IF(modifier_values!D9&lt;0,10+(-3*modifier_values!D9),10-modifier_values!D9)</f>
        <v>16</v>
      </c>
      <c r="E9">
        <f>IF(modifier_values!E9&lt;0,10+(-3*modifier_values!E9),10-modifier_values!E9)</f>
        <v>13</v>
      </c>
      <c r="F9">
        <f>IF(modifier_values!F9&lt;0,10+(-3*modifier_values!F9),10-modifier_values!F9)</f>
        <v>16</v>
      </c>
      <c r="G9">
        <f>IF(modifier_values!G9&lt;0,10+(-3*modifier_values!G9),10-modifier_values!G9)</f>
        <v>9</v>
      </c>
      <c r="H9">
        <f>IF(modifier_values!H9&lt;0,10+(-3*modifier_values!H9),10-modifier_values!H9)</f>
        <v>8</v>
      </c>
      <c r="I9">
        <f>IF(modifier_values!I9&lt;0,10+(-3*modifier_values!I9),10-modifier_values!I9)</f>
        <v>10</v>
      </c>
      <c r="J9" s="1">
        <f t="shared" si="0"/>
        <v>88</v>
      </c>
    </row>
    <row r="10" spans="1:10">
      <c r="A10" t="s">
        <v>40</v>
      </c>
      <c r="B10">
        <f>IF(modifier_values!B10&lt;0,10+(-3*modifier_values!B10),10-modifier_values!B10)</f>
        <v>13</v>
      </c>
      <c r="C10">
        <f>IF(modifier_values!C10&lt;0,10+(-3*modifier_values!C10),10-modifier_values!C10)</f>
        <v>8</v>
      </c>
      <c r="D10">
        <f>IF(modifier_values!D10&lt;0,10+(-3*modifier_values!D10),10-modifier_values!D10)</f>
        <v>10</v>
      </c>
      <c r="E10">
        <f>IF(modifier_values!E10&lt;0,10+(-3*modifier_values!E10),10-modifier_values!E10)</f>
        <v>10</v>
      </c>
      <c r="F10">
        <f>IF(modifier_values!F10&lt;0,10+(-3*modifier_values!F10),10-modifier_values!F10)</f>
        <v>13</v>
      </c>
      <c r="G10">
        <f>IF(modifier_values!G10&lt;0,10+(-3*modifier_values!G10),10-modifier_values!G10)</f>
        <v>9</v>
      </c>
      <c r="H10">
        <f>IF(modifier_values!H10&lt;0,10+(-3*modifier_values!H10),10-modifier_values!H10)</f>
        <v>8</v>
      </c>
      <c r="I10">
        <f>IF(modifier_values!I10&lt;0,10+(-3*modifier_values!I10),10-modifier_values!I10)</f>
        <v>13</v>
      </c>
      <c r="J10" s="1">
        <f t="shared" si="0"/>
        <v>84</v>
      </c>
    </row>
    <row r="11" spans="1:10">
      <c r="A11" t="s">
        <v>41</v>
      </c>
      <c r="B11">
        <f>IF(modifier_values!B11&lt;0,10+(-3*modifier_values!B11),10-modifier_values!B11)</f>
        <v>10</v>
      </c>
      <c r="C11">
        <f>IF(modifier_values!C11&lt;0,10+(-3*modifier_values!C11),10-modifier_values!C11)</f>
        <v>8</v>
      </c>
      <c r="D11">
        <f>IF(modifier_values!D11&lt;0,10+(-3*modifier_values!D11),10-modifier_values!D11)</f>
        <v>10</v>
      </c>
      <c r="E11">
        <f>IF(modifier_values!E11&lt;0,10+(-3*modifier_values!E11),10-modifier_values!E11)</f>
        <v>10</v>
      </c>
      <c r="F11">
        <f>IF(modifier_values!F11&lt;0,10+(-3*modifier_values!F11),10-modifier_values!F11)</f>
        <v>13</v>
      </c>
      <c r="G11">
        <f>IF(modifier_values!G11&lt;0,10+(-3*modifier_values!G11),10-modifier_values!G11)</f>
        <v>9</v>
      </c>
      <c r="H11">
        <f>IF(modifier_values!H11&lt;0,10+(-3*modifier_values!H11),10-modifier_values!H11)</f>
        <v>9</v>
      </c>
      <c r="I11">
        <f>IF(modifier_values!I11&lt;0,10+(-3*modifier_values!I11),10-modifier_values!I11)</f>
        <v>13</v>
      </c>
      <c r="J11" s="1">
        <f t="shared" si="0"/>
        <v>82</v>
      </c>
    </row>
    <row r="12" spans="1:10">
      <c r="A12" t="s">
        <v>42</v>
      </c>
      <c r="B12">
        <f>IF(modifier_values!B12&lt;0,10+(-3*modifier_values!B12),10-modifier_values!B12)</f>
        <v>8</v>
      </c>
      <c r="C12">
        <f>IF(modifier_values!C12&lt;0,10+(-3*modifier_values!C12),10-modifier_values!C12)</f>
        <v>13</v>
      </c>
      <c r="D12">
        <f>IF(modifier_values!D12&lt;0,10+(-3*modifier_values!D12),10-modifier_values!D12)</f>
        <v>10</v>
      </c>
      <c r="E12">
        <f>IF(modifier_values!E12&lt;0,10+(-3*modifier_values!E12),10-modifier_values!E12)</f>
        <v>10</v>
      </c>
      <c r="F12">
        <f>IF(modifier_values!F12&lt;0,10+(-3*modifier_values!F12),10-modifier_values!F12)</f>
        <v>13</v>
      </c>
      <c r="G12">
        <f>IF(modifier_values!G12&lt;0,10+(-3*modifier_values!G12),10-modifier_values!G12)</f>
        <v>9</v>
      </c>
      <c r="H12">
        <f>IF(modifier_values!H12&lt;0,10+(-3*modifier_values!H12),10-modifier_values!H12)</f>
        <v>8</v>
      </c>
      <c r="I12">
        <f>IF(modifier_values!I12&lt;0,10+(-3*modifier_values!I12),10-modifier_values!I12)</f>
        <v>13</v>
      </c>
      <c r="J12" s="1">
        <f t="shared" si="0"/>
        <v>84</v>
      </c>
    </row>
    <row r="13" spans="1:10">
      <c r="A13" t="s">
        <v>43</v>
      </c>
      <c r="B13">
        <f>IF(modifier_values!B13&lt;0,10+(-3*modifier_values!B13),10-modifier_values!B13)</f>
        <v>8</v>
      </c>
      <c r="C13">
        <f>IF(modifier_values!C13&lt;0,10+(-3*modifier_values!C13),10-modifier_values!C13)</f>
        <v>16</v>
      </c>
      <c r="D13">
        <f>IF(modifier_values!D13&lt;0,10+(-3*modifier_values!D13),10-modifier_values!D13)</f>
        <v>9</v>
      </c>
      <c r="E13">
        <f>IF(modifier_values!E13&lt;0,10+(-3*modifier_values!E13),10-modifier_values!E13)</f>
        <v>10</v>
      </c>
      <c r="F13">
        <f>IF(modifier_values!F13&lt;0,10+(-3*modifier_values!F13),10-modifier_values!F13)</f>
        <v>13</v>
      </c>
      <c r="G13">
        <f>IF(modifier_values!G13&lt;0,10+(-3*modifier_values!G13),10-modifier_values!G13)</f>
        <v>9</v>
      </c>
      <c r="H13">
        <f>IF(modifier_values!H13&lt;0,10+(-3*modifier_values!H13),10-modifier_values!H13)</f>
        <v>8</v>
      </c>
      <c r="I13">
        <f>IF(modifier_values!I13&lt;0,10+(-3*modifier_values!I13),10-modifier_values!I13)</f>
        <v>13</v>
      </c>
      <c r="J13" s="1">
        <f t="shared" si="0"/>
        <v>86</v>
      </c>
    </row>
    <row r="14" spans="1:10">
      <c r="A14" t="s">
        <v>241</v>
      </c>
      <c r="B14">
        <f>IF(modifier_values!B14&lt;0,10+(-3*modifier_values!B14),10-modifier_values!B14)</f>
        <v>16</v>
      </c>
      <c r="C14">
        <f>IF(modifier_values!C14&lt;0,10+(-3*modifier_values!C14),10-modifier_values!C14)</f>
        <v>16</v>
      </c>
      <c r="D14">
        <f>IF(modifier_values!D14&lt;0,10+(-3*modifier_values!D14),10-modifier_values!D14)</f>
        <v>8</v>
      </c>
      <c r="E14">
        <f>IF(modifier_values!E14&lt;0,10+(-3*modifier_values!E14),10-modifier_values!E14)</f>
        <v>8</v>
      </c>
      <c r="F14">
        <f>IF(modifier_values!F14&lt;0,10+(-3*modifier_values!F14),10-modifier_values!F14)</f>
        <v>9</v>
      </c>
      <c r="G14">
        <f>IF(modifier_values!G14&lt;0,10+(-3*modifier_values!G14),10-modifier_values!G14)</f>
        <v>13</v>
      </c>
      <c r="H14">
        <f>IF(modifier_values!H14&lt;0,10+(-3*modifier_values!H14),10-modifier_values!H14)</f>
        <v>10</v>
      </c>
      <c r="I14">
        <f>IF(modifier_values!I14&lt;0,10+(-3*modifier_values!I14),10-modifier_values!I14)</f>
        <v>8</v>
      </c>
      <c r="J14" s="1">
        <f t="shared" si="0"/>
        <v>88</v>
      </c>
    </row>
    <row r="15" spans="1:10">
      <c r="A15" t="s">
        <v>163</v>
      </c>
      <c r="B15">
        <f>IF(modifier_values!B15&lt;0,10+(-3*modifier_values!B15),10-modifier_values!B15)</f>
        <v>22</v>
      </c>
      <c r="C15">
        <f>IF(modifier_values!C15&lt;0,10+(-3*modifier_values!C15),10-modifier_values!C15)</f>
        <v>8</v>
      </c>
      <c r="D15">
        <f>IF(modifier_values!D15&lt;0,10+(-3*modifier_values!D15),10-modifier_values!D15)</f>
        <v>8</v>
      </c>
      <c r="E15">
        <f>IF(modifier_values!E15&lt;0,10+(-3*modifier_values!E15),10-modifier_values!E15)</f>
        <v>9</v>
      </c>
      <c r="F15">
        <f>IF(modifier_values!F15&lt;0,10+(-3*modifier_values!F15),10-modifier_values!F15)</f>
        <v>13</v>
      </c>
      <c r="G15">
        <f>IF(modifier_values!G15&lt;0,10+(-3*modifier_values!G15),10-modifier_values!G15)</f>
        <v>10</v>
      </c>
      <c r="H15">
        <f>IF(modifier_values!H15&lt;0,10+(-3*modifier_values!H15),10-modifier_values!H15)</f>
        <v>8</v>
      </c>
      <c r="I15">
        <f>IF(modifier_values!I15&lt;0,10+(-3*modifier_values!I15),10-modifier_values!I15)</f>
        <v>10</v>
      </c>
      <c r="J15" s="1">
        <f t="shared" si="0"/>
        <v>88</v>
      </c>
    </row>
    <row r="16" spans="1:10">
      <c r="A16" t="s">
        <v>44</v>
      </c>
      <c r="B16">
        <f>IF(modifier_values!B16&lt;0,10+(-3*modifier_values!B16),10-modifier_values!B16)</f>
        <v>19</v>
      </c>
      <c r="C16">
        <f>IF(modifier_values!C16&lt;0,10+(-3*modifier_values!C16),10-modifier_values!C16)</f>
        <v>7</v>
      </c>
      <c r="D16">
        <f>IF(modifier_values!D16&lt;0,10+(-3*modifier_values!D16),10-modifier_values!D16)</f>
        <v>8</v>
      </c>
      <c r="E16">
        <f>IF(modifier_values!E16&lt;0,10+(-3*modifier_values!E16),10-modifier_values!E16)</f>
        <v>9</v>
      </c>
      <c r="F16">
        <f>IF(modifier_values!F16&lt;0,10+(-3*modifier_values!F16),10-modifier_values!F16)</f>
        <v>16</v>
      </c>
      <c r="G16">
        <f>IF(modifier_values!G16&lt;0,10+(-3*modifier_values!G16),10-modifier_values!G16)</f>
        <v>10</v>
      </c>
      <c r="H16">
        <f>IF(modifier_values!H16&lt;0,10+(-3*modifier_values!H16),10-modifier_values!H16)</f>
        <v>8</v>
      </c>
      <c r="I16">
        <f>IF(modifier_values!I16&lt;0,10+(-3*modifier_values!I16),10-modifier_values!I16)</f>
        <v>13</v>
      </c>
      <c r="J16" s="1">
        <f t="shared" si="0"/>
        <v>90</v>
      </c>
    </row>
    <row r="17" spans="1:10">
      <c r="A17" t="s">
        <v>45</v>
      </c>
      <c r="B17">
        <f>IF(modifier_values!B17&lt;0,10+(-3*modifier_values!B17),10-modifier_values!B17)</f>
        <v>22</v>
      </c>
      <c r="C17">
        <f>IF(modifier_values!C17&lt;0,10+(-3*modifier_values!C17),10-modifier_values!C17)</f>
        <v>6</v>
      </c>
      <c r="D17">
        <f>IF(modifier_values!D17&lt;0,10+(-3*modifier_values!D17),10-modifier_values!D17)</f>
        <v>9</v>
      </c>
      <c r="E17">
        <f>IF(modifier_values!E17&lt;0,10+(-3*modifier_values!E17),10-modifier_values!E17)</f>
        <v>9</v>
      </c>
      <c r="F17">
        <f>IF(modifier_values!F17&lt;0,10+(-3*modifier_values!F17),10-modifier_values!F17)</f>
        <v>16</v>
      </c>
      <c r="G17">
        <f>IF(modifier_values!G17&lt;0,10+(-3*modifier_values!G17),10-modifier_values!G17)</f>
        <v>9</v>
      </c>
      <c r="H17">
        <f>IF(modifier_values!H17&lt;0,10+(-3*modifier_values!H17),10-modifier_values!H17)</f>
        <v>8</v>
      </c>
      <c r="I17">
        <f>IF(modifier_values!I17&lt;0,10+(-3*modifier_values!I17),10-modifier_values!I17)</f>
        <v>13</v>
      </c>
      <c r="J17" s="1">
        <f t="shared" si="0"/>
        <v>92</v>
      </c>
    </row>
    <row r="18" spans="1:10">
      <c r="A18" t="s">
        <v>46</v>
      </c>
      <c r="B18">
        <f>IF(modifier_values!B18&lt;0,10+(-3*modifier_values!B18),10-modifier_values!B18)</f>
        <v>22</v>
      </c>
      <c r="C18">
        <f>IF(modifier_values!C18&lt;0,10+(-3*modifier_values!C18),10-modifier_values!C18)</f>
        <v>7</v>
      </c>
      <c r="D18">
        <f>IF(modifier_values!D18&lt;0,10+(-3*modifier_values!D18),10-modifier_values!D18)</f>
        <v>9</v>
      </c>
      <c r="E18">
        <f>IF(modifier_values!E18&lt;0,10+(-3*modifier_values!E18),10-modifier_values!E18)</f>
        <v>8</v>
      </c>
      <c r="F18">
        <f>IF(modifier_values!F18&lt;0,10+(-3*modifier_values!F18),10-modifier_values!F18)</f>
        <v>16</v>
      </c>
      <c r="G18">
        <f>IF(modifier_values!G18&lt;0,10+(-3*modifier_values!G18),10-modifier_values!G18)</f>
        <v>9</v>
      </c>
      <c r="H18">
        <f>IF(modifier_values!H18&lt;0,10+(-3*modifier_values!H18),10-modifier_values!H18)</f>
        <v>8</v>
      </c>
      <c r="I18">
        <f>IF(modifier_values!I18&lt;0,10+(-3*modifier_values!I18),10-modifier_values!I18)</f>
        <v>13</v>
      </c>
      <c r="J18" s="1">
        <f t="shared" si="0"/>
        <v>92</v>
      </c>
    </row>
    <row r="19" spans="1:10">
      <c r="A19" t="s">
        <v>47</v>
      </c>
      <c r="B19">
        <f>IF(modifier_values!B19&lt;0,10+(-3*modifier_values!B19),10-modifier_values!B19)</f>
        <v>19</v>
      </c>
      <c r="C19">
        <f>IF(modifier_values!C19&lt;0,10+(-3*modifier_values!C19),10-modifier_values!C19)</f>
        <v>8</v>
      </c>
      <c r="D19">
        <f>IF(modifier_values!D19&lt;0,10+(-3*modifier_values!D19),10-modifier_values!D19)</f>
        <v>10</v>
      </c>
      <c r="E19">
        <f>IF(modifier_values!E19&lt;0,10+(-3*modifier_values!E19),10-modifier_values!E19)</f>
        <v>8</v>
      </c>
      <c r="F19">
        <f>IF(modifier_values!F19&lt;0,10+(-3*modifier_values!F19),10-modifier_values!F19)</f>
        <v>16</v>
      </c>
      <c r="G19">
        <f>IF(modifier_values!G19&lt;0,10+(-3*modifier_values!G19),10-modifier_values!G19)</f>
        <v>9</v>
      </c>
      <c r="H19">
        <f>IF(modifier_values!H19&lt;0,10+(-3*modifier_values!H19),10-modifier_values!H19)</f>
        <v>7</v>
      </c>
      <c r="I19">
        <f>IF(modifier_values!I19&lt;0,10+(-3*modifier_values!I19),10-modifier_values!I19)</f>
        <v>13</v>
      </c>
      <c r="J19" s="1">
        <f t="shared" si="0"/>
        <v>90</v>
      </c>
    </row>
    <row r="20" spans="1:10">
      <c r="A20" t="s">
        <v>48</v>
      </c>
      <c r="B20">
        <f>IF(modifier_values!B20&lt;0,10+(-3*modifier_values!B20),10-modifier_values!B20)</f>
        <v>19</v>
      </c>
      <c r="C20">
        <f>IF(modifier_values!C20&lt;0,10+(-3*modifier_values!C20),10-modifier_values!C20)</f>
        <v>8</v>
      </c>
      <c r="D20">
        <f>IF(modifier_values!D20&lt;0,10+(-3*modifier_values!D20),10-modifier_values!D20)</f>
        <v>10</v>
      </c>
      <c r="E20">
        <f>IF(modifier_values!E20&lt;0,10+(-3*modifier_values!E20),10-modifier_values!E20)</f>
        <v>7</v>
      </c>
      <c r="F20">
        <f>IF(modifier_values!F20&lt;0,10+(-3*modifier_values!F20),10-modifier_values!F20)</f>
        <v>16</v>
      </c>
      <c r="G20">
        <f>IF(modifier_values!G20&lt;0,10+(-3*modifier_values!G20),10-modifier_values!G20)</f>
        <v>9</v>
      </c>
      <c r="H20">
        <f>IF(modifier_values!H20&lt;0,10+(-3*modifier_values!H20),10-modifier_values!H20)</f>
        <v>7</v>
      </c>
      <c r="I20">
        <f>IF(modifier_values!I20&lt;0,10+(-3*modifier_values!I20),10-modifier_values!I20)</f>
        <v>16</v>
      </c>
      <c r="J20" s="1">
        <f t="shared" si="0"/>
        <v>92</v>
      </c>
    </row>
    <row r="21" spans="1:10">
      <c r="A21" t="s">
        <v>49</v>
      </c>
      <c r="B21">
        <f>IF(modifier_values!B21&lt;0,10+(-3*modifier_values!B21),10-modifier_values!B21)</f>
        <v>19</v>
      </c>
      <c r="C21">
        <f>IF(modifier_values!C21&lt;0,10+(-3*modifier_values!C21),10-modifier_values!C21)</f>
        <v>5</v>
      </c>
      <c r="D21">
        <f>IF(modifier_values!D21&lt;0,10+(-3*modifier_values!D21),10-modifier_values!D21)</f>
        <v>10</v>
      </c>
      <c r="E21">
        <f>IF(modifier_values!E21&lt;0,10+(-3*modifier_values!E21),10-modifier_values!E21)</f>
        <v>10</v>
      </c>
      <c r="F21">
        <f>IF(modifier_values!F21&lt;0,10+(-3*modifier_values!F21),10-modifier_values!F21)</f>
        <v>19</v>
      </c>
      <c r="G21">
        <f>IF(modifier_values!G21&lt;0,10+(-3*modifier_values!G21),10-modifier_values!G21)</f>
        <v>8</v>
      </c>
      <c r="H21">
        <f>IF(modifier_values!H21&lt;0,10+(-3*modifier_values!H21),10-modifier_values!H21)</f>
        <v>7</v>
      </c>
      <c r="I21">
        <f>IF(modifier_values!I21&lt;0,10+(-3*modifier_values!I21),10-modifier_values!I21)</f>
        <v>16</v>
      </c>
      <c r="J21" s="1">
        <f t="shared" si="0"/>
        <v>94</v>
      </c>
    </row>
    <row r="22" spans="1:10">
      <c r="A22" t="s">
        <v>50</v>
      </c>
      <c r="B22">
        <f>IF(modifier_values!B22&lt;0,10+(-3*modifier_values!B22),10-modifier_values!B22)</f>
        <v>13</v>
      </c>
      <c r="C22">
        <f>IF(modifier_values!C22&lt;0,10+(-3*modifier_values!C22),10-modifier_values!C22)</f>
        <v>5</v>
      </c>
      <c r="D22">
        <f>IF(modifier_values!D22&lt;0,10+(-3*modifier_values!D22),10-modifier_values!D22)</f>
        <v>16</v>
      </c>
      <c r="E22">
        <f>IF(modifier_values!E22&lt;0,10+(-3*modifier_values!E22),10-modifier_values!E22)</f>
        <v>13</v>
      </c>
      <c r="F22">
        <f>IF(modifier_values!F22&lt;0,10+(-3*modifier_values!F22),10-modifier_values!F22)</f>
        <v>22</v>
      </c>
      <c r="G22">
        <f>IF(modifier_values!G22&lt;0,10+(-3*modifier_values!G22),10-modifier_values!G22)</f>
        <v>8</v>
      </c>
      <c r="H22">
        <f>IF(modifier_values!H22&lt;0,10+(-3*modifier_values!H22),10-modifier_values!H22)</f>
        <v>6</v>
      </c>
      <c r="I22">
        <f>IF(modifier_values!I22&lt;0,10+(-3*modifier_values!I22),10-modifier_values!I22)</f>
        <v>13</v>
      </c>
      <c r="J22" s="1">
        <f t="shared" si="0"/>
        <v>96</v>
      </c>
    </row>
    <row r="23" spans="1:10">
      <c r="A23" t="s">
        <v>51</v>
      </c>
      <c r="B23">
        <f>IF(modifier_values!B23&lt;0,10+(-3*modifier_values!B23),10-modifier_values!B23)</f>
        <v>22</v>
      </c>
      <c r="C23">
        <f>IF(modifier_values!C23&lt;0,10+(-3*modifier_values!C23),10-modifier_values!C23)</f>
        <v>5</v>
      </c>
      <c r="D23">
        <f>IF(modifier_values!D23&lt;0,10+(-3*modifier_values!D23),10-modifier_values!D23)</f>
        <v>10</v>
      </c>
      <c r="E23">
        <f>IF(modifier_values!E23&lt;0,10+(-3*modifier_values!E23),10-modifier_values!E23)</f>
        <v>10</v>
      </c>
      <c r="F23">
        <f>IF(modifier_values!F23&lt;0,10+(-3*modifier_values!F23),10-modifier_values!F23)</f>
        <v>19</v>
      </c>
      <c r="G23">
        <f>IF(modifier_values!G23&lt;0,10+(-3*modifier_values!G23),10-modifier_values!G23)</f>
        <v>8</v>
      </c>
      <c r="H23">
        <f>IF(modifier_values!H23&lt;0,10+(-3*modifier_values!H23),10-modifier_values!H23)</f>
        <v>6</v>
      </c>
      <c r="I23">
        <f>IF(modifier_values!I23&lt;0,10+(-3*modifier_values!I23),10-modifier_values!I23)</f>
        <v>16</v>
      </c>
      <c r="J23" s="1">
        <f t="shared" si="0"/>
        <v>96</v>
      </c>
    </row>
    <row r="24" spans="1:10">
      <c r="A24" t="s">
        <v>52</v>
      </c>
      <c r="B24">
        <f>IF(modifier_values!B24&lt;0,10+(-3*modifier_values!B24),10-modifier_values!B24)</f>
        <v>19</v>
      </c>
      <c r="C24">
        <f>IF(modifier_values!C24&lt;0,10+(-3*modifier_values!C24),10-modifier_values!C24)</f>
        <v>5</v>
      </c>
      <c r="D24">
        <f>IF(modifier_values!D24&lt;0,10+(-3*modifier_values!D24),10-modifier_values!D24)</f>
        <v>10</v>
      </c>
      <c r="E24">
        <f>IF(modifier_values!E24&lt;0,10+(-3*modifier_values!E24),10-modifier_values!E24)</f>
        <v>10</v>
      </c>
      <c r="F24">
        <f>IF(modifier_values!F24&lt;0,10+(-3*modifier_values!F24),10-modifier_values!F24)</f>
        <v>19</v>
      </c>
      <c r="G24">
        <f>IF(modifier_values!G24&lt;0,10+(-3*modifier_values!G24),10-modifier_values!G24)</f>
        <v>8</v>
      </c>
      <c r="H24">
        <f>IF(modifier_values!H24&lt;0,10+(-3*modifier_values!H24),10-modifier_values!H24)</f>
        <v>7</v>
      </c>
      <c r="I24">
        <f>IF(modifier_values!I24&lt;0,10+(-3*modifier_values!I24),10-modifier_values!I24)</f>
        <v>16</v>
      </c>
      <c r="J24" s="1">
        <f t="shared" si="0"/>
        <v>94</v>
      </c>
    </row>
    <row r="25" spans="1:10">
      <c r="A25" t="s">
        <v>53</v>
      </c>
      <c r="B25">
        <f>IF(modifier_values!B25&lt;0,10+(-3*modifier_values!B25),10-modifier_values!B25)</f>
        <v>13</v>
      </c>
      <c r="C25">
        <f>IF(modifier_values!C25&lt;0,10+(-3*modifier_values!C25),10-modifier_values!C25)</f>
        <v>8</v>
      </c>
      <c r="D25">
        <f>IF(modifier_values!D25&lt;0,10+(-3*modifier_values!D25),10-modifier_values!D25)</f>
        <v>10</v>
      </c>
      <c r="E25">
        <f>IF(modifier_values!E25&lt;0,10+(-3*modifier_values!E25),10-modifier_values!E25)</f>
        <v>10</v>
      </c>
      <c r="F25">
        <f>IF(modifier_values!F25&lt;0,10+(-3*modifier_values!F25),10-modifier_values!F25)</f>
        <v>19</v>
      </c>
      <c r="G25">
        <f>IF(modifier_values!G25&lt;0,10+(-3*modifier_values!G25),10-modifier_values!G25)</f>
        <v>8</v>
      </c>
      <c r="H25">
        <f>IF(modifier_values!H25&lt;0,10+(-3*modifier_values!H25),10-modifier_values!H25)</f>
        <v>6</v>
      </c>
      <c r="I25">
        <f>IF(modifier_values!I25&lt;0,10+(-3*modifier_values!I25),10-modifier_values!I25)</f>
        <v>16</v>
      </c>
      <c r="J25" s="1">
        <f t="shared" si="0"/>
        <v>90</v>
      </c>
    </row>
    <row r="26" spans="1:10">
      <c r="A26" t="s">
        <v>54</v>
      </c>
      <c r="B26">
        <f>IF(modifier_values!B26&lt;0,10+(-3*modifier_values!B26),10-modifier_values!B26)</f>
        <v>13</v>
      </c>
      <c r="C26">
        <f>IF(modifier_values!C26&lt;0,10+(-3*modifier_values!C26),10-modifier_values!C26)</f>
        <v>9</v>
      </c>
      <c r="D26">
        <f>IF(modifier_values!D26&lt;0,10+(-3*modifier_values!D26),10-modifier_values!D26)</f>
        <v>9</v>
      </c>
      <c r="E26">
        <f>IF(modifier_values!E26&lt;0,10+(-3*modifier_values!E26),10-modifier_values!E26)</f>
        <v>10</v>
      </c>
      <c r="F26">
        <f>IF(modifier_values!F26&lt;0,10+(-3*modifier_values!F26),10-modifier_values!F26)</f>
        <v>19</v>
      </c>
      <c r="G26">
        <f>IF(modifier_values!G26&lt;0,10+(-3*modifier_values!G26),10-modifier_values!G26)</f>
        <v>8</v>
      </c>
      <c r="H26">
        <f>IF(modifier_values!H26&lt;0,10+(-3*modifier_values!H26),10-modifier_values!H26)</f>
        <v>6</v>
      </c>
      <c r="I26">
        <f>IF(modifier_values!I26&lt;0,10+(-3*modifier_values!I26),10-modifier_values!I26)</f>
        <v>16</v>
      </c>
      <c r="J26" s="1">
        <f t="shared" si="0"/>
        <v>90</v>
      </c>
    </row>
    <row r="27" spans="1:10">
      <c r="A27" t="s">
        <v>242</v>
      </c>
      <c r="B27">
        <f>IF(modifier_values!B27&lt;0,10+(-3*modifier_values!B27),10-modifier_values!B27)</f>
        <v>25</v>
      </c>
      <c r="C27">
        <f>IF(modifier_values!C27&lt;0,10+(-3*modifier_values!C27),10-modifier_values!C27)</f>
        <v>9</v>
      </c>
      <c r="D27">
        <f>IF(modifier_values!D27&lt;0,10+(-3*modifier_values!D27),10-modifier_values!D27)</f>
        <v>8</v>
      </c>
      <c r="E27">
        <f>IF(modifier_values!E27&lt;0,10+(-3*modifier_values!E27),10-modifier_values!E27)</f>
        <v>8</v>
      </c>
      <c r="F27">
        <f>IF(modifier_values!F27&lt;0,10+(-3*modifier_values!F27),10-modifier_values!F27)</f>
        <v>13</v>
      </c>
      <c r="G27">
        <f>IF(modifier_values!G27&lt;0,10+(-3*modifier_values!G27),10-modifier_values!G27)</f>
        <v>10</v>
      </c>
      <c r="H27">
        <f>IF(modifier_values!H27&lt;0,10+(-3*modifier_values!H27),10-modifier_values!H27)</f>
        <v>8</v>
      </c>
      <c r="I27">
        <f>IF(modifier_values!I27&lt;0,10+(-3*modifier_values!I27),10-modifier_values!I27)</f>
        <v>9</v>
      </c>
      <c r="J27" s="1">
        <f t="shared" si="0"/>
        <v>90</v>
      </c>
    </row>
    <row r="28" spans="1:10">
      <c r="A28" t="s">
        <v>55</v>
      </c>
      <c r="B28">
        <f>IF(modifier_values!B28&lt;0,10+(-3*modifier_values!B28),10-modifier_values!B28)</f>
        <v>10</v>
      </c>
      <c r="C28">
        <f>IF(modifier_values!C28&lt;0,10+(-3*modifier_values!C28),10-modifier_values!C28)</f>
        <v>19</v>
      </c>
      <c r="D28">
        <f>IF(modifier_values!D28&lt;0,10+(-3*modifier_values!D28),10-modifier_values!D28)</f>
        <v>7</v>
      </c>
      <c r="E28">
        <f>IF(modifier_values!E28&lt;0,10+(-3*modifier_values!E28),10-modifier_values!E28)</f>
        <v>8</v>
      </c>
      <c r="F28">
        <f>IF(modifier_values!F28&lt;0,10+(-3*modifier_values!F28),10-modifier_values!F28)</f>
        <v>10</v>
      </c>
      <c r="G28">
        <f>IF(modifier_values!G28&lt;0,10+(-3*modifier_values!G28),10-modifier_values!G28)</f>
        <v>16</v>
      </c>
      <c r="H28">
        <f>IF(modifier_values!H28&lt;0,10+(-3*modifier_values!H28),10-modifier_values!H28)</f>
        <v>10</v>
      </c>
      <c r="I28">
        <f>IF(modifier_values!I28&lt;0,10+(-3*modifier_values!I28),10-modifier_values!I28)</f>
        <v>8</v>
      </c>
      <c r="J28" s="1">
        <f t="shared" si="0"/>
        <v>88</v>
      </c>
    </row>
    <row r="29" spans="1:10">
      <c r="A29" t="s">
        <v>56</v>
      </c>
      <c r="B29">
        <f>IF(modifier_values!B29&lt;0,10+(-3*modifier_values!B29),10-modifier_values!B29)</f>
        <v>9</v>
      </c>
      <c r="C29">
        <f>IF(modifier_values!C29&lt;0,10+(-3*modifier_values!C29),10-modifier_values!C29)</f>
        <v>16</v>
      </c>
      <c r="D29">
        <f>IF(modifier_values!D29&lt;0,10+(-3*modifier_values!D29),10-modifier_values!D29)</f>
        <v>7</v>
      </c>
      <c r="E29">
        <f>IF(modifier_values!E29&lt;0,10+(-3*modifier_values!E29),10-modifier_values!E29)</f>
        <v>8</v>
      </c>
      <c r="F29">
        <f>IF(modifier_values!F29&lt;0,10+(-3*modifier_values!F29),10-modifier_values!F29)</f>
        <v>13</v>
      </c>
      <c r="G29">
        <f>IF(modifier_values!G29&lt;0,10+(-3*modifier_values!G29),10-modifier_values!G29)</f>
        <v>16</v>
      </c>
      <c r="H29">
        <f>IF(modifier_values!H29&lt;0,10+(-3*modifier_values!H29),10-modifier_values!H29)</f>
        <v>10</v>
      </c>
      <c r="I29">
        <f>IF(modifier_values!I29&lt;0,10+(-3*modifier_values!I29),10-modifier_values!I29)</f>
        <v>9</v>
      </c>
      <c r="J29" s="1">
        <f t="shared" si="0"/>
        <v>88</v>
      </c>
    </row>
    <row r="30" spans="1:10">
      <c r="A30" t="s">
        <v>57</v>
      </c>
      <c r="B30">
        <f>IF(modifier_values!B30&lt;0,10+(-3*modifier_values!B30),10-modifier_values!B30)</f>
        <v>10</v>
      </c>
      <c r="C30">
        <f>IF(modifier_values!C30&lt;0,10+(-3*modifier_values!C30),10-modifier_values!C30)</f>
        <v>13</v>
      </c>
      <c r="D30">
        <f>IF(modifier_values!D30&lt;0,10+(-3*modifier_values!D30),10-modifier_values!D30)</f>
        <v>8</v>
      </c>
      <c r="E30">
        <f>IF(modifier_values!E30&lt;0,10+(-3*modifier_values!E30),10-modifier_values!E30)</f>
        <v>8</v>
      </c>
      <c r="F30">
        <f>IF(modifier_values!F30&lt;0,10+(-3*modifier_values!F30),10-modifier_values!F30)</f>
        <v>13</v>
      </c>
      <c r="G30">
        <f>IF(modifier_values!G30&lt;0,10+(-3*modifier_values!G30),10-modifier_values!G30)</f>
        <v>13</v>
      </c>
      <c r="H30">
        <f>IF(modifier_values!H30&lt;0,10+(-3*modifier_values!H30),10-modifier_values!H30)</f>
        <v>10</v>
      </c>
      <c r="I30">
        <f>IF(modifier_values!I30&lt;0,10+(-3*modifier_values!I30),10-modifier_values!I30)</f>
        <v>9</v>
      </c>
      <c r="J30" s="1">
        <f t="shared" si="0"/>
        <v>84</v>
      </c>
    </row>
    <row r="31" spans="1:10">
      <c r="A31" t="s">
        <v>58</v>
      </c>
      <c r="B31">
        <f>IF(modifier_values!B31&lt;0,10+(-3*modifier_values!B31),10-modifier_values!B31)</f>
        <v>10</v>
      </c>
      <c r="C31">
        <f>IF(modifier_values!C31&lt;0,10+(-3*modifier_values!C31),10-modifier_values!C31)</f>
        <v>16</v>
      </c>
      <c r="D31">
        <f>IF(modifier_values!D31&lt;0,10+(-3*modifier_values!D31),10-modifier_values!D31)</f>
        <v>8</v>
      </c>
      <c r="E31">
        <f>IF(modifier_values!E31&lt;0,10+(-3*modifier_values!E31),10-modifier_values!E31)</f>
        <v>7</v>
      </c>
      <c r="F31">
        <f>IF(modifier_values!F31&lt;0,10+(-3*modifier_values!F31),10-modifier_values!F31)</f>
        <v>13</v>
      </c>
      <c r="G31">
        <f>IF(modifier_values!G31&lt;0,10+(-3*modifier_values!G31),10-modifier_values!G31)</f>
        <v>13</v>
      </c>
      <c r="H31">
        <f>IF(modifier_values!H31&lt;0,10+(-3*modifier_values!H31),10-modifier_values!H31)</f>
        <v>10</v>
      </c>
      <c r="I31">
        <f>IF(modifier_values!I31&lt;0,10+(-3*modifier_values!I31),10-modifier_values!I31)</f>
        <v>9</v>
      </c>
      <c r="J31" s="1">
        <f t="shared" si="0"/>
        <v>86</v>
      </c>
    </row>
    <row r="32" spans="1:10">
      <c r="A32" t="s">
        <v>59</v>
      </c>
      <c r="B32">
        <f>IF(modifier_values!B32&lt;0,10+(-3*modifier_values!B32),10-modifier_values!B32)</f>
        <v>9</v>
      </c>
      <c r="C32">
        <f>IF(modifier_values!C32&lt;0,10+(-3*modifier_values!C32),10-modifier_values!C32)</f>
        <v>19</v>
      </c>
      <c r="D32">
        <f>IF(modifier_values!D32&lt;0,10+(-3*modifier_values!D32),10-modifier_values!D32)</f>
        <v>9</v>
      </c>
      <c r="E32">
        <f>IF(modifier_values!E32&lt;0,10+(-3*modifier_values!E32),10-modifier_values!E32)</f>
        <v>7</v>
      </c>
      <c r="F32">
        <f>IF(modifier_values!F32&lt;0,10+(-3*modifier_values!F32),10-modifier_values!F32)</f>
        <v>13</v>
      </c>
      <c r="G32">
        <f>IF(modifier_values!G32&lt;0,10+(-3*modifier_values!G32),10-modifier_values!G32)</f>
        <v>13</v>
      </c>
      <c r="H32">
        <f>IF(modifier_values!H32&lt;0,10+(-3*modifier_values!H32),10-modifier_values!H32)</f>
        <v>9</v>
      </c>
      <c r="I32">
        <f>IF(modifier_values!I32&lt;0,10+(-3*modifier_values!I32),10-modifier_values!I32)</f>
        <v>9</v>
      </c>
      <c r="J32" s="1">
        <f t="shared" si="0"/>
        <v>88</v>
      </c>
    </row>
    <row r="33" spans="1:10">
      <c r="A33" t="s">
        <v>60</v>
      </c>
      <c r="B33">
        <f>IF(modifier_values!B33&lt;0,10+(-3*modifier_values!B33),10-modifier_values!B33)</f>
        <v>9</v>
      </c>
      <c r="C33">
        <f>IF(modifier_values!C33&lt;0,10+(-3*modifier_values!C33),10-modifier_values!C33)</f>
        <v>19</v>
      </c>
      <c r="D33">
        <f>IF(modifier_values!D33&lt;0,10+(-3*modifier_values!D33),10-modifier_values!D33)</f>
        <v>9</v>
      </c>
      <c r="E33">
        <f>IF(modifier_values!E33&lt;0,10+(-3*modifier_values!E33),10-modifier_values!E33)</f>
        <v>6</v>
      </c>
      <c r="F33">
        <f>IF(modifier_values!F33&lt;0,10+(-3*modifier_values!F33),10-modifier_values!F33)</f>
        <v>13</v>
      </c>
      <c r="G33">
        <f>IF(modifier_values!G33&lt;0,10+(-3*modifier_values!G33),10-modifier_values!G33)</f>
        <v>13</v>
      </c>
      <c r="H33">
        <f>IF(modifier_values!H33&lt;0,10+(-3*modifier_values!H33),10-modifier_values!H33)</f>
        <v>9</v>
      </c>
      <c r="I33">
        <f>IF(modifier_values!I33&lt;0,10+(-3*modifier_values!I33),10-modifier_values!I33)</f>
        <v>10</v>
      </c>
      <c r="J33" s="1">
        <f t="shared" si="0"/>
        <v>88</v>
      </c>
    </row>
    <row r="34" spans="1:10">
      <c r="A34" t="s">
        <v>61</v>
      </c>
      <c r="B34">
        <f>IF(modifier_values!B34&lt;0,10+(-3*modifier_values!B34),10-modifier_values!B34)</f>
        <v>9</v>
      </c>
      <c r="C34">
        <f>IF(modifier_values!C34&lt;0,10+(-3*modifier_values!C34),10-modifier_values!C34)</f>
        <v>10</v>
      </c>
      <c r="D34">
        <f>IF(modifier_values!D34&lt;0,10+(-3*modifier_values!D34),10-modifier_values!D34)</f>
        <v>9</v>
      </c>
      <c r="E34">
        <f>IF(modifier_values!E34&lt;0,10+(-3*modifier_values!E34),10-modifier_values!E34)</f>
        <v>9</v>
      </c>
      <c r="F34">
        <f>IF(modifier_values!F34&lt;0,10+(-3*modifier_values!F34),10-modifier_values!F34)</f>
        <v>16</v>
      </c>
      <c r="G34">
        <f>IF(modifier_values!G34&lt;0,10+(-3*modifier_values!G34),10-modifier_values!G34)</f>
        <v>10</v>
      </c>
      <c r="H34">
        <f>IF(modifier_values!H34&lt;0,10+(-3*modifier_values!H34),10-modifier_values!H34)</f>
        <v>9</v>
      </c>
      <c r="I34">
        <f>IF(modifier_values!I34&lt;0,10+(-3*modifier_values!I34),10-modifier_values!I34)</f>
        <v>10</v>
      </c>
      <c r="J34" s="1">
        <f t="shared" si="0"/>
        <v>82</v>
      </c>
    </row>
    <row r="35" spans="1:10">
      <c r="A35" t="s">
        <v>62</v>
      </c>
      <c r="B35">
        <f>IF(modifier_values!B35&lt;0,10+(-3*modifier_values!B35),10-modifier_values!B35)</f>
        <v>7</v>
      </c>
      <c r="C35">
        <f>IF(modifier_values!C35&lt;0,10+(-3*modifier_values!C35),10-modifier_values!C35)</f>
        <v>10</v>
      </c>
      <c r="D35">
        <f>IF(modifier_values!D35&lt;0,10+(-3*modifier_values!D35),10-modifier_values!D35)</f>
        <v>13</v>
      </c>
      <c r="E35">
        <f>IF(modifier_values!E35&lt;0,10+(-3*modifier_values!E35),10-modifier_values!E35)</f>
        <v>10</v>
      </c>
      <c r="F35">
        <f>IF(modifier_values!F35&lt;0,10+(-3*modifier_values!F35),10-modifier_values!F35)</f>
        <v>19</v>
      </c>
      <c r="G35">
        <f>IF(modifier_values!G35&lt;0,10+(-3*modifier_values!G35),10-modifier_values!G35)</f>
        <v>10</v>
      </c>
      <c r="H35">
        <f>IF(modifier_values!H35&lt;0,10+(-3*modifier_values!H35),10-modifier_values!H35)</f>
        <v>8</v>
      </c>
      <c r="I35">
        <f>IF(modifier_values!I35&lt;0,10+(-3*modifier_values!I35),10-modifier_values!I35)</f>
        <v>9</v>
      </c>
      <c r="J35" s="1">
        <f t="shared" si="0"/>
        <v>86</v>
      </c>
    </row>
    <row r="36" spans="1:10">
      <c r="A36" t="s">
        <v>63</v>
      </c>
      <c r="B36">
        <f>IF(modifier_values!B36&lt;0,10+(-3*modifier_values!B36),10-modifier_values!B36)</f>
        <v>10</v>
      </c>
      <c r="C36">
        <f>IF(modifier_values!C36&lt;0,10+(-3*modifier_values!C36),10-modifier_values!C36)</f>
        <v>10</v>
      </c>
      <c r="D36">
        <f>IF(modifier_values!D36&lt;0,10+(-3*modifier_values!D36),10-modifier_values!D36)</f>
        <v>9</v>
      </c>
      <c r="E36">
        <f>IF(modifier_values!E36&lt;0,10+(-3*modifier_values!E36),10-modifier_values!E36)</f>
        <v>9</v>
      </c>
      <c r="F36">
        <f>IF(modifier_values!F36&lt;0,10+(-3*modifier_values!F36),10-modifier_values!F36)</f>
        <v>16</v>
      </c>
      <c r="G36">
        <f>IF(modifier_values!G36&lt;0,10+(-3*modifier_values!G36),10-modifier_values!G36)</f>
        <v>10</v>
      </c>
      <c r="H36">
        <f>IF(modifier_values!H36&lt;0,10+(-3*modifier_values!H36),10-modifier_values!H36)</f>
        <v>8</v>
      </c>
      <c r="I36">
        <f>IF(modifier_values!I36&lt;0,10+(-3*modifier_values!I36),10-modifier_values!I36)</f>
        <v>10</v>
      </c>
      <c r="J36" s="1">
        <f t="shared" si="0"/>
        <v>82</v>
      </c>
    </row>
    <row r="37" spans="1:10">
      <c r="A37" t="s">
        <v>64</v>
      </c>
      <c r="B37">
        <f>IF(modifier_values!B37&lt;0,10+(-3*modifier_values!B37),10-modifier_values!B37)</f>
        <v>9</v>
      </c>
      <c r="C37">
        <f>IF(modifier_values!C37&lt;0,10+(-3*modifier_values!C37),10-modifier_values!C37)</f>
        <v>10</v>
      </c>
      <c r="D37">
        <f>IF(modifier_values!D37&lt;0,10+(-3*modifier_values!D37),10-modifier_values!D37)</f>
        <v>9</v>
      </c>
      <c r="E37">
        <f>IF(modifier_values!E37&lt;0,10+(-3*modifier_values!E37),10-modifier_values!E37)</f>
        <v>9</v>
      </c>
      <c r="F37">
        <f>IF(modifier_values!F37&lt;0,10+(-3*modifier_values!F37),10-modifier_values!F37)</f>
        <v>16</v>
      </c>
      <c r="G37">
        <f>IF(modifier_values!G37&lt;0,10+(-3*modifier_values!G37),10-modifier_values!G37)</f>
        <v>10</v>
      </c>
      <c r="H37">
        <f>IF(modifier_values!H37&lt;0,10+(-3*modifier_values!H37),10-modifier_values!H37)</f>
        <v>9</v>
      </c>
      <c r="I37">
        <f>IF(modifier_values!I37&lt;0,10+(-3*modifier_values!I37),10-modifier_values!I37)</f>
        <v>10</v>
      </c>
      <c r="J37" s="1">
        <f t="shared" si="0"/>
        <v>82</v>
      </c>
    </row>
    <row r="38" spans="1:10">
      <c r="A38" t="s">
        <v>65</v>
      </c>
      <c r="B38">
        <f>IF(modifier_values!B38&lt;0,10+(-3*modifier_values!B38),10-modifier_values!B38)</f>
        <v>7</v>
      </c>
      <c r="C38">
        <f>IF(modifier_values!C38&lt;0,10+(-3*modifier_values!C38),10-modifier_values!C38)</f>
        <v>19</v>
      </c>
      <c r="D38">
        <f>IF(modifier_values!D38&lt;0,10+(-3*modifier_values!D38),10-modifier_values!D38)</f>
        <v>9</v>
      </c>
      <c r="E38">
        <f>IF(modifier_values!E38&lt;0,10+(-3*modifier_values!E38),10-modifier_values!E38)</f>
        <v>9</v>
      </c>
      <c r="F38">
        <f>IF(modifier_values!F38&lt;0,10+(-3*modifier_values!F38),10-modifier_values!F38)</f>
        <v>16</v>
      </c>
      <c r="G38">
        <f>IF(modifier_values!G38&lt;0,10+(-3*modifier_values!G38),10-modifier_values!G38)</f>
        <v>10</v>
      </c>
      <c r="H38">
        <f>IF(modifier_values!H38&lt;0,10+(-3*modifier_values!H38),10-modifier_values!H38)</f>
        <v>8</v>
      </c>
      <c r="I38">
        <f>IF(modifier_values!I38&lt;0,10+(-3*modifier_values!I38),10-modifier_values!I38)</f>
        <v>10</v>
      </c>
      <c r="J38" s="1">
        <f t="shared" si="0"/>
        <v>88</v>
      </c>
    </row>
    <row r="39" spans="1:10">
      <c r="A39" t="s">
        <v>66</v>
      </c>
      <c r="B39">
        <f>IF(modifier_values!B39&lt;0,10+(-3*modifier_values!B39),10-modifier_values!B39)</f>
        <v>7</v>
      </c>
      <c r="C39">
        <f>IF(modifier_values!C39&lt;0,10+(-3*modifier_values!C39),10-modifier_values!C39)</f>
        <v>22</v>
      </c>
      <c r="D39">
        <f>IF(modifier_values!D39&lt;0,10+(-3*modifier_values!D39),10-modifier_values!D39)</f>
        <v>8</v>
      </c>
      <c r="E39">
        <f>IF(modifier_values!E39&lt;0,10+(-3*modifier_values!E39),10-modifier_values!E39)</f>
        <v>9</v>
      </c>
      <c r="F39">
        <f>IF(modifier_values!F39&lt;0,10+(-3*modifier_values!F39),10-modifier_values!F39)</f>
        <v>16</v>
      </c>
      <c r="G39">
        <f>IF(modifier_values!G39&lt;0,10+(-3*modifier_values!G39),10-modifier_values!G39)</f>
        <v>10</v>
      </c>
      <c r="H39">
        <f>IF(modifier_values!H39&lt;0,10+(-3*modifier_values!H39),10-modifier_values!H39)</f>
        <v>8</v>
      </c>
      <c r="I39">
        <f>IF(modifier_values!I39&lt;0,10+(-3*modifier_values!I39),10-modifier_values!I39)</f>
        <v>10</v>
      </c>
      <c r="J39" s="1">
        <f t="shared" si="0"/>
        <v>90</v>
      </c>
    </row>
    <row r="40" spans="1:10">
      <c r="A40" t="s">
        <v>243</v>
      </c>
      <c r="B40">
        <f>IF(modifier_values!B40&lt;0,10+(-3*modifier_values!B40),10-modifier_values!B40)</f>
        <v>13</v>
      </c>
      <c r="C40">
        <f>IF(modifier_values!C40&lt;0,10+(-3*modifier_values!C40),10-modifier_values!C40)</f>
        <v>22</v>
      </c>
      <c r="D40">
        <f>IF(modifier_values!D40&lt;0,10+(-3*modifier_values!D40),10-modifier_values!D40)</f>
        <v>7</v>
      </c>
      <c r="E40">
        <f>IF(modifier_values!E40&lt;0,10+(-3*modifier_values!E40),10-modifier_values!E40)</f>
        <v>7</v>
      </c>
      <c r="F40">
        <f>IF(modifier_values!F40&lt;0,10+(-3*modifier_values!F40),10-modifier_values!F40)</f>
        <v>10</v>
      </c>
      <c r="G40">
        <f>IF(modifier_values!G40&lt;0,10+(-3*modifier_values!G40),10-modifier_values!G40)</f>
        <v>16</v>
      </c>
      <c r="H40">
        <f>IF(modifier_values!H40&lt;0,10+(-3*modifier_values!H40),10-modifier_values!H40)</f>
        <v>10</v>
      </c>
      <c r="I40">
        <f>IF(modifier_values!I40&lt;0,10+(-3*modifier_values!I40),10-modifier_values!I40)</f>
        <v>7</v>
      </c>
      <c r="J40" s="1">
        <f t="shared" si="0"/>
        <v>92</v>
      </c>
    </row>
    <row r="41" spans="1:10">
      <c r="A41" t="s">
        <v>67</v>
      </c>
      <c r="B41">
        <f>IF(modifier_values!B41&lt;0,10+(-3*modifier_values!B41),10-modifier_values!B41)</f>
        <v>16</v>
      </c>
      <c r="C41">
        <f>IF(modifier_values!C41&lt;0,10+(-3*modifier_values!C41),10-modifier_values!C41)</f>
        <v>16</v>
      </c>
      <c r="D41">
        <f>IF(modifier_values!D41&lt;0,10+(-3*modifier_values!D41),10-modifier_values!D41)</f>
        <v>8</v>
      </c>
      <c r="E41">
        <f>IF(modifier_values!E41&lt;0,10+(-3*modifier_values!E41),10-modifier_values!E41)</f>
        <v>6</v>
      </c>
      <c r="F41">
        <f>IF(modifier_values!F41&lt;0,10+(-3*modifier_values!F41),10-modifier_values!F41)</f>
        <v>10</v>
      </c>
      <c r="G41">
        <f>IF(modifier_values!G41&lt;0,10+(-3*modifier_values!G41),10-modifier_values!G41)</f>
        <v>16</v>
      </c>
      <c r="H41">
        <f>IF(modifier_values!H41&lt;0,10+(-3*modifier_values!H41),10-modifier_values!H41)</f>
        <v>8</v>
      </c>
      <c r="I41">
        <f>IF(modifier_values!I41&lt;0,10+(-3*modifier_values!I41),10-modifier_values!I41)</f>
        <v>10</v>
      </c>
      <c r="J41" s="1">
        <f t="shared" si="0"/>
        <v>90</v>
      </c>
    </row>
    <row r="42" spans="1:10">
      <c r="A42" t="s">
        <v>68</v>
      </c>
      <c r="B42">
        <f>IF(modifier_values!B42&lt;0,10+(-3*modifier_values!B42),10-modifier_values!B42)</f>
        <v>13</v>
      </c>
      <c r="C42">
        <f>IF(modifier_values!C42&lt;0,10+(-3*modifier_values!C42),10-modifier_values!C42)</f>
        <v>13</v>
      </c>
      <c r="D42">
        <f>IF(modifier_values!D42&lt;0,10+(-3*modifier_values!D42),10-modifier_values!D42)</f>
        <v>8</v>
      </c>
      <c r="E42">
        <f>IF(modifier_values!E42&lt;0,10+(-3*modifier_values!E42),10-modifier_values!E42)</f>
        <v>6</v>
      </c>
      <c r="F42">
        <f>IF(modifier_values!F42&lt;0,10+(-3*modifier_values!F42),10-modifier_values!F42)</f>
        <v>13</v>
      </c>
      <c r="G42">
        <f>IF(modifier_values!G42&lt;0,10+(-3*modifier_values!G42),10-modifier_values!G42)</f>
        <v>16</v>
      </c>
      <c r="H42">
        <f>IF(modifier_values!H42&lt;0,10+(-3*modifier_values!H42),10-modifier_values!H42)</f>
        <v>8</v>
      </c>
      <c r="I42">
        <f>IF(modifier_values!I42&lt;0,10+(-3*modifier_values!I42),10-modifier_values!I42)</f>
        <v>13</v>
      </c>
      <c r="J42" s="1">
        <f t="shared" si="0"/>
        <v>90</v>
      </c>
    </row>
    <row r="43" spans="1:10">
      <c r="A43" t="s">
        <v>69</v>
      </c>
      <c r="B43">
        <f>IF(modifier_values!B43&lt;0,10+(-3*modifier_values!B43),10-modifier_values!B43)</f>
        <v>16</v>
      </c>
      <c r="C43">
        <f>IF(modifier_values!C43&lt;0,10+(-3*modifier_values!C43),10-modifier_values!C43)</f>
        <v>10</v>
      </c>
      <c r="D43">
        <f>IF(modifier_values!D43&lt;0,10+(-3*modifier_values!D43),10-modifier_values!D43)</f>
        <v>9</v>
      </c>
      <c r="E43">
        <f>IF(modifier_values!E43&lt;0,10+(-3*modifier_values!E43),10-modifier_values!E43)</f>
        <v>6</v>
      </c>
      <c r="F43">
        <f>IF(modifier_values!F43&lt;0,10+(-3*modifier_values!F43),10-modifier_values!F43)</f>
        <v>13</v>
      </c>
      <c r="G43">
        <f>IF(modifier_values!G43&lt;0,10+(-3*modifier_values!G43),10-modifier_values!G43)</f>
        <v>13</v>
      </c>
      <c r="H43">
        <f>IF(modifier_values!H43&lt;0,10+(-3*modifier_values!H43),10-modifier_values!H43)</f>
        <v>8</v>
      </c>
      <c r="I43">
        <f>IF(modifier_values!I43&lt;0,10+(-3*modifier_values!I43),10-modifier_values!I43)</f>
        <v>13</v>
      </c>
      <c r="J43" s="1">
        <f t="shared" si="0"/>
        <v>88</v>
      </c>
    </row>
    <row r="44" spans="1:10">
      <c r="A44" t="s">
        <v>70</v>
      </c>
      <c r="B44">
        <f>IF(modifier_values!B44&lt;0,10+(-3*modifier_values!B44),10-modifier_values!B44)</f>
        <v>16</v>
      </c>
      <c r="C44">
        <f>IF(modifier_values!C44&lt;0,10+(-3*modifier_values!C44),10-modifier_values!C44)</f>
        <v>13</v>
      </c>
      <c r="D44">
        <f>IF(modifier_values!D44&lt;0,10+(-3*modifier_values!D44),10-modifier_values!D44)</f>
        <v>9</v>
      </c>
      <c r="E44">
        <f>IF(modifier_values!E44&lt;0,10+(-3*modifier_values!E44),10-modifier_values!E44)</f>
        <v>5</v>
      </c>
      <c r="F44">
        <f>IF(modifier_values!F44&lt;0,10+(-3*modifier_values!F44),10-modifier_values!F44)</f>
        <v>13</v>
      </c>
      <c r="G44">
        <f>IF(modifier_values!G44&lt;0,10+(-3*modifier_values!G44),10-modifier_values!G44)</f>
        <v>13</v>
      </c>
      <c r="H44">
        <f>IF(modifier_values!H44&lt;0,10+(-3*modifier_values!H44),10-modifier_values!H44)</f>
        <v>8</v>
      </c>
      <c r="I44">
        <f>IF(modifier_values!I44&lt;0,10+(-3*modifier_values!I44),10-modifier_values!I44)</f>
        <v>13</v>
      </c>
      <c r="J44" s="1">
        <f t="shared" si="0"/>
        <v>90</v>
      </c>
    </row>
    <row r="45" spans="1:10">
      <c r="A45" t="s">
        <v>71</v>
      </c>
      <c r="B45">
        <f>IF(modifier_values!B45&lt;0,10+(-3*modifier_values!B45),10-modifier_values!B45)</f>
        <v>13</v>
      </c>
      <c r="C45">
        <f>IF(modifier_values!C45&lt;0,10+(-3*modifier_values!C45),10-modifier_values!C45)</f>
        <v>16</v>
      </c>
      <c r="D45">
        <f>IF(modifier_values!D45&lt;0,10+(-3*modifier_values!D45),10-modifier_values!D45)</f>
        <v>10</v>
      </c>
      <c r="E45">
        <f>IF(modifier_values!E45&lt;0,10+(-3*modifier_values!E45),10-modifier_values!E45)</f>
        <v>5</v>
      </c>
      <c r="F45">
        <f>IF(modifier_values!F45&lt;0,10+(-3*modifier_values!F45),10-modifier_values!F45)</f>
        <v>13</v>
      </c>
      <c r="G45">
        <f>IF(modifier_values!G45&lt;0,10+(-3*modifier_values!G45),10-modifier_values!G45)</f>
        <v>13</v>
      </c>
      <c r="H45">
        <f>IF(modifier_values!H45&lt;0,10+(-3*modifier_values!H45),10-modifier_values!H45)</f>
        <v>7</v>
      </c>
      <c r="I45">
        <f>IF(modifier_values!I45&lt;0,10+(-3*modifier_values!I45),10-modifier_values!I45)</f>
        <v>13</v>
      </c>
      <c r="J45" s="1">
        <f t="shared" si="0"/>
        <v>90</v>
      </c>
    </row>
    <row r="46" spans="1:10">
      <c r="A46" t="s">
        <v>72</v>
      </c>
      <c r="B46">
        <f>IF(modifier_values!B46&lt;0,10+(-3*modifier_values!B46),10-modifier_values!B46)</f>
        <v>13</v>
      </c>
      <c r="C46">
        <f>IF(modifier_values!C46&lt;0,10+(-3*modifier_values!C46),10-modifier_values!C46)</f>
        <v>16</v>
      </c>
      <c r="D46">
        <f>IF(modifier_values!D46&lt;0,10+(-3*modifier_values!D46),10-modifier_values!D46)</f>
        <v>10</v>
      </c>
      <c r="E46">
        <f>IF(modifier_values!E46&lt;0,10+(-3*modifier_values!E46),10-modifier_values!E46)</f>
        <v>5</v>
      </c>
      <c r="F46">
        <f>IF(modifier_values!F46&lt;0,10+(-3*modifier_values!F46),10-modifier_values!F46)</f>
        <v>13</v>
      </c>
      <c r="G46">
        <f>IF(modifier_values!G46&lt;0,10+(-3*modifier_values!G46),10-modifier_values!G46)</f>
        <v>13</v>
      </c>
      <c r="H46">
        <f>IF(modifier_values!H46&lt;0,10+(-3*modifier_values!H46),10-modifier_values!H46)</f>
        <v>7</v>
      </c>
      <c r="I46">
        <f>IF(modifier_values!I46&lt;0,10+(-3*modifier_values!I46),10-modifier_values!I46)</f>
        <v>16</v>
      </c>
      <c r="J46" s="1">
        <f t="shared" si="0"/>
        <v>93</v>
      </c>
    </row>
    <row r="47" spans="1:10">
      <c r="A47" t="s">
        <v>73</v>
      </c>
      <c r="B47">
        <f>IF(modifier_values!B47&lt;0,10+(-3*modifier_values!B47),10-modifier_values!B47)</f>
        <v>13</v>
      </c>
      <c r="C47">
        <f>IF(modifier_values!C47&lt;0,10+(-3*modifier_values!C47),10-modifier_values!C47)</f>
        <v>9</v>
      </c>
      <c r="D47">
        <f>IF(modifier_values!D47&lt;0,10+(-3*modifier_values!D47),10-modifier_values!D47)</f>
        <v>10</v>
      </c>
      <c r="E47">
        <f>IF(modifier_values!E47&lt;0,10+(-3*modifier_values!E47),10-modifier_values!E47)</f>
        <v>7</v>
      </c>
      <c r="F47">
        <f>IF(modifier_values!F47&lt;0,10+(-3*modifier_values!F47),10-modifier_values!F47)</f>
        <v>16</v>
      </c>
      <c r="G47">
        <f>IF(modifier_values!G47&lt;0,10+(-3*modifier_values!G47),10-modifier_values!G47)</f>
        <v>10</v>
      </c>
      <c r="H47">
        <f>IF(modifier_values!H47&lt;0,10+(-3*modifier_values!H47),10-modifier_values!H47)</f>
        <v>7</v>
      </c>
      <c r="I47">
        <f>IF(modifier_values!I47&lt;0,10+(-3*modifier_values!I47),10-modifier_values!I47)</f>
        <v>16</v>
      </c>
      <c r="J47" s="1">
        <f t="shared" si="0"/>
        <v>88</v>
      </c>
    </row>
    <row r="48" spans="1:10">
      <c r="A48" t="s">
        <v>74</v>
      </c>
      <c r="B48">
        <f>IF(modifier_values!B48&lt;0,10+(-3*modifier_values!B48),10-modifier_values!B48)</f>
        <v>9</v>
      </c>
      <c r="C48">
        <f>IF(modifier_values!C48&lt;0,10+(-3*modifier_values!C48),10-modifier_values!C48)</f>
        <v>9</v>
      </c>
      <c r="D48">
        <f>IF(modifier_values!D48&lt;0,10+(-3*modifier_values!D48),10-modifier_values!D48)</f>
        <v>16</v>
      </c>
      <c r="E48">
        <f>IF(modifier_values!E48&lt;0,10+(-3*modifier_values!E48),10-modifier_values!E48)</f>
        <v>8</v>
      </c>
      <c r="F48">
        <f>IF(modifier_values!F48&lt;0,10+(-3*modifier_values!F48),10-modifier_values!F48)</f>
        <v>19</v>
      </c>
      <c r="G48">
        <f>IF(modifier_values!G48&lt;0,10+(-3*modifier_values!G48),10-modifier_values!G48)</f>
        <v>10</v>
      </c>
      <c r="H48">
        <f>IF(modifier_values!H48&lt;0,10+(-3*modifier_values!H48),10-modifier_values!H48)</f>
        <v>6</v>
      </c>
      <c r="I48">
        <f>IF(modifier_values!I48&lt;0,10+(-3*modifier_values!I48),10-modifier_values!I48)</f>
        <v>13</v>
      </c>
      <c r="J48" s="1">
        <f t="shared" si="0"/>
        <v>90</v>
      </c>
    </row>
    <row r="49" spans="1:10">
      <c r="A49" t="s">
        <v>75</v>
      </c>
      <c r="B49">
        <f>IF(modifier_values!B49&lt;0,10+(-3*modifier_values!B49),10-modifier_values!B49)</f>
        <v>16</v>
      </c>
      <c r="C49">
        <f>IF(modifier_values!C49&lt;0,10+(-3*modifier_values!C49),10-modifier_values!C49)</f>
        <v>9</v>
      </c>
      <c r="D49">
        <f>IF(modifier_values!D49&lt;0,10+(-3*modifier_values!D49),10-modifier_values!D49)</f>
        <v>10</v>
      </c>
      <c r="E49">
        <f>IF(modifier_values!E49&lt;0,10+(-3*modifier_values!E49),10-modifier_values!E49)</f>
        <v>7</v>
      </c>
      <c r="F49">
        <f>IF(modifier_values!F49&lt;0,10+(-3*modifier_values!F49),10-modifier_values!F49)</f>
        <v>16</v>
      </c>
      <c r="G49">
        <f>IF(modifier_values!G49&lt;0,10+(-3*modifier_values!G49),10-modifier_values!G49)</f>
        <v>10</v>
      </c>
      <c r="H49">
        <f>IF(modifier_values!H49&lt;0,10+(-3*modifier_values!H49),10-modifier_values!H49)</f>
        <v>6</v>
      </c>
      <c r="I49">
        <f>IF(modifier_values!I49&lt;0,10+(-3*modifier_values!I49),10-modifier_values!I49)</f>
        <v>16</v>
      </c>
      <c r="J49" s="1">
        <f t="shared" si="0"/>
        <v>90</v>
      </c>
    </row>
    <row r="50" spans="1:10">
      <c r="A50" t="s">
        <v>76</v>
      </c>
      <c r="B50">
        <f>IF(modifier_values!B50&lt;0,10+(-3*modifier_values!B50),10-modifier_values!B50)</f>
        <v>13</v>
      </c>
      <c r="C50">
        <f>IF(modifier_values!C50&lt;0,10+(-3*modifier_values!C50),10-modifier_values!C50)</f>
        <v>9</v>
      </c>
      <c r="D50">
        <f>IF(modifier_values!D50&lt;0,10+(-3*modifier_values!D50),10-modifier_values!D50)</f>
        <v>10</v>
      </c>
      <c r="E50">
        <f>IF(modifier_values!E50&lt;0,10+(-3*modifier_values!E50),10-modifier_values!E50)</f>
        <v>7</v>
      </c>
      <c r="F50">
        <f>IF(modifier_values!F50&lt;0,10+(-3*modifier_values!F50),10-modifier_values!F50)</f>
        <v>16</v>
      </c>
      <c r="G50">
        <f>IF(modifier_values!G50&lt;0,10+(-3*modifier_values!G50),10-modifier_values!G50)</f>
        <v>10</v>
      </c>
      <c r="H50">
        <f>IF(modifier_values!H50&lt;0,10+(-3*modifier_values!H50),10-modifier_values!H50)</f>
        <v>7</v>
      </c>
      <c r="I50">
        <f>IF(modifier_values!I50&lt;0,10+(-3*modifier_values!I50),10-modifier_values!I50)</f>
        <v>16</v>
      </c>
      <c r="J50" s="1">
        <f t="shared" si="0"/>
        <v>88</v>
      </c>
    </row>
    <row r="51" spans="1:10">
      <c r="A51" t="s">
        <v>77</v>
      </c>
      <c r="B51">
        <f>IF(modifier_values!B51&lt;0,10+(-3*modifier_values!B51),10-modifier_values!B51)</f>
        <v>9</v>
      </c>
      <c r="C51">
        <f>IF(modifier_values!C51&lt;0,10+(-3*modifier_values!C51),10-modifier_values!C51)</f>
        <v>16</v>
      </c>
      <c r="D51">
        <f>IF(modifier_values!D51&lt;0,10+(-3*modifier_values!D51),10-modifier_values!D51)</f>
        <v>10</v>
      </c>
      <c r="E51">
        <f>IF(modifier_values!E51&lt;0,10+(-3*modifier_values!E51),10-modifier_values!E51)</f>
        <v>7</v>
      </c>
      <c r="F51">
        <f>IF(modifier_values!F51&lt;0,10+(-3*modifier_values!F51),10-modifier_values!F51)</f>
        <v>16</v>
      </c>
      <c r="G51">
        <f>IF(modifier_values!G51&lt;0,10+(-3*modifier_values!G51),10-modifier_values!G51)</f>
        <v>10</v>
      </c>
      <c r="H51">
        <f>IF(modifier_values!H51&lt;0,10+(-3*modifier_values!H51),10-modifier_values!H51)</f>
        <v>6</v>
      </c>
      <c r="I51">
        <f>IF(modifier_values!I51&lt;0,10+(-3*modifier_values!I51),10-modifier_values!I51)</f>
        <v>16</v>
      </c>
      <c r="J51" s="1">
        <f t="shared" si="0"/>
        <v>90</v>
      </c>
    </row>
    <row r="52" spans="1:10">
      <c r="A52" t="s">
        <v>78</v>
      </c>
      <c r="B52">
        <f>IF(modifier_values!B52&lt;0,10+(-3*modifier_values!B52),10-modifier_values!B52)</f>
        <v>9</v>
      </c>
      <c r="C52">
        <f>IF(modifier_values!C52&lt;0,10+(-3*modifier_values!C52),10-modifier_values!C52)</f>
        <v>19</v>
      </c>
      <c r="D52">
        <f>IF(modifier_values!D52&lt;0,10+(-3*modifier_values!D52),10-modifier_values!D52)</f>
        <v>9</v>
      </c>
      <c r="E52">
        <f>IF(modifier_values!E52&lt;0,10+(-3*modifier_values!E52),10-modifier_values!E52)</f>
        <v>7</v>
      </c>
      <c r="F52">
        <f>IF(modifier_values!F52&lt;0,10+(-3*modifier_values!F52),10-modifier_values!F52)</f>
        <v>16</v>
      </c>
      <c r="G52">
        <f>IF(modifier_values!G52&lt;0,10+(-3*modifier_values!G52),10-modifier_values!G52)</f>
        <v>10</v>
      </c>
      <c r="H52">
        <f>IF(modifier_values!H52&lt;0,10+(-3*modifier_values!H52),10-modifier_values!H52)</f>
        <v>6</v>
      </c>
      <c r="I52">
        <f>IF(modifier_values!I52&lt;0,10+(-3*modifier_values!I52),10-modifier_values!I52)</f>
        <v>16</v>
      </c>
      <c r="J52" s="1">
        <f t="shared" si="0"/>
        <v>92</v>
      </c>
    </row>
    <row r="53" spans="1:10">
      <c r="A53" t="s">
        <v>244</v>
      </c>
      <c r="B53">
        <f>IF(modifier_values!B53&lt;0,10+(-3*modifier_values!B53),10-modifier_values!B53)</f>
        <v>19</v>
      </c>
      <c r="C53">
        <f>IF(modifier_values!C53&lt;0,10+(-3*modifier_values!C53),10-modifier_values!C53)</f>
        <v>19</v>
      </c>
      <c r="D53">
        <f>IF(modifier_values!D53&lt;0,10+(-3*modifier_values!D53),10-modifier_values!D53)</f>
        <v>8</v>
      </c>
      <c r="E53">
        <f>IF(modifier_values!E53&lt;0,10+(-3*modifier_values!E53),10-modifier_values!E53)</f>
        <v>5</v>
      </c>
      <c r="F53">
        <f>IF(modifier_values!F53&lt;0,10+(-3*modifier_values!F53),10-modifier_values!F53)</f>
        <v>10</v>
      </c>
      <c r="G53">
        <f>IF(modifier_values!G53&lt;0,10+(-3*modifier_values!G53),10-modifier_values!G53)</f>
        <v>16</v>
      </c>
      <c r="H53">
        <f>IF(modifier_values!H53&lt;0,10+(-3*modifier_values!H53),10-modifier_values!H53)</f>
        <v>8</v>
      </c>
      <c r="I53">
        <f>IF(modifier_values!I53&lt;0,10+(-3*modifier_values!I53),10-modifier_values!I53)</f>
        <v>9</v>
      </c>
      <c r="J53" s="1">
        <f t="shared" si="0"/>
        <v>94</v>
      </c>
    </row>
    <row r="54" spans="1:10">
      <c r="A54" t="s">
        <v>79</v>
      </c>
      <c r="B54">
        <f>IF(modifier_values!B54&lt;0,10+(-3*modifier_values!B54),10-modifier_values!B54)</f>
        <v>9</v>
      </c>
      <c r="C54">
        <f>IF(modifier_values!C54&lt;0,10+(-3*modifier_values!C54),10-modifier_values!C54)</f>
        <v>19</v>
      </c>
      <c r="D54">
        <f>IF(modifier_values!D54&lt;0,10+(-3*modifier_values!D54),10-modifier_values!D54)</f>
        <v>7</v>
      </c>
      <c r="E54">
        <f>IF(modifier_values!E54&lt;0,10+(-3*modifier_values!E54),10-modifier_values!E54)</f>
        <v>9</v>
      </c>
      <c r="F54">
        <f>IF(modifier_values!F54&lt;0,10+(-3*modifier_values!F54),10-modifier_values!F54)</f>
        <v>10</v>
      </c>
      <c r="G54">
        <f>IF(modifier_values!G54&lt;0,10+(-3*modifier_values!G54),10-modifier_values!G54)</f>
        <v>16</v>
      </c>
      <c r="H54">
        <f>IF(modifier_values!H54&lt;0,10+(-3*modifier_values!H54),10-modifier_values!H54)</f>
        <v>8</v>
      </c>
      <c r="I54">
        <f>IF(modifier_values!I54&lt;0,10+(-3*modifier_values!I54),10-modifier_values!I54)</f>
        <v>10</v>
      </c>
      <c r="J54" s="1">
        <f t="shared" si="0"/>
        <v>88</v>
      </c>
    </row>
    <row r="55" spans="1:10">
      <c r="A55" t="s">
        <v>80</v>
      </c>
      <c r="B55">
        <f>IF(modifier_values!B55&lt;0,10+(-3*modifier_values!B55),10-modifier_values!B55)</f>
        <v>8</v>
      </c>
      <c r="C55">
        <f>IF(modifier_values!C55&lt;0,10+(-3*modifier_values!C55),10-modifier_values!C55)</f>
        <v>16</v>
      </c>
      <c r="D55">
        <f>IF(modifier_values!D55&lt;0,10+(-3*modifier_values!D55),10-modifier_values!D55)</f>
        <v>7</v>
      </c>
      <c r="E55">
        <f>IF(modifier_values!E55&lt;0,10+(-3*modifier_values!E55),10-modifier_values!E55)</f>
        <v>9</v>
      </c>
      <c r="F55">
        <f>IF(modifier_values!F55&lt;0,10+(-3*modifier_values!F55),10-modifier_values!F55)</f>
        <v>13</v>
      </c>
      <c r="G55">
        <f>IF(modifier_values!G55&lt;0,10+(-3*modifier_values!G55),10-modifier_values!G55)</f>
        <v>16</v>
      </c>
      <c r="H55">
        <f>IF(modifier_values!H55&lt;0,10+(-3*modifier_values!H55),10-modifier_values!H55)</f>
        <v>8</v>
      </c>
      <c r="I55">
        <f>IF(modifier_values!I55&lt;0,10+(-3*modifier_values!I55),10-modifier_values!I55)</f>
        <v>13</v>
      </c>
      <c r="J55" s="1">
        <f t="shared" si="0"/>
        <v>90</v>
      </c>
    </row>
    <row r="56" spans="1:10">
      <c r="A56" t="s">
        <v>81</v>
      </c>
      <c r="B56">
        <f>IF(modifier_values!B56&lt;0,10+(-3*modifier_values!B56),10-modifier_values!B56)</f>
        <v>9</v>
      </c>
      <c r="C56">
        <f>IF(modifier_values!C56&lt;0,10+(-3*modifier_values!C56),10-modifier_values!C56)</f>
        <v>13</v>
      </c>
      <c r="D56">
        <f>IF(modifier_values!D56&lt;0,10+(-3*modifier_values!D56),10-modifier_values!D56)</f>
        <v>8</v>
      </c>
      <c r="E56">
        <f>IF(modifier_values!E56&lt;0,10+(-3*modifier_values!E56),10-modifier_values!E56)</f>
        <v>9</v>
      </c>
      <c r="F56">
        <f>IF(modifier_values!F56&lt;0,10+(-3*modifier_values!F56),10-modifier_values!F56)</f>
        <v>13</v>
      </c>
      <c r="G56">
        <f>IF(modifier_values!G56&lt;0,10+(-3*modifier_values!G56),10-modifier_values!G56)</f>
        <v>13</v>
      </c>
      <c r="H56">
        <f>IF(modifier_values!H56&lt;0,10+(-3*modifier_values!H56),10-modifier_values!H56)</f>
        <v>8</v>
      </c>
      <c r="I56">
        <f>IF(modifier_values!I56&lt;0,10+(-3*modifier_values!I56),10-modifier_values!I56)</f>
        <v>13</v>
      </c>
      <c r="J56" s="1">
        <f t="shared" si="0"/>
        <v>86</v>
      </c>
    </row>
    <row r="57" spans="1:10">
      <c r="A57" t="s">
        <v>82</v>
      </c>
      <c r="B57">
        <f>IF(modifier_values!B57&lt;0,10+(-3*modifier_values!B57),10-modifier_values!B57)</f>
        <v>9</v>
      </c>
      <c r="C57">
        <f>IF(modifier_values!C57&lt;0,10+(-3*modifier_values!C57),10-modifier_values!C57)</f>
        <v>16</v>
      </c>
      <c r="D57">
        <f>IF(modifier_values!D57&lt;0,10+(-3*modifier_values!D57),10-modifier_values!D57)</f>
        <v>8</v>
      </c>
      <c r="E57">
        <f>IF(modifier_values!E57&lt;0,10+(-3*modifier_values!E57),10-modifier_values!E57)</f>
        <v>8</v>
      </c>
      <c r="F57">
        <f>IF(modifier_values!F57&lt;0,10+(-3*modifier_values!F57),10-modifier_values!F57)</f>
        <v>13</v>
      </c>
      <c r="G57">
        <f>IF(modifier_values!G57&lt;0,10+(-3*modifier_values!G57),10-modifier_values!G57)</f>
        <v>13</v>
      </c>
      <c r="H57">
        <f>IF(modifier_values!H57&lt;0,10+(-3*modifier_values!H57),10-modifier_values!H57)</f>
        <v>8</v>
      </c>
      <c r="I57">
        <f>IF(modifier_values!I57&lt;0,10+(-3*modifier_values!I57),10-modifier_values!I57)</f>
        <v>13</v>
      </c>
      <c r="J57" s="1">
        <f t="shared" si="0"/>
        <v>88</v>
      </c>
    </row>
    <row r="58" spans="1:10">
      <c r="A58" t="s">
        <v>83</v>
      </c>
      <c r="B58">
        <f>IF(modifier_values!B58&lt;0,10+(-3*modifier_values!B58),10-modifier_values!B58)</f>
        <v>8</v>
      </c>
      <c r="C58">
        <f>IF(modifier_values!C58&lt;0,10+(-3*modifier_values!C58),10-modifier_values!C58)</f>
        <v>19</v>
      </c>
      <c r="D58">
        <f>IF(modifier_values!D58&lt;0,10+(-3*modifier_values!D58),10-modifier_values!D58)</f>
        <v>9</v>
      </c>
      <c r="E58">
        <f>IF(modifier_values!E58&lt;0,10+(-3*modifier_values!E58),10-modifier_values!E58)</f>
        <v>8</v>
      </c>
      <c r="F58">
        <f>IF(modifier_values!F58&lt;0,10+(-3*modifier_values!F58),10-modifier_values!F58)</f>
        <v>13</v>
      </c>
      <c r="G58">
        <f>IF(modifier_values!G58&lt;0,10+(-3*modifier_values!G58),10-modifier_values!G58)</f>
        <v>13</v>
      </c>
      <c r="H58">
        <f>IF(modifier_values!H58&lt;0,10+(-3*modifier_values!H58),10-modifier_values!H58)</f>
        <v>7</v>
      </c>
      <c r="I58">
        <f>IF(modifier_values!I58&lt;0,10+(-3*modifier_values!I58),10-modifier_values!I58)</f>
        <v>13</v>
      </c>
      <c r="J58" s="1">
        <f t="shared" si="0"/>
        <v>90</v>
      </c>
    </row>
    <row r="59" spans="1:10">
      <c r="A59" t="s">
        <v>84</v>
      </c>
      <c r="B59">
        <f>IF(modifier_values!B59&lt;0,10+(-3*modifier_values!B59),10-modifier_values!B59)</f>
        <v>8</v>
      </c>
      <c r="C59">
        <f>IF(modifier_values!C59&lt;0,10+(-3*modifier_values!C59),10-modifier_values!C59)</f>
        <v>19</v>
      </c>
      <c r="D59">
        <f>IF(modifier_values!D59&lt;0,10+(-3*modifier_values!D59),10-modifier_values!D59)</f>
        <v>9</v>
      </c>
      <c r="E59">
        <f>IF(modifier_values!E59&lt;0,10+(-3*modifier_values!E59),10-modifier_values!E59)</f>
        <v>7</v>
      </c>
      <c r="F59">
        <f>IF(modifier_values!F59&lt;0,10+(-3*modifier_values!F59),10-modifier_values!F59)</f>
        <v>13</v>
      </c>
      <c r="G59">
        <f>IF(modifier_values!G59&lt;0,10+(-3*modifier_values!G59),10-modifier_values!G59)</f>
        <v>13</v>
      </c>
      <c r="H59">
        <f>IF(modifier_values!H59&lt;0,10+(-3*modifier_values!H59),10-modifier_values!H59)</f>
        <v>7</v>
      </c>
      <c r="I59">
        <f>IF(modifier_values!I59&lt;0,10+(-3*modifier_values!I59),10-modifier_values!I59)</f>
        <v>16</v>
      </c>
      <c r="J59" s="1">
        <f t="shared" si="0"/>
        <v>92</v>
      </c>
    </row>
    <row r="60" spans="1:10">
      <c r="A60" t="s">
        <v>85</v>
      </c>
      <c r="B60">
        <f>IF(modifier_values!B60&lt;0,10+(-3*modifier_values!B60),10-modifier_values!B60)</f>
        <v>8</v>
      </c>
      <c r="C60">
        <f>IF(modifier_values!C60&lt;0,10+(-3*modifier_values!C60),10-modifier_values!C60)</f>
        <v>10</v>
      </c>
      <c r="D60">
        <f>IF(modifier_values!D60&lt;0,10+(-3*modifier_values!D60),10-modifier_values!D60)</f>
        <v>9</v>
      </c>
      <c r="E60">
        <f>IF(modifier_values!E60&lt;0,10+(-3*modifier_values!E60),10-modifier_values!E60)</f>
        <v>10</v>
      </c>
      <c r="F60">
        <f>IF(modifier_values!F60&lt;0,10+(-3*modifier_values!F60),10-modifier_values!F60)</f>
        <v>16</v>
      </c>
      <c r="G60">
        <f>IF(modifier_values!G60&lt;0,10+(-3*modifier_values!G60),10-modifier_values!G60)</f>
        <v>10</v>
      </c>
      <c r="H60">
        <f>IF(modifier_values!H60&lt;0,10+(-3*modifier_values!H60),10-modifier_values!H60)</f>
        <v>7</v>
      </c>
      <c r="I60">
        <f>IF(modifier_values!I60&lt;0,10+(-3*modifier_values!I60),10-modifier_values!I60)</f>
        <v>16</v>
      </c>
      <c r="J60" s="1">
        <f t="shared" si="0"/>
        <v>86</v>
      </c>
    </row>
    <row r="61" spans="1:10">
      <c r="A61" t="s">
        <v>86</v>
      </c>
      <c r="B61">
        <f>IF(modifier_values!B61&lt;0,10+(-3*modifier_values!B61),10-modifier_values!B61)</f>
        <v>6</v>
      </c>
      <c r="C61">
        <f>IF(modifier_values!C61&lt;0,10+(-3*modifier_values!C61),10-modifier_values!C61)</f>
        <v>10</v>
      </c>
      <c r="D61">
        <f>IF(modifier_values!D61&lt;0,10+(-3*modifier_values!D61),10-modifier_values!D61)</f>
        <v>13</v>
      </c>
      <c r="E61">
        <f>IF(modifier_values!E61&lt;0,10+(-3*modifier_values!E61),10-modifier_values!E61)</f>
        <v>13</v>
      </c>
      <c r="F61">
        <f>IF(modifier_values!F61&lt;0,10+(-3*modifier_values!F61),10-modifier_values!F61)</f>
        <v>19</v>
      </c>
      <c r="G61">
        <f>IF(modifier_values!G61&lt;0,10+(-3*modifier_values!G61),10-modifier_values!G61)</f>
        <v>10</v>
      </c>
      <c r="H61">
        <f>IF(modifier_values!H61&lt;0,10+(-3*modifier_values!H61),10-modifier_values!H61)</f>
        <v>6</v>
      </c>
      <c r="I61">
        <f>IF(modifier_values!I61&lt;0,10+(-3*modifier_values!I61),10-modifier_values!I61)</f>
        <v>13</v>
      </c>
      <c r="J61" s="1">
        <f t="shared" si="0"/>
        <v>90</v>
      </c>
    </row>
    <row r="62" spans="1:10">
      <c r="A62" t="s">
        <v>87</v>
      </c>
      <c r="B62">
        <f>IF(modifier_values!B62&lt;0,10+(-3*modifier_values!B62),10-modifier_values!B62)</f>
        <v>9</v>
      </c>
      <c r="C62">
        <f>IF(modifier_values!C62&lt;0,10+(-3*modifier_values!C62),10-modifier_values!C62)</f>
        <v>10</v>
      </c>
      <c r="D62">
        <f>IF(modifier_values!D62&lt;0,10+(-3*modifier_values!D62),10-modifier_values!D62)</f>
        <v>9</v>
      </c>
      <c r="E62">
        <f>IF(modifier_values!E62&lt;0,10+(-3*modifier_values!E62),10-modifier_values!E62)</f>
        <v>10</v>
      </c>
      <c r="F62">
        <f>IF(modifier_values!F62&lt;0,10+(-3*modifier_values!F62),10-modifier_values!F62)</f>
        <v>16</v>
      </c>
      <c r="G62">
        <f>IF(modifier_values!G62&lt;0,10+(-3*modifier_values!G62),10-modifier_values!G62)</f>
        <v>10</v>
      </c>
      <c r="H62">
        <f>IF(modifier_values!H62&lt;0,10+(-3*modifier_values!H62),10-modifier_values!H62)</f>
        <v>6</v>
      </c>
      <c r="I62">
        <f>IF(modifier_values!I62&lt;0,10+(-3*modifier_values!I62),10-modifier_values!I62)</f>
        <v>16</v>
      </c>
      <c r="J62" s="1">
        <f t="shared" si="0"/>
        <v>86</v>
      </c>
    </row>
    <row r="63" spans="1:10">
      <c r="A63" t="s">
        <v>88</v>
      </c>
      <c r="B63">
        <f>IF(modifier_values!B63&lt;0,10+(-3*modifier_values!B63),10-modifier_values!B63)</f>
        <v>8</v>
      </c>
      <c r="C63">
        <f>IF(modifier_values!C63&lt;0,10+(-3*modifier_values!C63),10-modifier_values!C63)</f>
        <v>10</v>
      </c>
      <c r="D63">
        <f>IF(modifier_values!D63&lt;0,10+(-3*modifier_values!D63),10-modifier_values!D63)</f>
        <v>9</v>
      </c>
      <c r="E63">
        <f>IF(modifier_values!E63&lt;0,10+(-3*modifier_values!E63),10-modifier_values!E63)</f>
        <v>10</v>
      </c>
      <c r="F63">
        <f>IF(modifier_values!F63&lt;0,10+(-3*modifier_values!F63),10-modifier_values!F63)</f>
        <v>16</v>
      </c>
      <c r="G63">
        <f>IF(modifier_values!G63&lt;0,10+(-3*modifier_values!G63),10-modifier_values!G63)</f>
        <v>10</v>
      </c>
      <c r="H63">
        <f>IF(modifier_values!H63&lt;0,10+(-3*modifier_values!H63),10-modifier_values!H63)</f>
        <v>7</v>
      </c>
      <c r="I63">
        <f>IF(modifier_values!I63&lt;0,10+(-3*modifier_values!I63),10-modifier_values!I63)</f>
        <v>16</v>
      </c>
      <c r="J63" s="1">
        <f t="shared" si="0"/>
        <v>86</v>
      </c>
    </row>
    <row r="64" spans="1:10">
      <c r="A64" t="s">
        <v>89</v>
      </c>
      <c r="B64">
        <f>IF(modifier_values!B64&lt;0,10+(-3*modifier_values!B64),10-modifier_values!B64)</f>
        <v>6</v>
      </c>
      <c r="C64">
        <f>IF(modifier_values!C64&lt;0,10+(-3*modifier_values!C64),10-modifier_values!C64)</f>
        <v>19</v>
      </c>
      <c r="D64">
        <f>IF(modifier_values!D64&lt;0,10+(-3*modifier_values!D64),10-modifier_values!D64)</f>
        <v>9</v>
      </c>
      <c r="E64">
        <f>IF(modifier_values!E64&lt;0,10+(-3*modifier_values!E64),10-modifier_values!E64)</f>
        <v>10</v>
      </c>
      <c r="F64">
        <f>IF(modifier_values!F64&lt;0,10+(-3*modifier_values!F64),10-modifier_values!F64)</f>
        <v>16</v>
      </c>
      <c r="G64">
        <f>IF(modifier_values!G64&lt;0,10+(-3*modifier_values!G64),10-modifier_values!G64)</f>
        <v>10</v>
      </c>
      <c r="H64">
        <f>IF(modifier_values!H64&lt;0,10+(-3*modifier_values!H64),10-modifier_values!H64)</f>
        <v>6</v>
      </c>
      <c r="I64">
        <f>IF(modifier_values!I64&lt;0,10+(-3*modifier_values!I64),10-modifier_values!I64)</f>
        <v>16</v>
      </c>
      <c r="J64" s="1">
        <f t="shared" si="0"/>
        <v>92</v>
      </c>
    </row>
    <row r="65" spans="1:10">
      <c r="A65" t="s">
        <v>90</v>
      </c>
      <c r="B65">
        <f>IF(modifier_values!B65&lt;0,10+(-3*modifier_values!B65),10-modifier_values!B65)</f>
        <v>6</v>
      </c>
      <c r="C65">
        <f>IF(modifier_values!C65&lt;0,10+(-3*modifier_values!C65),10-modifier_values!C65)</f>
        <v>22</v>
      </c>
      <c r="D65">
        <f>IF(modifier_values!D65&lt;0,10+(-3*modifier_values!D65),10-modifier_values!D65)</f>
        <v>8</v>
      </c>
      <c r="E65">
        <f>IF(modifier_values!E65&lt;0,10+(-3*modifier_values!E65),10-modifier_values!E65)</f>
        <v>10</v>
      </c>
      <c r="F65">
        <f>IF(modifier_values!F65&lt;0,10+(-3*modifier_values!F65),10-modifier_values!F65)</f>
        <v>16</v>
      </c>
      <c r="G65">
        <f>IF(modifier_values!G65&lt;0,10+(-3*modifier_values!G65),10-modifier_values!G65)</f>
        <v>10</v>
      </c>
      <c r="H65">
        <f>IF(modifier_values!H65&lt;0,10+(-3*modifier_values!H65),10-modifier_values!H65)</f>
        <v>6</v>
      </c>
      <c r="I65">
        <f>IF(modifier_values!I65&lt;0,10+(-3*modifier_values!I65),10-modifier_values!I65)</f>
        <v>16</v>
      </c>
      <c r="J65" s="1">
        <f t="shared" si="0"/>
        <v>94</v>
      </c>
    </row>
    <row r="66" spans="1:10">
      <c r="A66" t="s">
        <v>245</v>
      </c>
      <c r="B66">
        <f>IF(modifier_values!B66&lt;0,10+(-3*modifier_values!B66),10-modifier_values!B66)</f>
        <v>10</v>
      </c>
      <c r="C66">
        <f>IF(modifier_values!C66&lt;0,10+(-3*modifier_values!C66),10-modifier_values!C66)</f>
        <v>22</v>
      </c>
      <c r="D66">
        <f>IF(modifier_values!D66&lt;0,10+(-3*modifier_values!D66),10-modifier_values!D66)</f>
        <v>7</v>
      </c>
      <c r="E66">
        <f>IF(modifier_values!E66&lt;0,10+(-3*modifier_values!E66),10-modifier_values!E66)</f>
        <v>8</v>
      </c>
      <c r="F66">
        <f>IF(modifier_values!F66&lt;0,10+(-3*modifier_values!F66),10-modifier_values!F66)</f>
        <v>10</v>
      </c>
      <c r="G66">
        <f>IF(modifier_values!G66&lt;0,10+(-3*modifier_values!G66),10-modifier_values!G66)</f>
        <v>16</v>
      </c>
      <c r="H66">
        <f>IF(modifier_values!H66&lt;0,10+(-3*modifier_values!H66),10-modifier_values!H66)</f>
        <v>8</v>
      </c>
      <c r="I66">
        <f>IF(modifier_values!I66&lt;0,10+(-3*modifier_values!I66),10-modifier_values!I66)</f>
        <v>9</v>
      </c>
      <c r="J66" s="1">
        <f t="shared" si="0"/>
        <v>90</v>
      </c>
    </row>
    <row r="67" spans="1:10">
      <c r="A67" t="s">
        <v>274</v>
      </c>
      <c r="B67">
        <f>IF(modifier_values!B67&lt;0,10+(-3*modifier_values!B67),10-modifier_values!B67)</f>
        <v>19</v>
      </c>
      <c r="C67">
        <f>IF(modifier_values!C67&lt;0,10+(-3*modifier_values!C67),10-modifier_values!C67)</f>
        <v>10</v>
      </c>
      <c r="D67">
        <f>IF(modifier_values!D67&lt;0,10+(-3*modifier_values!D67),10-modifier_values!D67)</f>
        <v>6</v>
      </c>
      <c r="E67">
        <f>IF(modifier_values!E67&lt;0,10+(-3*modifier_values!E67),10-modifier_values!E67)</f>
        <v>9</v>
      </c>
      <c r="F67">
        <f>IF(modifier_values!F67&lt;0,10+(-3*modifier_values!F67),10-modifier_values!F67)</f>
        <v>10</v>
      </c>
      <c r="G67">
        <f>IF(modifier_values!G67&lt;0,10+(-3*modifier_values!G67),10-modifier_values!G67)</f>
        <v>19</v>
      </c>
      <c r="H67">
        <f>IF(modifier_values!H67&lt;0,10+(-3*modifier_values!H67),10-modifier_values!H67)</f>
        <v>10</v>
      </c>
      <c r="I67">
        <f>IF(modifier_values!I67&lt;0,10+(-3*modifier_values!I67),10-modifier_values!I67)</f>
        <v>7</v>
      </c>
      <c r="J67" s="1">
        <f t="shared" si="0"/>
        <v>90</v>
      </c>
    </row>
    <row r="68" spans="1:10">
      <c r="A68" t="s">
        <v>275</v>
      </c>
      <c r="B68">
        <f>IF(modifier_values!B68&lt;0,10+(-3*modifier_values!B68),10-modifier_values!B68)</f>
        <v>16</v>
      </c>
      <c r="C68">
        <f>IF(modifier_values!C68&lt;0,10+(-3*modifier_values!C68),10-modifier_values!C68)</f>
        <v>9</v>
      </c>
      <c r="D68">
        <f>IF(modifier_values!D68&lt;0,10+(-3*modifier_values!D68),10-modifier_values!D68)</f>
        <v>6</v>
      </c>
      <c r="E68">
        <f>IF(modifier_values!E68&lt;0,10+(-3*modifier_values!E68),10-modifier_values!E68)</f>
        <v>9</v>
      </c>
      <c r="F68">
        <f>IF(modifier_values!F68&lt;0,10+(-3*modifier_values!F68),10-modifier_values!F68)</f>
        <v>13</v>
      </c>
      <c r="G68">
        <f>IF(modifier_values!G68&lt;0,10+(-3*modifier_values!G68),10-modifier_values!G68)</f>
        <v>19</v>
      </c>
      <c r="H68">
        <f>IF(modifier_values!H68&lt;0,10+(-3*modifier_values!H68),10-modifier_values!H68)</f>
        <v>10</v>
      </c>
      <c r="I68">
        <f>IF(modifier_values!I68&lt;0,10+(-3*modifier_values!I68),10-modifier_values!I68)</f>
        <v>8</v>
      </c>
      <c r="J68" s="1">
        <f t="shared" si="0"/>
        <v>90</v>
      </c>
    </row>
    <row r="69" spans="1:10">
      <c r="A69" t="s">
        <v>276</v>
      </c>
      <c r="B69">
        <f>IF(modifier_values!B69&lt;0,10+(-3*modifier_values!B69),10-modifier_values!B69)</f>
        <v>19</v>
      </c>
      <c r="C69">
        <f>IF(modifier_values!C69&lt;0,10+(-3*modifier_values!C69),10-modifier_values!C69)</f>
        <v>8</v>
      </c>
      <c r="D69">
        <f>IF(modifier_values!D69&lt;0,10+(-3*modifier_values!D69),10-modifier_values!D69)</f>
        <v>7</v>
      </c>
      <c r="E69">
        <f>IF(modifier_values!E69&lt;0,10+(-3*modifier_values!E69),10-modifier_values!E69)</f>
        <v>9</v>
      </c>
      <c r="F69">
        <f>IF(modifier_values!F69&lt;0,10+(-3*modifier_values!F69),10-modifier_values!F69)</f>
        <v>13</v>
      </c>
      <c r="G69">
        <f>IF(modifier_values!G69&lt;0,10+(-3*modifier_values!G69),10-modifier_values!G69)</f>
        <v>16</v>
      </c>
      <c r="H69">
        <f>IF(modifier_values!H69&lt;0,10+(-3*modifier_values!H69),10-modifier_values!H69)</f>
        <v>10</v>
      </c>
      <c r="I69">
        <f>IF(modifier_values!I69&lt;0,10+(-3*modifier_values!I69),10-modifier_values!I69)</f>
        <v>8</v>
      </c>
      <c r="J69" s="1">
        <f t="shared" si="0"/>
        <v>90</v>
      </c>
    </row>
    <row r="70" spans="1:10">
      <c r="A70" t="s">
        <v>277</v>
      </c>
      <c r="B70">
        <f>IF(modifier_values!B70&lt;0,10+(-3*modifier_values!B70),10-modifier_values!B70)</f>
        <v>19</v>
      </c>
      <c r="C70">
        <f>IF(modifier_values!C70&lt;0,10+(-3*modifier_values!C70),10-modifier_values!C70)</f>
        <v>9</v>
      </c>
      <c r="D70">
        <f>IF(modifier_values!D70&lt;0,10+(-3*modifier_values!D70),10-modifier_values!D70)</f>
        <v>7</v>
      </c>
      <c r="E70">
        <f>IF(modifier_values!E70&lt;0,10+(-3*modifier_values!E70),10-modifier_values!E70)</f>
        <v>8</v>
      </c>
      <c r="F70">
        <f>IF(modifier_values!F70&lt;0,10+(-3*modifier_values!F70),10-modifier_values!F70)</f>
        <v>13</v>
      </c>
      <c r="G70">
        <f>IF(modifier_values!G70&lt;0,10+(-3*modifier_values!G70),10-modifier_values!G70)</f>
        <v>16</v>
      </c>
      <c r="H70">
        <f>IF(modifier_values!H70&lt;0,10+(-3*modifier_values!H70),10-modifier_values!H70)</f>
        <v>10</v>
      </c>
      <c r="I70">
        <f>IF(modifier_values!I70&lt;0,10+(-3*modifier_values!I70),10-modifier_values!I70)</f>
        <v>8</v>
      </c>
      <c r="J70" s="1">
        <f t="shared" si="0"/>
        <v>90</v>
      </c>
    </row>
    <row r="71" spans="1:10">
      <c r="A71" t="s">
        <v>278</v>
      </c>
      <c r="B71">
        <f>IF(modifier_values!B71&lt;0,10+(-3*modifier_values!B71),10-modifier_values!B71)</f>
        <v>16</v>
      </c>
      <c r="C71">
        <f>IF(modifier_values!C71&lt;0,10+(-3*modifier_values!C71),10-modifier_values!C71)</f>
        <v>10</v>
      </c>
      <c r="D71">
        <f>IF(modifier_values!D71&lt;0,10+(-3*modifier_values!D71),10-modifier_values!D71)</f>
        <v>8</v>
      </c>
      <c r="E71">
        <f>IF(modifier_values!E71&lt;0,10+(-3*modifier_values!E71),10-modifier_values!E71)</f>
        <v>8</v>
      </c>
      <c r="F71">
        <f>IF(modifier_values!F71&lt;0,10+(-3*modifier_values!F71),10-modifier_values!F71)</f>
        <v>13</v>
      </c>
      <c r="G71">
        <f>IF(modifier_values!G71&lt;0,10+(-3*modifier_values!G71),10-modifier_values!G71)</f>
        <v>16</v>
      </c>
      <c r="H71">
        <f>IF(modifier_values!H71&lt;0,10+(-3*modifier_values!H71),10-modifier_values!H71)</f>
        <v>9</v>
      </c>
      <c r="I71">
        <f>IF(modifier_values!I71&lt;0,10+(-3*modifier_values!I71),10-modifier_values!I71)</f>
        <v>8</v>
      </c>
      <c r="J71" s="1">
        <f t="shared" si="0"/>
        <v>88</v>
      </c>
    </row>
    <row r="72" spans="1:10">
      <c r="A72" t="s">
        <v>279</v>
      </c>
      <c r="B72">
        <f>IF(modifier_values!B72&lt;0,10+(-3*modifier_values!B72),10-modifier_values!B72)</f>
        <v>16</v>
      </c>
      <c r="C72">
        <f>IF(modifier_values!C72&lt;0,10+(-3*modifier_values!C72),10-modifier_values!C72)</f>
        <v>10</v>
      </c>
      <c r="D72">
        <f>IF(modifier_values!D72&lt;0,10+(-3*modifier_values!D72),10-modifier_values!D72)</f>
        <v>8</v>
      </c>
      <c r="E72">
        <f>IF(modifier_values!E72&lt;0,10+(-3*modifier_values!E72),10-modifier_values!E72)</f>
        <v>7</v>
      </c>
      <c r="F72">
        <f>IF(modifier_values!F72&lt;0,10+(-3*modifier_values!F72),10-modifier_values!F72)</f>
        <v>13</v>
      </c>
      <c r="G72">
        <f>IF(modifier_values!G72&lt;0,10+(-3*modifier_values!G72),10-modifier_values!G72)</f>
        <v>16</v>
      </c>
      <c r="H72">
        <f>IF(modifier_values!H72&lt;0,10+(-3*modifier_values!H72),10-modifier_values!H72)</f>
        <v>9</v>
      </c>
      <c r="I72">
        <f>IF(modifier_values!I72&lt;0,10+(-3*modifier_values!I72),10-modifier_values!I72)</f>
        <v>9</v>
      </c>
      <c r="J72" s="1">
        <f t="shared" ref="J72:J140" si="1">SUM(B72:I72)</f>
        <v>88</v>
      </c>
    </row>
    <row r="73" spans="1:10">
      <c r="A73" t="s">
        <v>280</v>
      </c>
      <c r="B73">
        <f>IF(modifier_values!B73&lt;0,10+(-3*modifier_values!B73),10-modifier_values!B73)</f>
        <v>16</v>
      </c>
      <c r="C73">
        <f>IF(modifier_values!C73&lt;0,10+(-3*modifier_values!C73),10-modifier_values!C73)</f>
        <v>7</v>
      </c>
      <c r="D73">
        <f>IF(modifier_values!D73&lt;0,10+(-3*modifier_values!D73),10-modifier_values!D73)</f>
        <v>8</v>
      </c>
      <c r="E73">
        <f>IF(modifier_values!E73&lt;0,10+(-3*modifier_values!E73),10-modifier_values!E73)</f>
        <v>10</v>
      </c>
      <c r="F73">
        <f>IF(modifier_values!F73&lt;0,10+(-3*modifier_values!F73),10-modifier_values!F73)</f>
        <v>16</v>
      </c>
      <c r="G73">
        <f>IF(modifier_values!G73&lt;0,10+(-3*modifier_values!G73),10-modifier_values!G73)</f>
        <v>13</v>
      </c>
      <c r="H73">
        <f>IF(modifier_values!H73&lt;0,10+(-3*modifier_values!H73),10-modifier_values!H73)</f>
        <v>9</v>
      </c>
      <c r="I73">
        <f>IF(modifier_values!I73&lt;0,10+(-3*modifier_values!I73),10-modifier_values!I73)</f>
        <v>9</v>
      </c>
      <c r="J73" s="1">
        <f t="shared" si="1"/>
        <v>88</v>
      </c>
    </row>
    <row r="74" spans="1:10">
      <c r="A74" t="s">
        <v>281</v>
      </c>
      <c r="B74">
        <f>IF(modifier_values!B74&lt;0,10+(-3*modifier_values!B74),10-modifier_values!B74)</f>
        <v>10</v>
      </c>
      <c r="C74">
        <f>IF(modifier_values!C74&lt;0,10+(-3*modifier_values!C74),10-modifier_values!C74)</f>
        <v>7</v>
      </c>
      <c r="D74">
        <f>IF(modifier_values!D74&lt;0,10+(-3*modifier_values!D74),10-modifier_values!D74)</f>
        <v>10</v>
      </c>
      <c r="E74">
        <f>IF(modifier_values!E74&lt;0,10+(-3*modifier_values!E74),10-modifier_values!E74)</f>
        <v>13</v>
      </c>
      <c r="F74">
        <f>IF(modifier_values!F74&lt;0,10+(-3*modifier_values!F74),10-modifier_values!F74)</f>
        <v>19</v>
      </c>
      <c r="G74">
        <f>IF(modifier_values!G74&lt;0,10+(-3*modifier_values!G74),10-modifier_values!G74)</f>
        <v>13</v>
      </c>
      <c r="H74">
        <f>IF(modifier_values!H74&lt;0,10+(-3*modifier_values!H74),10-modifier_values!H74)</f>
        <v>8</v>
      </c>
      <c r="I74">
        <f>IF(modifier_values!I74&lt;0,10+(-3*modifier_values!I74),10-modifier_values!I74)</f>
        <v>8</v>
      </c>
      <c r="J74" s="1">
        <f t="shared" si="1"/>
        <v>88</v>
      </c>
    </row>
    <row r="75" spans="1:10">
      <c r="A75" t="s">
        <v>282</v>
      </c>
      <c r="B75">
        <f>IF(modifier_values!B75&lt;0,10+(-3*modifier_values!B75),10-modifier_values!B75)</f>
        <v>19</v>
      </c>
      <c r="C75">
        <f>IF(modifier_values!C75&lt;0,10+(-3*modifier_values!C75),10-modifier_values!C75)</f>
        <v>7</v>
      </c>
      <c r="D75">
        <f>IF(modifier_values!D75&lt;0,10+(-3*modifier_values!D75),10-modifier_values!D75)</f>
        <v>8</v>
      </c>
      <c r="E75">
        <f>IF(modifier_values!E75&lt;0,10+(-3*modifier_values!E75),10-modifier_values!E75)</f>
        <v>10</v>
      </c>
      <c r="F75">
        <f>IF(modifier_values!F75&lt;0,10+(-3*modifier_values!F75),10-modifier_values!F75)</f>
        <v>16</v>
      </c>
      <c r="G75">
        <f>IF(modifier_values!G75&lt;0,10+(-3*modifier_values!G75),10-modifier_values!G75)</f>
        <v>13</v>
      </c>
      <c r="H75">
        <f>IF(modifier_values!H75&lt;0,10+(-3*modifier_values!H75),10-modifier_values!H75)</f>
        <v>8</v>
      </c>
      <c r="I75">
        <f>IF(modifier_values!I75&lt;0,10+(-3*modifier_values!I75),10-modifier_values!I75)</f>
        <v>9</v>
      </c>
      <c r="J75" s="1">
        <f t="shared" si="1"/>
        <v>90</v>
      </c>
    </row>
    <row r="76" spans="1:10">
      <c r="A76" t="s">
        <v>283</v>
      </c>
      <c r="B76">
        <f>IF(modifier_values!B76&lt;0,10+(-3*modifier_values!B76),10-modifier_values!B76)</f>
        <v>16</v>
      </c>
      <c r="C76">
        <f>IF(modifier_values!C76&lt;0,10+(-3*modifier_values!C76),10-modifier_values!C76)</f>
        <v>7</v>
      </c>
      <c r="D76">
        <f>IF(modifier_values!D76&lt;0,10+(-3*modifier_values!D76),10-modifier_values!D76)</f>
        <v>8</v>
      </c>
      <c r="E76">
        <f>IF(modifier_values!E76&lt;0,10+(-3*modifier_values!E76),10-modifier_values!E76)</f>
        <v>10</v>
      </c>
      <c r="F76">
        <f>IF(modifier_values!F76&lt;0,10+(-3*modifier_values!F76),10-modifier_values!F76)</f>
        <v>16</v>
      </c>
      <c r="G76">
        <f>IF(modifier_values!G76&lt;0,10+(-3*modifier_values!G76),10-modifier_values!G76)</f>
        <v>13</v>
      </c>
      <c r="H76">
        <f>IF(modifier_values!H76&lt;0,10+(-3*modifier_values!H76),10-modifier_values!H76)</f>
        <v>9</v>
      </c>
      <c r="I76">
        <f>IF(modifier_values!I76&lt;0,10+(-3*modifier_values!I76),10-modifier_values!I76)</f>
        <v>9</v>
      </c>
      <c r="J76" s="1">
        <f t="shared" si="1"/>
        <v>88</v>
      </c>
    </row>
    <row r="77" spans="1:10">
      <c r="A77" t="s">
        <v>284</v>
      </c>
      <c r="B77">
        <f>IF(modifier_values!B77&lt;0,10+(-3*modifier_values!B77),10-modifier_values!B77)</f>
        <v>10</v>
      </c>
      <c r="C77">
        <f>IF(modifier_values!C77&lt;0,10+(-3*modifier_values!C77),10-modifier_values!C77)</f>
        <v>10</v>
      </c>
      <c r="D77">
        <f>IF(modifier_values!D77&lt;0,10+(-3*modifier_values!D77),10-modifier_values!D77)</f>
        <v>8</v>
      </c>
      <c r="E77">
        <f>IF(modifier_values!E77&lt;0,10+(-3*modifier_values!E77),10-modifier_values!E77)</f>
        <v>10</v>
      </c>
      <c r="F77">
        <f>IF(modifier_values!F77&lt;0,10+(-3*modifier_values!F77),10-modifier_values!F77)</f>
        <v>16</v>
      </c>
      <c r="G77">
        <f>IF(modifier_values!G77&lt;0,10+(-3*modifier_values!G77),10-modifier_values!G77)</f>
        <v>13</v>
      </c>
      <c r="H77">
        <f>IF(modifier_values!H77&lt;0,10+(-3*modifier_values!H77),10-modifier_values!H77)</f>
        <v>8</v>
      </c>
      <c r="I77">
        <f>IF(modifier_values!I77&lt;0,10+(-3*modifier_values!I77),10-modifier_values!I77)</f>
        <v>9</v>
      </c>
      <c r="J77" s="1">
        <f t="shared" si="1"/>
        <v>84</v>
      </c>
    </row>
    <row r="78" spans="1:10">
      <c r="A78" t="s">
        <v>285</v>
      </c>
      <c r="B78">
        <f>IF(modifier_values!B78&lt;0,10+(-3*modifier_values!B78),10-modifier_values!B78)</f>
        <v>10</v>
      </c>
      <c r="C78">
        <f>IF(modifier_values!C78&lt;0,10+(-3*modifier_values!C78),10-modifier_values!C78)</f>
        <v>13</v>
      </c>
      <c r="D78">
        <f>IF(modifier_values!D78&lt;0,10+(-3*modifier_values!D78),10-modifier_values!D78)</f>
        <v>7</v>
      </c>
      <c r="E78">
        <f>IF(modifier_values!E78&lt;0,10+(-3*modifier_values!E78),10-modifier_values!E78)</f>
        <v>10</v>
      </c>
      <c r="F78">
        <f>IF(modifier_values!F78&lt;0,10+(-3*modifier_values!F78),10-modifier_values!F78)</f>
        <v>16</v>
      </c>
      <c r="G78">
        <f>IF(modifier_values!G78&lt;0,10+(-3*modifier_values!G78),10-modifier_values!G78)</f>
        <v>13</v>
      </c>
      <c r="H78">
        <f>IF(modifier_values!H78&lt;0,10+(-3*modifier_values!H78),10-modifier_values!H78)</f>
        <v>8</v>
      </c>
      <c r="I78">
        <f>IF(modifier_values!I78&lt;0,10+(-3*modifier_values!I78),10-modifier_values!I78)</f>
        <v>9</v>
      </c>
      <c r="J78" s="1">
        <f t="shared" si="1"/>
        <v>86</v>
      </c>
    </row>
    <row r="79" spans="1:10">
      <c r="A79" t="s">
        <v>286</v>
      </c>
      <c r="B79">
        <f>IF(modifier_values!B79&lt;0,10+(-3*modifier_values!B79),10-modifier_values!B79)</f>
        <v>22</v>
      </c>
      <c r="C79">
        <f>IF(modifier_values!C79&lt;0,10+(-3*modifier_values!C79),10-modifier_values!C79)</f>
        <v>13</v>
      </c>
      <c r="D79">
        <f>IF(modifier_values!D79&lt;0,10+(-3*modifier_values!D79),10-modifier_values!D79)</f>
        <v>6</v>
      </c>
      <c r="E79">
        <f>IF(modifier_values!E79&lt;0,10+(-3*modifier_values!E79),10-modifier_values!E79)</f>
        <v>8</v>
      </c>
      <c r="F79">
        <f>IF(modifier_values!F79&lt;0,10+(-3*modifier_values!F79),10-modifier_values!F79)</f>
        <v>10</v>
      </c>
      <c r="G79">
        <f>IF(modifier_values!G79&lt;0,10+(-3*modifier_values!G79),10-modifier_values!G79)</f>
        <v>19</v>
      </c>
      <c r="H79">
        <f>IF(modifier_values!H79&lt;0,10+(-3*modifier_values!H79),10-modifier_values!H79)</f>
        <v>10</v>
      </c>
      <c r="I79">
        <f>IF(modifier_values!I79&lt;0,10+(-3*modifier_values!I79),10-modifier_values!I79)</f>
        <v>6</v>
      </c>
      <c r="J79" s="1">
        <f t="shared" si="1"/>
        <v>94</v>
      </c>
    </row>
    <row r="80" spans="1:10">
      <c r="A80" t="s">
        <v>287</v>
      </c>
      <c r="B80">
        <f>IF(modifier_values!B80&lt;0,10+(-3*modifier_values!B80),10-modifier_values!B80)</f>
        <v>22</v>
      </c>
      <c r="C80">
        <f>IF(modifier_values!C80&lt;0,10+(-3*modifier_values!C80),10-modifier_values!C80)</f>
        <v>16</v>
      </c>
      <c r="D80">
        <f>IF(modifier_values!D80&lt;0,10+(-3*modifier_values!D80),10-modifier_values!D80)</f>
        <v>5</v>
      </c>
      <c r="E80">
        <f>IF(modifier_values!E80&lt;0,10+(-3*modifier_values!E80),10-modifier_values!E80)</f>
        <v>9</v>
      </c>
      <c r="F80">
        <f>IF(modifier_values!F80&lt;0,10+(-3*modifier_values!F80),10-modifier_values!F80)</f>
        <v>7</v>
      </c>
      <c r="G80">
        <f>IF(modifier_values!G80&lt;0,10+(-3*modifier_values!G80),10-modifier_values!G80)</f>
        <v>19</v>
      </c>
      <c r="H80">
        <f>IF(modifier_values!H80&lt;0,10+(-3*modifier_values!H80),10-modifier_values!H80)</f>
        <v>13</v>
      </c>
      <c r="I80">
        <f>IF(modifier_values!I80&lt;0,10+(-3*modifier_values!I80),10-modifier_values!I80)</f>
        <v>7</v>
      </c>
      <c r="J80" s="1">
        <f t="shared" si="1"/>
        <v>98</v>
      </c>
    </row>
    <row r="81" spans="1:10">
      <c r="A81" t="s">
        <v>288</v>
      </c>
      <c r="B81">
        <f>IF(modifier_values!B81&lt;0,10+(-3*modifier_values!B81),10-modifier_values!B81)</f>
        <v>19</v>
      </c>
      <c r="C81">
        <f>IF(modifier_values!C81&lt;0,10+(-3*modifier_values!C81),10-modifier_values!C81)</f>
        <v>13</v>
      </c>
      <c r="D81">
        <f>IF(modifier_values!D81&lt;0,10+(-3*modifier_values!D81),10-modifier_values!D81)</f>
        <v>5</v>
      </c>
      <c r="E81">
        <f>IF(modifier_values!E81&lt;0,10+(-3*modifier_values!E81),10-modifier_values!E81)</f>
        <v>9</v>
      </c>
      <c r="F81">
        <f>IF(modifier_values!F81&lt;0,10+(-3*modifier_values!F81),10-modifier_values!F81)</f>
        <v>8</v>
      </c>
      <c r="G81">
        <f>IF(modifier_values!G81&lt;0,10+(-3*modifier_values!G81),10-modifier_values!G81)</f>
        <v>19</v>
      </c>
      <c r="H81">
        <f>IF(modifier_values!H81&lt;0,10+(-3*modifier_values!H81),10-modifier_values!H81)</f>
        <v>13</v>
      </c>
      <c r="I81">
        <f>IF(modifier_values!I81&lt;0,10+(-3*modifier_values!I81),10-modifier_values!I81)</f>
        <v>8</v>
      </c>
      <c r="J81" s="1">
        <f t="shared" si="1"/>
        <v>94</v>
      </c>
    </row>
    <row r="82" spans="1:10">
      <c r="A82" t="s">
        <v>289</v>
      </c>
      <c r="B82">
        <f>IF(modifier_values!B82&lt;0,10+(-3*modifier_values!B82),10-modifier_values!B82)</f>
        <v>22</v>
      </c>
      <c r="C82">
        <f>IF(modifier_values!C82&lt;0,10+(-3*modifier_values!C82),10-modifier_values!C82)</f>
        <v>10</v>
      </c>
      <c r="D82">
        <f>IF(modifier_values!D82&lt;0,10+(-3*modifier_values!D82),10-modifier_values!D82)</f>
        <v>6</v>
      </c>
      <c r="E82">
        <f>IF(modifier_values!E82&lt;0,10+(-3*modifier_values!E82),10-modifier_values!E82)</f>
        <v>9</v>
      </c>
      <c r="F82">
        <f>IF(modifier_values!F82&lt;0,10+(-3*modifier_values!F82),10-modifier_values!F82)</f>
        <v>8</v>
      </c>
      <c r="G82">
        <f>IF(modifier_values!G82&lt;0,10+(-3*modifier_values!G82),10-modifier_values!G82)</f>
        <v>16</v>
      </c>
      <c r="H82">
        <f>IF(modifier_values!H82&lt;0,10+(-3*modifier_values!H82),10-modifier_values!H82)</f>
        <v>13</v>
      </c>
      <c r="I82">
        <f>IF(modifier_values!I82&lt;0,10+(-3*modifier_values!I82),10-modifier_values!I82)</f>
        <v>8</v>
      </c>
      <c r="J82" s="1">
        <f t="shared" si="1"/>
        <v>92</v>
      </c>
    </row>
    <row r="83" spans="1:10">
      <c r="A83" t="s">
        <v>290</v>
      </c>
      <c r="B83">
        <f>IF(modifier_values!B83&lt;0,10+(-3*modifier_values!B83),10-modifier_values!B83)</f>
        <v>22</v>
      </c>
      <c r="C83">
        <f>IF(modifier_values!C83&lt;0,10+(-3*modifier_values!C83),10-modifier_values!C83)</f>
        <v>13</v>
      </c>
      <c r="D83">
        <f>IF(modifier_values!D83&lt;0,10+(-3*modifier_values!D83),10-modifier_values!D83)</f>
        <v>6</v>
      </c>
      <c r="E83">
        <f>IF(modifier_values!E83&lt;0,10+(-3*modifier_values!E83),10-modifier_values!E83)</f>
        <v>8</v>
      </c>
      <c r="F83">
        <f>IF(modifier_values!F83&lt;0,10+(-3*modifier_values!F83),10-modifier_values!F83)</f>
        <v>8</v>
      </c>
      <c r="G83">
        <f>IF(modifier_values!G83&lt;0,10+(-3*modifier_values!G83),10-modifier_values!G83)</f>
        <v>16</v>
      </c>
      <c r="H83">
        <f>IF(modifier_values!H83&lt;0,10+(-3*modifier_values!H83),10-modifier_values!H83)</f>
        <v>13</v>
      </c>
      <c r="I83">
        <f>IF(modifier_values!I83&lt;0,10+(-3*modifier_values!I83),10-modifier_values!I83)</f>
        <v>8</v>
      </c>
      <c r="J83" s="1">
        <f t="shared" si="1"/>
        <v>94</v>
      </c>
    </row>
    <row r="84" spans="1:10">
      <c r="A84" t="s">
        <v>291</v>
      </c>
      <c r="B84">
        <f>IF(modifier_values!B84&lt;0,10+(-3*modifier_values!B84),10-modifier_values!B84)</f>
        <v>19</v>
      </c>
      <c r="C84">
        <f>IF(modifier_values!C84&lt;0,10+(-3*modifier_values!C84),10-modifier_values!C84)</f>
        <v>16</v>
      </c>
      <c r="D84">
        <f>IF(modifier_values!D84&lt;0,10+(-3*modifier_values!D84),10-modifier_values!D84)</f>
        <v>7</v>
      </c>
      <c r="E84">
        <f>IF(modifier_values!E84&lt;0,10+(-3*modifier_values!E84),10-modifier_values!E84)</f>
        <v>8</v>
      </c>
      <c r="F84">
        <f>IF(modifier_values!F84&lt;0,10+(-3*modifier_values!F84),10-modifier_values!F84)</f>
        <v>8</v>
      </c>
      <c r="G84">
        <f>IF(modifier_values!G84&lt;0,10+(-3*modifier_values!G84),10-modifier_values!G84)</f>
        <v>16</v>
      </c>
      <c r="H84">
        <f>IF(modifier_values!H84&lt;0,10+(-3*modifier_values!H84),10-modifier_values!H84)</f>
        <v>10</v>
      </c>
      <c r="I84">
        <f>IF(modifier_values!I84&lt;0,10+(-3*modifier_values!I84),10-modifier_values!I84)</f>
        <v>8</v>
      </c>
      <c r="J84" s="1">
        <f t="shared" si="1"/>
        <v>92</v>
      </c>
    </row>
    <row r="85" spans="1:10">
      <c r="A85" t="s">
        <v>292</v>
      </c>
      <c r="B85">
        <f>IF(modifier_values!B85&lt;0,10+(-3*modifier_values!B85),10-modifier_values!B85)</f>
        <v>19</v>
      </c>
      <c r="C85">
        <f>IF(modifier_values!C85&lt;0,10+(-3*modifier_values!C85),10-modifier_values!C85)</f>
        <v>16</v>
      </c>
      <c r="D85">
        <f>IF(modifier_values!D85&lt;0,10+(-3*modifier_values!D85),10-modifier_values!D85)</f>
        <v>7</v>
      </c>
      <c r="E85">
        <f>IF(modifier_values!E85&lt;0,10+(-3*modifier_values!E85),10-modifier_values!E85)</f>
        <v>7</v>
      </c>
      <c r="F85">
        <f>IF(modifier_values!F85&lt;0,10+(-3*modifier_values!F85),10-modifier_values!F85)</f>
        <v>8</v>
      </c>
      <c r="G85">
        <f>IF(modifier_values!G85&lt;0,10+(-3*modifier_values!G85),10-modifier_values!G85)</f>
        <v>16</v>
      </c>
      <c r="H85">
        <f>IF(modifier_values!H85&lt;0,10+(-3*modifier_values!H85),10-modifier_values!H85)</f>
        <v>10</v>
      </c>
      <c r="I85">
        <f>IF(modifier_values!I85&lt;0,10+(-3*modifier_values!I85),10-modifier_values!I85)</f>
        <v>9</v>
      </c>
      <c r="J85" s="1">
        <f t="shared" si="1"/>
        <v>92</v>
      </c>
    </row>
    <row r="86" spans="1:10">
      <c r="A86" t="s">
        <v>293</v>
      </c>
      <c r="B86">
        <f>IF(modifier_values!B86&lt;0,10+(-3*modifier_values!B86),10-modifier_values!B86)</f>
        <v>19</v>
      </c>
      <c r="C86">
        <f>IF(modifier_values!C86&lt;0,10+(-3*modifier_values!C86),10-modifier_values!C86)</f>
        <v>9</v>
      </c>
      <c r="D86">
        <f>IF(modifier_values!D86&lt;0,10+(-3*modifier_values!D86),10-modifier_values!D86)</f>
        <v>7</v>
      </c>
      <c r="E86">
        <f>IF(modifier_values!E86&lt;0,10+(-3*modifier_values!E86),10-modifier_values!E86)</f>
        <v>10</v>
      </c>
      <c r="F86">
        <f>IF(modifier_values!F86&lt;0,10+(-3*modifier_values!F86),10-modifier_values!F86)</f>
        <v>9</v>
      </c>
      <c r="G86">
        <f>IF(modifier_values!G86&lt;0,10+(-3*modifier_values!G86),10-modifier_values!G86)</f>
        <v>13</v>
      </c>
      <c r="H86">
        <f>IF(modifier_values!H86&lt;0,10+(-3*modifier_values!H86),10-modifier_values!H86)</f>
        <v>10</v>
      </c>
      <c r="I86">
        <f>IF(modifier_values!I86&lt;0,10+(-3*modifier_values!I86),10-modifier_values!I86)</f>
        <v>9</v>
      </c>
      <c r="J86" s="1">
        <f t="shared" si="1"/>
        <v>86</v>
      </c>
    </row>
    <row r="87" spans="1:10">
      <c r="A87" t="s">
        <v>294</v>
      </c>
      <c r="B87">
        <f>IF(modifier_values!B87&lt;0,10+(-3*modifier_values!B87),10-modifier_values!B87)</f>
        <v>13</v>
      </c>
      <c r="C87">
        <f>IF(modifier_values!C87&lt;0,10+(-3*modifier_values!C87),10-modifier_values!C87)</f>
        <v>9</v>
      </c>
      <c r="D87">
        <f>IF(modifier_values!D87&lt;0,10+(-3*modifier_values!D87),10-modifier_values!D87)</f>
        <v>9</v>
      </c>
      <c r="E87">
        <f>IF(modifier_values!E87&lt;0,10+(-3*modifier_values!E87),10-modifier_values!E87)</f>
        <v>13</v>
      </c>
      <c r="F87">
        <f>IF(modifier_values!F87&lt;0,10+(-3*modifier_values!F87),10-modifier_values!F87)</f>
        <v>10</v>
      </c>
      <c r="G87">
        <f>IF(modifier_values!G87&lt;0,10+(-3*modifier_values!G87),10-modifier_values!G87)</f>
        <v>13</v>
      </c>
      <c r="H87">
        <f>IF(modifier_values!H87&lt;0,10+(-3*modifier_values!H87),10-modifier_values!H87)</f>
        <v>9</v>
      </c>
      <c r="I87">
        <f>IF(modifier_values!I87&lt;0,10+(-3*modifier_values!I87),10-modifier_values!I87)</f>
        <v>8</v>
      </c>
      <c r="J87" s="1">
        <f t="shared" si="1"/>
        <v>84</v>
      </c>
    </row>
    <row r="88" spans="1:10">
      <c r="A88" t="s">
        <v>295</v>
      </c>
      <c r="B88">
        <f>IF(modifier_values!B88&lt;0,10+(-3*modifier_values!B88),10-modifier_values!B88)</f>
        <v>22</v>
      </c>
      <c r="C88">
        <f>IF(modifier_values!C88&lt;0,10+(-3*modifier_values!C88),10-modifier_values!C88)</f>
        <v>9</v>
      </c>
      <c r="D88">
        <f>IF(modifier_values!D88&lt;0,10+(-3*modifier_values!D88),10-modifier_values!D88)</f>
        <v>7</v>
      </c>
      <c r="E88">
        <f>IF(modifier_values!E88&lt;0,10+(-3*modifier_values!E88),10-modifier_values!E88)</f>
        <v>10</v>
      </c>
      <c r="F88">
        <f>IF(modifier_values!F88&lt;0,10+(-3*modifier_values!F88),10-modifier_values!F88)</f>
        <v>9</v>
      </c>
      <c r="G88">
        <f>IF(modifier_values!G88&lt;0,10+(-3*modifier_values!G88),10-modifier_values!G88)</f>
        <v>13</v>
      </c>
      <c r="H88">
        <f>IF(modifier_values!H88&lt;0,10+(-3*modifier_values!H88),10-modifier_values!H88)</f>
        <v>9</v>
      </c>
      <c r="I88">
        <f>IF(modifier_values!I88&lt;0,10+(-3*modifier_values!I88),10-modifier_values!I88)</f>
        <v>9</v>
      </c>
      <c r="J88" s="1">
        <f t="shared" si="1"/>
        <v>88</v>
      </c>
    </row>
    <row r="89" spans="1:10">
      <c r="A89" t="s">
        <v>296</v>
      </c>
      <c r="B89">
        <f>IF(modifier_values!B89&lt;0,10+(-3*modifier_values!B89),10-modifier_values!B89)</f>
        <v>19</v>
      </c>
      <c r="C89">
        <f>IF(modifier_values!C89&lt;0,10+(-3*modifier_values!C89),10-modifier_values!C89)</f>
        <v>9</v>
      </c>
      <c r="D89">
        <f>IF(modifier_values!D89&lt;0,10+(-3*modifier_values!D89),10-modifier_values!D89)</f>
        <v>7</v>
      </c>
      <c r="E89">
        <f>IF(modifier_values!E89&lt;0,10+(-3*modifier_values!E89),10-modifier_values!E89)</f>
        <v>10</v>
      </c>
      <c r="F89">
        <f>IF(modifier_values!F89&lt;0,10+(-3*modifier_values!F89),10-modifier_values!F89)</f>
        <v>9</v>
      </c>
      <c r="G89">
        <f>IF(modifier_values!G89&lt;0,10+(-3*modifier_values!G89),10-modifier_values!G89)</f>
        <v>13</v>
      </c>
      <c r="H89">
        <f>IF(modifier_values!H89&lt;0,10+(-3*modifier_values!H89),10-modifier_values!H89)</f>
        <v>10</v>
      </c>
      <c r="I89">
        <f>IF(modifier_values!I89&lt;0,10+(-3*modifier_values!I89),10-modifier_values!I89)</f>
        <v>9</v>
      </c>
      <c r="J89" s="1">
        <f t="shared" si="1"/>
        <v>86</v>
      </c>
    </row>
    <row r="90" spans="1:10">
      <c r="A90" t="s">
        <v>297</v>
      </c>
      <c r="B90">
        <f>IF(modifier_values!B90&lt;0,10+(-3*modifier_values!B90),10-modifier_values!B90)</f>
        <v>13</v>
      </c>
      <c r="C90">
        <f>IF(modifier_values!C90&lt;0,10+(-3*modifier_values!C90),10-modifier_values!C90)</f>
        <v>16</v>
      </c>
      <c r="D90">
        <f>IF(modifier_values!D90&lt;0,10+(-3*modifier_values!D90),10-modifier_values!D90)</f>
        <v>7</v>
      </c>
      <c r="E90">
        <f>IF(modifier_values!E90&lt;0,10+(-3*modifier_values!E90),10-modifier_values!E90)</f>
        <v>10</v>
      </c>
      <c r="F90">
        <f>IF(modifier_values!F90&lt;0,10+(-3*modifier_values!F90),10-modifier_values!F90)</f>
        <v>9</v>
      </c>
      <c r="G90">
        <f>IF(modifier_values!G90&lt;0,10+(-3*modifier_values!G90),10-modifier_values!G90)</f>
        <v>13</v>
      </c>
      <c r="H90">
        <f>IF(modifier_values!H90&lt;0,10+(-3*modifier_values!H90),10-modifier_values!H90)</f>
        <v>9</v>
      </c>
      <c r="I90">
        <f>IF(modifier_values!I90&lt;0,10+(-3*modifier_values!I90),10-modifier_values!I90)</f>
        <v>9</v>
      </c>
      <c r="J90" s="1">
        <f t="shared" si="1"/>
        <v>86</v>
      </c>
    </row>
    <row r="91" spans="1:10">
      <c r="A91" t="s">
        <v>298</v>
      </c>
      <c r="B91">
        <f>IF(modifier_values!B91&lt;0,10+(-3*modifier_values!B91),10-modifier_values!B91)</f>
        <v>13</v>
      </c>
      <c r="C91">
        <f>IF(modifier_values!C91&lt;0,10+(-3*modifier_values!C91),10-modifier_values!C91)</f>
        <v>19</v>
      </c>
      <c r="D91">
        <f>IF(modifier_values!D91&lt;0,10+(-3*modifier_values!D91),10-modifier_values!D91)</f>
        <v>6</v>
      </c>
      <c r="E91">
        <f>IF(modifier_values!E91&lt;0,10+(-3*modifier_values!E91),10-modifier_values!E91)</f>
        <v>10</v>
      </c>
      <c r="F91">
        <f>IF(modifier_values!F91&lt;0,10+(-3*modifier_values!F91),10-modifier_values!F91)</f>
        <v>9</v>
      </c>
      <c r="G91">
        <f>IF(modifier_values!G91&lt;0,10+(-3*modifier_values!G91),10-modifier_values!G91)</f>
        <v>13</v>
      </c>
      <c r="H91">
        <f>IF(modifier_values!H91&lt;0,10+(-3*modifier_values!H91),10-modifier_values!H91)</f>
        <v>9</v>
      </c>
      <c r="I91">
        <f>IF(modifier_values!I91&lt;0,10+(-3*modifier_values!I91),10-modifier_values!I91)</f>
        <v>9</v>
      </c>
      <c r="J91" s="1">
        <f t="shared" si="1"/>
        <v>88</v>
      </c>
    </row>
    <row r="92" spans="1:10">
      <c r="A92" t="s">
        <v>299</v>
      </c>
      <c r="B92">
        <f>IF(modifier_values!B92&lt;0,10+(-3*modifier_values!B92),10-modifier_values!B92)</f>
        <v>25</v>
      </c>
      <c r="C92">
        <f>IF(modifier_values!C92&lt;0,10+(-3*modifier_values!C92),10-modifier_values!C92)</f>
        <v>19</v>
      </c>
      <c r="D92">
        <f>IF(modifier_values!D92&lt;0,10+(-3*modifier_values!D92),10-modifier_values!D92)</f>
        <v>5</v>
      </c>
      <c r="E92">
        <f>IF(modifier_values!E92&lt;0,10+(-3*modifier_values!E92),10-modifier_values!E92)</f>
        <v>8</v>
      </c>
      <c r="F92">
        <f>IF(modifier_values!F92&lt;0,10+(-3*modifier_values!F92),10-modifier_values!F92)</f>
        <v>7</v>
      </c>
      <c r="G92">
        <f>IF(modifier_values!G92&lt;0,10+(-3*modifier_values!G92),10-modifier_values!G92)</f>
        <v>19</v>
      </c>
      <c r="H92">
        <f>IF(modifier_values!H92&lt;0,10+(-3*modifier_values!H92),10-modifier_values!H92)</f>
        <v>13</v>
      </c>
      <c r="I92">
        <f>IF(modifier_values!I92&lt;0,10+(-3*modifier_values!I92),10-modifier_values!I92)</f>
        <v>6</v>
      </c>
      <c r="J92" s="1">
        <f t="shared" si="1"/>
        <v>102</v>
      </c>
    </row>
    <row r="93" spans="1:10">
      <c r="A93" t="s">
        <v>300</v>
      </c>
      <c r="B93">
        <f>IF(modifier_values!B93&lt;0,10+(-3*modifier_values!B93),10-modifier_values!B93)</f>
        <v>13</v>
      </c>
      <c r="C93">
        <f>IF(modifier_values!C93&lt;0,10+(-3*modifier_values!C93),10-modifier_values!C93)</f>
        <v>13</v>
      </c>
      <c r="D93">
        <f>IF(modifier_values!D93&lt;0,10+(-3*modifier_values!D93),10-modifier_values!D93)</f>
        <v>8</v>
      </c>
      <c r="E93">
        <f>IF(modifier_values!E93&lt;0,10+(-3*modifier_values!E93),10-modifier_values!E93)</f>
        <v>8</v>
      </c>
      <c r="F93">
        <f>IF(modifier_values!F93&lt;0,10+(-3*modifier_values!F93),10-modifier_values!F93)</f>
        <v>10</v>
      </c>
      <c r="G93">
        <f>IF(modifier_values!G93&lt;0,10+(-3*modifier_values!G93),10-modifier_values!G93)</f>
        <v>10</v>
      </c>
      <c r="H93">
        <f>IF(modifier_values!H93&lt;0,10+(-3*modifier_values!H93),10-modifier_values!H93)</f>
        <v>13</v>
      </c>
      <c r="I93">
        <f>IF(modifier_values!I93&lt;0,10+(-3*modifier_values!I93),10-modifier_values!I93)</f>
        <v>9</v>
      </c>
      <c r="J93" s="1">
        <f t="shared" si="1"/>
        <v>84</v>
      </c>
    </row>
    <row r="94" spans="1:10">
      <c r="A94" t="s">
        <v>301</v>
      </c>
      <c r="B94">
        <f>IF(modifier_values!B94&lt;0,10+(-3*modifier_values!B94),10-modifier_values!B94)</f>
        <v>10</v>
      </c>
      <c r="C94">
        <f>IF(modifier_values!C94&lt;0,10+(-3*modifier_values!C94),10-modifier_values!C94)</f>
        <v>10</v>
      </c>
      <c r="D94">
        <f>IF(modifier_values!D94&lt;0,10+(-3*modifier_values!D94),10-modifier_values!D94)</f>
        <v>8</v>
      </c>
      <c r="E94">
        <f>IF(modifier_values!E94&lt;0,10+(-3*modifier_values!E94),10-modifier_values!E94)</f>
        <v>8</v>
      </c>
      <c r="F94">
        <f>IF(modifier_values!F94&lt;0,10+(-3*modifier_values!F94),10-modifier_values!F94)</f>
        <v>13</v>
      </c>
      <c r="G94">
        <f>IF(modifier_values!G94&lt;0,10+(-3*modifier_values!G94),10-modifier_values!G94)</f>
        <v>10</v>
      </c>
      <c r="H94">
        <f>IF(modifier_values!H94&lt;0,10+(-3*modifier_values!H94),10-modifier_values!H94)</f>
        <v>13</v>
      </c>
      <c r="I94">
        <f>IF(modifier_values!I94&lt;0,10+(-3*modifier_values!I94),10-modifier_values!I94)</f>
        <v>10</v>
      </c>
      <c r="J94" s="1">
        <f t="shared" si="1"/>
        <v>82</v>
      </c>
    </row>
    <row r="95" spans="1:10">
      <c r="A95" t="s">
        <v>302</v>
      </c>
      <c r="B95">
        <f>IF(modifier_values!B95&lt;0,10+(-3*modifier_values!B95),10-modifier_values!B95)</f>
        <v>13</v>
      </c>
      <c r="C95">
        <f>IF(modifier_values!C95&lt;0,10+(-3*modifier_values!C95),10-modifier_values!C95)</f>
        <v>9</v>
      </c>
      <c r="D95">
        <f>IF(modifier_values!D95&lt;0,10+(-3*modifier_values!D95),10-modifier_values!D95)</f>
        <v>9</v>
      </c>
      <c r="E95">
        <f>IF(modifier_values!E95&lt;0,10+(-3*modifier_values!E95),10-modifier_values!E95)</f>
        <v>8</v>
      </c>
      <c r="F95">
        <f>IF(modifier_values!F95&lt;0,10+(-3*modifier_values!F95),10-modifier_values!F95)</f>
        <v>13</v>
      </c>
      <c r="G95">
        <f>IF(modifier_values!G95&lt;0,10+(-3*modifier_values!G95),10-modifier_values!G95)</f>
        <v>9</v>
      </c>
      <c r="H95">
        <f>IF(modifier_values!H95&lt;0,10+(-3*modifier_values!H95),10-modifier_values!H95)</f>
        <v>13</v>
      </c>
      <c r="I95">
        <f>IF(modifier_values!I95&lt;0,10+(-3*modifier_values!I95),10-modifier_values!I95)</f>
        <v>10</v>
      </c>
      <c r="J95" s="1">
        <f t="shared" si="1"/>
        <v>84</v>
      </c>
    </row>
    <row r="96" spans="1:10">
      <c r="A96" t="s">
        <v>303</v>
      </c>
      <c r="B96">
        <f>IF(modifier_values!B96&lt;0,10+(-3*modifier_values!B96),10-modifier_values!B96)</f>
        <v>13</v>
      </c>
      <c r="C96">
        <f>IF(modifier_values!C96&lt;0,10+(-3*modifier_values!C96),10-modifier_values!C96)</f>
        <v>10</v>
      </c>
      <c r="D96">
        <f>IF(modifier_values!D96&lt;0,10+(-3*modifier_values!D96),10-modifier_values!D96)</f>
        <v>9</v>
      </c>
      <c r="E96">
        <f>IF(modifier_values!E96&lt;0,10+(-3*modifier_values!E96),10-modifier_values!E96)</f>
        <v>7</v>
      </c>
      <c r="F96">
        <f>IF(modifier_values!F96&lt;0,10+(-3*modifier_values!F96),10-modifier_values!F96)</f>
        <v>13</v>
      </c>
      <c r="G96">
        <f>IF(modifier_values!G96&lt;0,10+(-3*modifier_values!G96),10-modifier_values!G96)</f>
        <v>9</v>
      </c>
      <c r="H96">
        <f>IF(modifier_values!H96&lt;0,10+(-3*modifier_values!H96),10-modifier_values!H96)</f>
        <v>13</v>
      </c>
      <c r="I96">
        <f>IF(modifier_values!I96&lt;0,10+(-3*modifier_values!I96),10-modifier_values!I96)</f>
        <v>10</v>
      </c>
      <c r="J96" s="1">
        <f t="shared" si="1"/>
        <v>84</v>
      </c>
    </row>
    <row r="97" spans="1:10">
      <c r="A97" t="s">
        <v>304</v>
      </c>
      <c r="B97">
        <f>IF(modifier_values!B97&lt;0,10+(-3*modifier_values!B97),10-modifier_values!B97)</f>
        <v>10</v>
      </c>
      <c r="C97">
        <f>IF(modifier_values!C97&lt;0,10+(-3*modifier_values!C97),10-modifier_values!C97)</f>
        <v>13</v>
      </c>
      <c r="D97">
        <f>IF(modifier_values!D97&lt;0,10+(-3*modifier_values!D97),10-modifier_values!D97)</f>
        <v>10</v>
      </c>
      <c r="E97">
        <f>IF(modifier_values!E97&lt;0,10+(-3*modifier_values!E97),10-modifier_values!E97)</f>
        <v>7</v>
      </c>
      <c r="F97">
        <f>IF(modifier_values!F97&lt;0,10+(-3*modifier_values!F97),10-modifier_values!F97)</f>
        <v>13</v>
      </c>
      <c r="G97">
        <f>IF(modifier_values!G97&lt;0,10+(-3*modifier_values!G97),10-modifier_values!G97)</f>
        <v>9</v>
      </c>
      <c r="H97">
        <f>IF(modifier_values!H97&lt;0,10+(-3*modifier_values!H97),10-modifier_values!H97)</f>
        <v>10</v>
      </c>
      <c r="I97">
        <f>IF(modifier_values!I97&lt;0,10+(-3*modifier_values!I97),10-modifier_values!I97)</f>
        <v>10</v>
      </c>
      <c r="J97" s="1">
        <f t="shared" si="1"/>
        <v>82</v>
      </c>
    </row>
    <row r="98" spans="1:10">
      <c r="A98" t="s">
        <v>305</v>
      </c>
      <c r="B98">
        <f>IF(modifier_values!B98&lt;0,10+(-3*modifier_values!B98),10-modifier_values!B98)</f>
        <v>10</v>
      </c>
      <c r="C98">
        <f>IF(modifier_values!C98&lt;0,10+(-3*modifier_values!C98),10-modifier_values!C98)</f>
        <v>13</v>
      </c>
      <c r="D98">
        <f>IF(modifier_values!D98&lt;0,10+(-3*modifier_values!D98),10-modifier_values!D98)</f>
        <v>10</v>
      </c>
      <c r="E98">
        <f>IF(modifier_values!E98&lt;0,10+(-3*modifier_values!E98),10-modifier_values!E98)</f>
        <v>6</v>
      </c>
      <c r="F98">
        <f>IF(modifier_values!F98&lt;0,10+(-3*modifier_values!F98),10-modifier_values!F98)</f>
        <v>13</v>
      </c>
      <c r="G98">
        <f>IF(modifier_values!G98&lt;0,10+(-3*modifier_values!G98),10-modifier_values!G98)</f>
        <v>9</v>
      </c>
      <c r="H98">
        <f>IF(modifier_values!H98&lt;0,10+(-3*modifier_values!H98),10-modifier_values!H98)</f>
        <v>10</v>
      </c>
      <c r="I98">
        <f>IF(modifier_values!I98&lt;0,10+(-3*modifier_values!I98),10-modifier_values!I98)</f>
        <v>13</v>
      </c>
      <c r="J98" s="1">
        <f t="shared" si="1"/>
        <v>84</v>
      </c>
    </row>
    <row r="99" spans="1:10">
      <c r="A99" t="s">
        <v>306</v>
      </c>
      <c r="B99">
        <f>IF(modifier_values!B99&lt;0,10+(-3*modifier_values!B99),10-modifier_values!B99)</f>
        <v>10</v>
      </c>
      <c r="C99">
        <f>IF(modifier_values!C99&lt;0,10+(-3*modifier_values!C99),10-modifier_values!C99)</f>
        <v>8</v>
      </c>
      <c r="D99">
        <f>IF(modifier_values!D99&lt;0,10+(-3*modifier_values!D99),10-modifier_values!D99)</f>
        <v>10</v>
      </c>
      <c r="E99">
        <f>IF(modifier_values!E99&lt;0,10+(-3*modifier_values!E99),10-modifier_values!E99)</f>
        <v>9</v>
      </c>
      <c r="F99">
        <f>IF(modifier_values!F99&lt;0,10+(-3*modifier_values!F99),10-modifier_values!F99)</f>
        <v>16</v>
      </c>
      <c r="G99">
        <f>IF(modifier_values!G99&lt;0,10+(-3*modifier_values!G99),10-modifier_values!G99)</f>
        <v>8</v>
      </c>
      <c r="H99">
        <f>IF(modifier_values!H99&lt;0,10+(-3*modifier_values!H99),10-modifier_values!H99)</f>
        <v>10</v>
      </c>
      <c r="I99">
        <f>IF(modifier_values!I99&lt;0,10+(-3*modifier_values!I99),10-modifier_values!I99)</f>
        <v>13</v>
      </c>
      <c r="J99" s="1">
        <f t="shared" si="1"/>
        <v>84</v>
      </c>
    </row>
    <row r="100" spans="1:10">
      <c r="A100" t="s">
        <v>307</v>
      </c>
      <c r="B100">
        <f>IF(modifier_values!B100&lt;0,10+(-3*modifier_values!B100),10-modifier_values!B100)</f>
        <v>8</v>
      </c>
      <c r="C100">
        <f>IF(modifier_values!C100&lt;0,10+(-3*modifier_values!C100),10-modifier_values!C100)</f>
        <v>8</v>
      </c>
      <c r="D100">
        <f>IF(modifier_values!D100&lt;0,10+(-3*modifier_values!D100),10-modifier_values!D100)</f>
        <v>16</v>
      </c>
      <c r="E100">
        <f>IF(modifier_values!E100&lt;0,10+(-3*modifier_values!E100),10-modifier_values!E100)</f>
        <v>10</v>
      </c>
      <c r="F100">
        <f>IF(modifier_values!F100&lt;0,10+(-3*modifier_values!F100),10-modifier_values!F100)</f>
        <v>19</v>
      </c>
      <c r="G100">
        <f>IF(modifier_values!G100&lt;0,10+(-3*modifier_values!G100),10-modifier_values!G100)</f>
        <v>8</v>
      </c>
      <c r="H100">
        <f>IF(modifier_values!H100&lt;0,10+(-3*modifier_values!H100),10-modifier_values!H100)</f>
        <v>9</v>
      </c>
      <c r="I100">
        <f>IF(modifier_values!I100&lt;0,10+(-3*modifier_values!I100),10-modifier_values!I100)</f>
        <v>10</v>
      </c>
      <c r="J100" s="1">
        <f t="shared" si="1"/>
        <v>88</v>
      </c>
    </row>
    <row r="101" spans="1:10">
      <c r="A101" t="s">
        <v>308</v>
      </c>
      <c r="B101">
        <f>IF(modifier_values!B101&lt;0,10+(-3*modifier_values!B101),10-modifier_values!B101)</f>
        <v>13</v>
      </c>
      <c r="C101">
        <f>IF(modifier_values!C101&lt;0,10+(-3*modifier_values!C101),10-modifier_values!C101)</f>
        <v>8</v>
      </c>
      <c r="D101">
        <f>IF(modifier_values!D101&lt;0,10+(-3*modifier_values!D101),10-modifier_values!D101)</f>
        <v>10</v>
      </c>
      <c r="E101">
        <f>IF(modifier_values!E101&lt;0,10+(-3*modifier_values!E101),10-modifier_values!E101)</f>
        <v>9</v>
      </c>
      <c r="F101">
        <f>IF(modifier_values!F101&lt;0,10+(-3*modifier_values!F101),10-modifier_values!F101)</f>
        <v>16</v>
      </c>
      <c r="G101">
        <f>IF(modifier_values!G101&lt;0,10+(-3*modifier_values!G101),10-modifier_values!G101)</f>
        <v>8</v>
      </c>
      <c r="H101">
        <f>IF(modifier_values!H101&lt;0,10+(-3*modifier_values!H101),10-modifier_values!H101)</f>
        <v>9</v>
      </c>
      <c r="I101">
        <f>IF(modifier_values!I101&lt;0,10+(-3*modifier_values!I101),10-modifier_values!I101)</f>
        <v>13</v>
      </c>
      <c r="J101" s="1">
        <f t="shared" si="1"/>
        <v>86</v>
      </c>
    </row>
    <row r="102" spans="1:10">
      <c r="A102" t="s">
        <v>309</v>
      </c>
      <c r="B102">
        <f>IF(modifier_values!B102&lt;0,10+(-3*modifier_values!B102),10-modifier_values!B102)</f>
        <v>10</v>
      </c>
      <c r="C102">
        <f>IF(modifier_values!C102&lt;0,10+(-3*modifier_values!C102),10-modifier_values!C102)</f>
        <v>8</v>
      </c>
      <c r="D102">
        <f>IF(modifier_values!D102&lt;0,10+(-3*modifier_values!D102),10-modifier_values!D102)</f>
        <v>10</v>
      </c>
      <c r="E102">
        <f>IF(modifier_values!E102&lt;0,10+(-3*modifier_values!E102),10-modifier_values!E102)</f>
        <v>9</v>
      </c>
      <c r="F102">
        <f>IF(modifier_values!F102&lt;0,10+(-3*modifier_values!F102),10-modifier_values!F102)</f>
        <v>16</v>
      </c>
      <c r="G102">
        <f>IF(modifier_values!G102&lt;0,10+(-3*modifier_values!G102),10-modifier_values!G102)</f>
        <v>8</v>
      </c>
      <c r="H102">
        <f>IF(modifier_values!H102&lt;0,10+(-3*modifier_values!H102),10-modifier_values!H102)</f>
        <v>10</v>
      </c>
      <c r="I102">
        <f>IF(modifier_values!I102&lt;0,10+(-3*modifier_values!I102),10-modifier_values!I102)</f>
        <v>13</v>
      </c>
      <c r="J102" s="1">
        <f t="shared" si="1"/>
        <v>84</v>
      </c>
    </row>
    <row r="103" spans="1:10">
      <c r="A103" t="s">
        <v>310</v>
      </c>
      <c r="B103">
        <f>IF(modifier_values!B103&lt;0,10+(-3*modifier_values!B103),10-modifier_values!B103)</f>
        <v>8</v>
      </c>
      <c r="C103">
        <f>IF(modifier_values!C103&lt;0,10+(-3*modifier_values!C103),10-modifier_values!C103)</f>
        <v>13</v>
      </c>
      <c r="D103">
        <f>IF(modifier_values!D103&lt;0,10+(-3*modifier_values!D103),10-modifier_values!D103)</f>
        <v>10</v>
      </c>
      <c r="E103">
        <f>IF(modifier_values!E103&lt;0,10+(-3*modifier_values!E103),10-modifier_values!E103)</f>
        <v>9</v>
      </c>
      <c r="F103">
        <f>IF(modifier_values!F103&lt;0,10+(-3*modifier_values!F103),10-modifier_values!F103)</f>
        <v>16</v>
      </c>
      <c r="G103">
        <f>IF(modifier_values!G103&lt;0,10+(-3*modifier_values!G103),10-modifier_values!G103)</f>
        <v>8</v>
      </c>
      <c r="H103">
        <f>IF(modifier_values!H103&lt;0,10+(-3*modifier_values!H103),10-modifier_values!H103)</f>
        <v>9</v>
      </c>
      <c r="I103">
        <f>IF(modifier_values!I103&lt;0,10+(-3*modifier_values!I103),10-modifier_values!I103)</f>
        <v>13</v>
      </c>
      <c r="J103" s="1">
        <f t="shared" si="1"/>
        <v>86</v>
      </c>
    </row>
    <row r="104" spans="1:10">
      <c r="A104" t="s">
        <v>311</v>
      </c>
      <c r="B104">
        <f>IF(modifier_values!B104&lt;0,10+(-3*modifier_values!B104),10-modifier_values!B104)</f>
        <v>8</v>
      </c>
      <c r="C104">
        <f>IF(modifier_values!C104&lt;0,10+(-3*modifier_values!C104),10-modifier_values!C104)</f>
        <v>16</v>
      </c>
      <c r="D104">
        <f>IF(modifier_values!D104&lt;0,10+(-3*modifier_values!D104),10-modifier_values!D104)</f>
        <v>9</v>
      </c>
      <c r="E104">
        <f>IF(modifier_values!E104&lt;0,10+(-3*modifier_values!E104),10-modifier_values!E104)</f>
        <v>9</v>
      </c>
      <c r="F104">
        <f>IF(modifier_values!F104&lt;0,10+(-3*modifier_values!F104),10-modifier_values!F104)</f>
        <v>16</v>
      </c>
      <c r="G104">
        <f>IF(modifier_values!G104&lt;0,10+(-3*modifier_values!G104),10-modifier_values!G104)</f>
        <v>8</v>
      </c>
      <c r="H104">
        <f>IF(modifier_values!H104&lt;0,10+(-3*modifier_values!H104),10-modifier_values!H104)</f>
        <v>9</v>
      </c>
      <c r="I104">
        <f>IF(modifier_values!I104&lt;0,10+(-3*modifier_values!I104),10-modifier_values!I104)</f>
        <v>13</v>
      </c>
      <c r="J104" s="1">
        <f t="shared" si="1"/>
        <v>88</v>
      </c>
    </row>
    <row r="105" spans="1:10">
      <c r="A105" t="s">
        <v>312</v>
      </c>
      <c r="B105">
        <f>IF(modifier_values!B105&lt;0,10+(-3*modifier_values!B105),10-modifier_values!B105)</f>
        <v>16</v>
      </c>
      <c r="C105">
        <f>IF(modifier_values!C105&lt;0,10+(-3*modifier_values!C105),10-modifier_values!C105)</f>
        <v>16</v>
      </c>
      <c r="D105">
        <f>IF(modifier_values!D105&lt;0,10+(-3*modifier_values!D105),10-modifier_values!D105)</f>
        <v>8</v>
      </c>
      <c r="E105">
        <f>IF(modifier_values!E105&lt;0,10+(-3*modifier_values!E105),10-modifier_values!E105)</f>
        <v>7</v>
      </c>
      <c r="F105">
        <f>IF(modifier_values!F105&lt;0,10+(-3*modifier_values!F105),10-modifier_values!F105)</f>
        <v>10</v>
      </c>
      <c r="G105">
        <f>IF(modifier_values!G105&lt;0,10+(-3*modifier_values!G105),10-modifier_values!G105)</f>
        <v>10</v>
      </c>
      <c r="H105">
        <f>IF(modifier_values!H105&lt;0,10+(-3*modifier_values!H105),10-modifier_values!H105)</f>
        <v>13</v>
      </c>
      <c r="I105">
        <f>IF(modifier_values!I105&lt;0,10+(-3*modifier_values!I105),10-modifier_values!I105)</f>
        <v>8</v>
      </c>
      <c r="J105" s="1">
        <f t="shared" si="1"/>
        <v>88</v>
      </c>
    </row>
    <row r="106" spans="1:10">
      <c r="A106" t="s">
        <v>313</v>
      </c>
      <c r="B106">
        <f>IF(modifier_values!B106&lt;0,10+(-3*modifier_values!B106),10-modifier_values!B106)</f>
        <v>8</v>
      </c>
      <c r="C106">
        <f>IF(modifier_values!C106&lt;0,10+(-3*modifier_values!C106),10-modifier_values!C106)</f>
        <v>22</v>
      </c>
      <c r="D106">
        <f>IF(modifier_values!D106&lt;0,10+(-3*modifier_values!D106),10-modifier_values!D106)</f>
        <v>10</v>
      </c>
      <c r="E106">
        <f>IF(modifier_values!E106&lt;0,10+(-3*modifier_values!E106),10-modifier_values!E106)</f>
        <v>7</v>
      </c>
      <c r="F106">
        <f>IF(modifier_values!F106&lt;0,10+(-3*modifier_values!F106),10-modifier_values!F106)</f>
        <v>13</v>
      </c>
      <c r="G106">
        <f>IF(modifier_values!G106&lt;0,10+(-3*modifier_values!G106),10-modifier_values!G106)</f>
        <v>10</v>
      </c>
      <c r="H106">
        <f>IF(modifier_values!H106&lt;0,10+(-3*modifier_values!H106),10-modifier_values!H106)</f>
        <v>8</v>
      </c>
      <c r="I106">
        <f>IF(modifier_values!I106&lt;0,10+(-3*modifier_values!I106),10-modifier_values!I106)</f>
        <v>10</v>
      </c>
      <c r="J106" s="1">
        <f t="shared" si="1"/>
        <v>88</v>
      </c>
    </row>
    <row r="107" spans="1:10">
      <c r="A107" t="s">
        <v>314</v>
      </c>
      <c r="B107">
        <f>IF(modifier_values!B107&lt;0,10+(-3*modifier_values!B107),10-modifier_values!B107)</f>
        <v>7</v>
      </c>
      <c r="C107">
        <f>IF(modifier_values!C107&lt;0,10+(-3*modifier_values!C107),10-modifier_values!C107)</f>
        <v>19</v>
      </c>
      <c r="D107">
        <f>IF(modifier_values!D107&lt;0,10+(-3*modifier_values!D107),10-modifier_values!D107)</f>
        <v>10</v>
      </c>
      <c r="E107">
        <f>IF(modifier_values!E107&lt;0,10+(-3*modifier_values!E107),10-modifier_values!E107)</f>
        <v>7</v>
      </c>
      <c r="F107">
        <f>IF(modifier_values!F107&lt;0,10+(-3*modifier_values!F107),10-modifier_values!F107)</f>
        <v>16</v>
      </c>
      <c r="G107">
        <f>IF(modifier_values!G107&lt;0,10+(-3*modifier_values!G107),10-modifier_values!G107)</f>
        <v>10</v>
      </c>
      <c r="H107">
        <f>IF(modifier_values!H107&lt;0,10+(-3*modifier_values!H107),10-modifier_values!H107)</f>
        <v>8</v>
      </c>
      <c r="I107">
        <f>IF(modifier_values!I107&lt;0,10+(-3*modifier_values!I107),10-modifier_values!I107)</f>
        <v>13</v>
      </c>
      <c r="J107" s="1">
        <f t="shared" si="1"/>
        <v>90</v>
      </c>
    </row>
    <row r="108" spans="1:10">
      <c r="A108" t="s">
        <v>315</v>
      </c>
      <c r="B108">
        <f>IF(modifier_values!B108&lt;0,10+(-3*modifier_values!B108),10-modifier_values!B108)</f>
        <v>8</v>
      </c>
      <c r="C108">
        <f>IF(modifier_values!C108&lt;0,10+(-3*modifier_values!C108),10-modifier_values!C108)</f>
        <v>16</v>
      </c>
      <c r="D108">
        <f>IF(modifier_values!D108&lt;0,10+(-3*modifier_values!D108),10-modifier_values!D108)</f>
        <v>13</v>
      </c>
      <c r="E108">
        <f>IF(modifier_values!E108&lt;0,10+(-3*modifier_values!E108),10-modifier_values!E108)</f>
        <v>7</v>
      </c>
      <c r="F108">
        <f>IF(modifier_values!F108&lt;0,10+(-3*modifier_values!F108),10-modifier_values!F108)</f>
        <v>16</v>
      </c>
      <c r="G108">
        <f>IF(modifier_values!G108&lt;0,10+(-3*modifier_values!G108),10-modifier_values!G108)</f>
        <v>9</v>
      </c>
      <c r="H108">
        <f>IF(modifier_values!H108&lt;0,10+(-3*modifier_values!H108),10-modifier_values!H108)</f>
        <v>8</v>
      </c>
      <c r="I108">
        <f>IF(modifier_values!I108&lt;0,10+(-3*modifier_values!I108),10-modifier_values!I108)</f>
        <v>13</v>
      </c>
      <c r="J108" s="1">
        <f t="shared" si="1"/>
        <v>90</v>
      </c>
    </row>
    <row r="109" spans="1:10">
      <c r="A109" t="s">
        <v>316</v>
      </c>
      <c r="B109">
        <f>IF(modifier_values!B109&lt;0,10+(-3*modifier_values!B109),10-modifier_values!B109)</f>
        <v>8</v>
      </c>
      <c r="C109">
        <f>IF(modifier_values!C109&lt;0,10+(-3*modifier_values!C109),10-modifier_values!C109)</f>
        <v>19</v>
      </c>
      <c r="D109">
        <f>IF(modifier_values!D109&lt;0,10+(-3*modifier_values!D109),10-modifier_values!D109)</f>
        <v>13</v>
      </c>
      <c r="E109">
        <f>IF(modifier_values!E109&lt;0,10+(-3*modifier_values!E109),10-modifier_values!E109)</f>
        <v>6</v>
      </c>
      <c r="F109">
        <f>IF(modifier_values!F109&lt;0,10+(-3*modifier_values!F109),10-modifier_values!F109)</f>
        <v>16</v>
      </c>
      <c r="G109">
        <f>IF(modifier_values!G109&lt;0,10+(-3*modifier_values!G109),10-modifier_values!G109)</f>
        <v>9</v>
      </c>
      <c r="H109">
        <f>IF(modifier_values!H109&lt;0,10+(-3*modifier_values!H109),10-modifier_values!H109)</f>
        <v>8</v>
      </c>
      <c r="I109">
        <f>IF(modifier_values!I109&lt;0,10+(-3*modifier_values!I109),10-modifier_values!I109)</f>
        <v>13</v>
      </c>
      <c r="J109" s="1">
        <f t="shared" si="1"/>
        <v>92</v>
      </c>
    </row>
    <row r="110" spans="1:10">
      <c r="A110" t="s">
        <v>317</v>
      </c>
      <c r="B110">
        <f>IF(modifier_values!B110&lt;0,10+(-3*modifier_values!B110),10-modifier_values!B110)</f>
        <v>7</v>
      </c>
      <c r="C110">
        <f>IF(modifier_values!C110&lt;0,10+(-3*modifier_values!C110),10-modifier_values!C110)</f>
        <v>22</v>
      </c>
      <c r="D110">
        <f>IF(modifier_values!D110&lt;0,10+(-3*modifier_values!D110),10-modifier_values!D110)</f>
        <v>16</v>
      </c>
      <c r="E110">
        <f>IF(modifier_values!E110&lt;0,10+(-3*modifier_values!E110),10-modifier_values!E110)</f>
        <v>6</v>
      </c>
      <c r="F110">
        <f>IF(modifier_values!F110&lt;0,10+(-3*modifier_values!F110),10-modifier_values!F110)</f>
        <v>16</v>
      </c>
      <c r="G110">
        <f>IF(modifier_values!G110&lt;0,10+(-3*modifier_values!G110),10-modifier_values!G110)</f>
        <v>9</v>
      </c>
      <c r="H110">
        <f>IF(modifier_values!H110&lt;0,10+(-3*modifier_values!H110),10-modifier_values!H110)</f>
        <v>7</v>
      </c>
      <c r="I110">
        <f>IF(modifier_values!I110&lt;0,10+(-3*modifier_values!I110),10-modifier_values!I110)</f>
        <v>13</v>
      </c>
      <c r="J110" s="1">
        <f t="shared" si="1"/>
        <v>96</v>
      </c>
    </row>
    <row r="111" spans="1:10">
      <c r="A111" t="s">
        <v>318</v>
      </c>
      <c r="B111">
        <f>IF(modifier_values!B111&lt;0,10+(-3*modifier_values!B111),10-modifier_values!B111)</f>
        <v>7</v>
      </c>
      <c r="C111">
        <f>IF(modifier_values!C111&lt;0,10+(-3*modifier_values!C111),10-modifier_values!C111)</f>
        <v>22</v>
      </c>
      <c r="D111">
        <f>IF(modifier_values!D111&lt;0,10+(-3*modifier_values!D111),10-modifier_values!D111)</f>
        <v>16</v>
      </c>
      <c r="E111">
        <f>IF(modifier_values!E111&lt;0,10+(-3*modifier_values!E111),10-modifier_values!E111)</f>
        <v>5</v>
      </c>
      <c r="F111">
        <f>IF(modifier_values!F111&lt;0,10+(-3*modifier_values!F111),10-modifier_values!F111)</f>
        <v>16</v>
      </c>
      <c r="G111">
        <f>IF(modifier_values!G111&lt;0,10+(-3*modifier_values!G111),10-modifier_values!G111)</f>
        <v>9</v>
      </c>
      <c r="H111">
        <f>IF(modifier_values!H111&lt;0,10+(-3*modifier_values!H111),10-modifier_values!H111)</f>
        <v>7</v>
      </c>
      <c r="I111">
        <f>IF(modifier_values!I111&lt;0,10+(-3*modifier_values!I111),10-modifier_values!I111)</f>
        <v>16</v>
      </c>
      <c r="J111" s="1">
        <f t="shared" si="1"/>
        <v>98</v>
      </c>
    </row>
    <row r="112" spans="1:10">
      <c r="A112" t="s">
        <v>319</v>
      </c>
      <c r="B112">
        <f>IF(modifier_values!B112&lt;0,10+(-3*modifier_values!B112),10-modifier_values!B112)</f>
        <v>7</v>
      </c>
      <c r="C112">
        <f>IF(modifier_values!C112&lt;0,10+(-3*modifier_values!C112),10-modifier_values!C112)</f>
        <v>13</v>
      </c>
      <c r="D112">
        <f>IF(modifier_values!D112&lt;0,10+(-3*modifier_values!D112),10-modifier_values!D112)</f>
        <v>16</v>
      </c>
      <c r="E112">
        <f>IF(modifier_values!E112&lt;0,10+(-3*modifier_values!E112),10-modifier_values!E112)</f>
        <v>8</v>
      </c>
      <c r="F112">
        <f>IF(modifier_values!F112&lt;0,10+(-3*modifier_values!F112),10-modifier_values!F112)</f>
        <v>19</v>
      </c>
      <c r="G112">
        <f>IF(modifier_values!G112&lt;0,10+(-3*modifier_values!G112),10-modifier_values!G112)</f>
        <v>8</v>
      </c>
      <c r="H112">
        <f>IF(modifier_values!H112&lt;0,10+(-3*modifier_values!H112),10-modifier_values!H112)</f>
        <v>7</v>
      </c>
      <c r="I112">
        <f>IF(modifier_values!I112&lt;0,10+(-3*modifier_values!I112),10-modifier_values!I112)</f>
        <v>16</v>
      </c>
      <c r="J112" s="1">
        <f t="shared" si="1"/>
        <v>94</v>
      </c>
    </row>
    <row r="113" spans="1:10">
      <c r="A113" t="s">
        <v>320</v>
      </c>
      <c r="B113">
        <f>IF(modifier_values!B113&lt;0,10+(-3*modifier_values!B113),10-modifier_values!B113)</f>
        <v>5</v>
      </c>
      <c r="C113">
        <f>IF(modifier_values!C113&lt;0,10+(-3*modifier_values!C113),10-modifier_values!C113)</f>
        <v>13</v>
      </c>
      <c r="D113">
        <f>IF(modifier_values!D113&lt;0,10+(-3*modifier_values!D113),10-modifier_values!D113)</f>
        <v>22</v>
      </c>
      <c r="E113">
        <f>IF(modifier_values!E113&lt;0,10+(-3*modifier_values!E113),10-modifier_values!E113)</f>
        <v>9</v>
      </c>
      <c r="F113">
        <f>IF(modifier_values!F113&lt;0,10+(-3*modifier_values!F113),10-modifier_values!F113)</f>
        <v>22</v>
      </c>
      <c r="G113">
        <f>IF(modifier_values!G113&lt;0,10+(-3*modifier_values!G113),10-modifier_values!G113)</f>
        <v>8</v>
      </c>
      <c r="H113">
        <f>IF(modifier_values!H113&lt;0,10+(-3*modifier_values!H113),10-modifier_values!H113)</f>
        <v>6</v>
      </c>
      <c r="I113">
        <f>IF(modifier_values!I113&lt;0,10+(-3*modifier_values!I113),10-modifier_values!I113)</f>
        <v>13</v>
      </c>
      <c r="J113" s="1">
        <f t="shared" si="1"/>
        <v>98</v>
      </c>
    </row>
    <row r="114" spans="1:10">
      <c r="A114" t="s">
        <v>321</v>
      </c>
      <c r="B114">
        <f>IF(modifier_values!B114&lt;0,10+(-3*modifier_values!B114),10-modifier_values!B114)</f>
        <v>8</v>
      </c>
      <c r="C114">
        <f>IF(modifier_values!C114&lt;0,10+(-3*modifier_values!C114),10-modifier_values!C114)</f>
        <v>13</v>
      </c>
      <c r="D114">
        <f>IF(modifier_values!D114&lt;0,10+(-3*modifier_values!D114),10-modifier_values!D114)</f>
        <v>16</v>
      </c>
      <c r="E114">
        <f>IF(modifier_values!E114&lt;0,10+(-3*modifier_values!E114),10-modifier_values!E114)</f>
        <v>8</v>
      </c>
      <c r="F114">
        <f>IF(modifier_values!F114&lt;0,10+(-3*modifier_values!F114),10-modifier_values!F114)</f>
        <v>19</v>
      </c>
      <c r="G114">
        <f>IF(modifier_values!G114&lt;0,10+(-3*modifier_values!G114),10-modifier_values!G114)</f>
        <v>8</v>
      </c>
      <c r="H114">
        <f>IF(modifier_values!H114&lt;0,10+(-3*modifier_values!H114),10-modifier_values!H114)</f>
        <v>6</v>
      </c>
      <c r="I114">
        <f>IF(modifier_values!I114&lt;0,10+(-3*modifier_values!I114),10-modifier_values!I114)</f>
        <v>16</v>
      </c>
      <c r="J114" s="1">
        <f t="shared" si="1"/>
        <v>94</v>
      </c>
    </row>
    <row r="115" spans="1:10">
      <c r="A115" t="s">
        <v>322</v>
      </c>
      <c r="B115">
        <f>IF(modifier_values!B115&lt;0,10+(-3*modifier_values!B115),10-modifier_values!B115)</f>
        <v>7</v>
      </c>
      <c r="C115">
        <f>IF(modifier_values!C115&lt;0,10+(-3*modifier_values!C115),10-modifier_values!C115)</f>
        <v>13</v>
      </c>
      <c r="D115">
        <f>IF(modifier_values!D115&lt;0,10+(-3*modifier_values!D115),10-modifier_values!D115)</f>
        <v>16</v>
      </c>
      <c r="E115">
        <f>IF(modifier_values!E115&lt;0,10+(-3*modifier_values!E115),10-modifier_values!E115)</f>
        <v>8</v>
      </c>
      <c r="F115">
        <f>IF(modifier_values!F115&lt;0,10+(-3*modifier_values!F115),10-modifier_values!F115)</f>
        <v>19</v>
      </c>
      <c r="G115">
        <f>IF(modifier_values!G115&lt;0,10+(-3*modifier_values!G115),10-modifier_values!G115)</f>
        <v>8</v>
      </c>
      <c r="H115">
        <f>IF(modifier_values!H115&lt;0,10+(-3*modifier_values!H115),10-modifier_values!H115)</f>
        <v>7</v>
      </c>
      <c r="I115">
        <f>IF(modifier_values!I115&lt;0,10+(-3*modifier_values!I115),10-modifier_values!I115)</f>
        <v>16</v>
      </c>
      <c r="J115" s="1">
        <f t="shared" si="1"/>
        <v>94</v>
      </c>
    </row>
    <row r="116" spans="1:10">
      <c r="A116" t="s">
        <v>323</v>
      </c>
      <c r="B116">
        <f>IF(modifier_values!B116&lt;0,10+(-3*modifier_values!B116),10-modifier_values!B116)</f>
        <v>5</v>
      </c>
      <c r="C116">
        <f>IF(modifier_values!C116&lt;0,10+(-3*modifier_values!C116),10-modifier_values!C116)</f>
        <v>22</v>
      </c>
      <c r="D116">
        <f>IF(modifier_values!D116&lt;0,10+(-3*modifier_values!D116),10-modifier_values!D116)</f>
        <v>16</v>
      </c>
      <c r="E116">
        <f>IF(modifier_values!E116&lt;0,10+(-3*modifier_values!E116),10-modifier_values!E116)</f>
        <v>8</v>
      </c>
      <c r="F116">
        <f>IF(modifier_values!F116&lt;0,10+(-3*modifier_values!F116),10-modifier_values!F116)</f>
        <v>19</v>
      </c>
      <c r="G116">
        <f>IF(modifier_values!G116&lt;0,10+(-3*modifier_values!G116),10-modifier_values!G116)</f>
        <v>8</v>
      </c>
      <c r="H116">
        <f>IF(modifier_values!H116&lt;0,10+(-3*modifier_values!H116),10-modifier_values!H116)</f>
        <v>6</v>
      </c>
      <c r="I116">
        <f>IF(modifier_values!I116&lt;0,10+(-3*modifier_values!I116),10-modifier_values!I116)</f>
        <v>16</v>
      </c>
      <c r="J116" s="1">
        <f t="shared" si="1"/>
        <v>100</v>
      </c>
    </row>
    <row r="117" spans="1:10">
      <c r="A117" t="s">
        <v>324</v>
      </c>
      <c r="B117">
        <f>IF(modifier_values!B117&lt;0,10+(-3*modifier_values!B117),10-modifier_values!B117)</f>
        <v>5</v>
      </c>
      <c r="C117">
        <f>IF(modifier_values!C117&lt;0,10+(-3*modifier_values!C117),10-modifier_values!C117)</f>
        <v>25</v>
      </c>
      <c r="D117">
        <f>IF(modifier_values!D117&lt;0,10+(-3*modifier_values!D117),10-modifier_values!D117)</f>
        <v>13</v>
      </c>
      <c r="E117">
        <f>IF(modifier_values!E117&lt;0,10+(-3*modifier_values!E117),10-modifier_values!E117)</f>
        <v>8</v>
      </c>
      <c r="F117">
        <f>IF(modifier_values!F117&lt;0,10+(-3*modifier_values!F117),10-modifier_values!F117)</f>
        <v>19</v>
      </c>
      <c r="G117">
        <f>IF(modifier_values!G117&lt;0,10+(-3*modifier_values!G117),10-modifier_values!G117)</f>
        <v>8</v>
      </c>
      <c r="H117">
        <f>IF(modifier_values!H117&lt;0,10+(-3*modifier_values!H117),10-modifier_values!H117)</f>
        <v>6</v>
      </c>
      <c r="I117">
        <f>IF(modifier_values!I117&lt;0,10+(-3*modifier_values!I117),10-modifier_values!I117)</f>
        <v>16</v>
      </c>
      <c r="J117" s="1">
        <f t="shared" si="1"/>
        <v>100</v>
      </c>
    </row>
    <row r="118" spans="1:10">
      <c r="A118" t="s">
        <v>325</v>
      </c>
      <c r="B118">
        <f>IF(modifier_values!B118&lt;0,10+(-3*modifier_values!B118),10-modifier_values!B118)</f>
        <v>9</v>
      </c>
      <c r="C118">
        <f>IF(modifier_values!C118&lt;0,10+(-3*modifier_values!C118),10-modifier_values!C118)</f>
        <v>25</v>
      </c>
      <c r="D118">
        <f>IF(modifier_values!D118&lt;0,10+(-3*modifier_values!D118),10-modifier_values!D118)</f>
        <v>10</v>
      </c>
      <c r="E118">
        <f>IF(modifier_values!E118&lt;0,10+(-3*modifier_values!E118),10-modifier_values!E118)</f>
        <v>6</v>
      </c>
      <c r="F118">
        <f>IF(modifier_values!F118&lt;0,10+(-3*modifier_values!F118),10-modifier_values!F118)</f>
        <v>13</v>
      </c>
      <c r="G118">
        <f>IF(modifier_values!G118&lt;0,10+(-3*modifier_values!G118),10-modifier_values!G118)</f>
        <v>10</v>
      </c>
      <c r="H118">
        <f>IF(modifier_values!H118&lt;0,10+(-3*modifier_values!H118),10-modifier_values!H118)</f>
        <v>8</v>
      </c>
      <c r="I118">
        <f>IF(modifier_values!I118&lt;0,10+(-3*modifier_values!I118),10-modifier_values!I118)</f>
        <v>9</v>
      </c>
      <c r="J118" s="1">
        <f t="shared" si="1"/>
        <v>90</v>
      </c>
    </row>
    <row r="119" spans="1:10">
      <c r="A119" t="s">
        <v>326</v>
      </c>
      <c r="B119">
        <f>IF(modifier_values!B119&lt;0,10+(-3*modifier_values!B119),10-modifier_values!B119)</f>
        <v>19</v>
      </c>
      <c r="C119">
        <f>IF(modifier_values!C119&lt;0,10+(-3*modifier_values!C119),10-modifier_values!C119)</f>
        <v>19</v>
      </c>
      <c r="D119">
        <f>IF(modifier_values!D119&lt;0,10+(-3*modifier_values!D119),10-modifier_values!D119)</f>
        <v>5</v>
      </c>
      <c r="E119">
        <f>IF(modifier_values!E119&lt;0,10+(-3*modifier_values!E119),10-modifier_values!E119)</f>
        <v>6</v>
      </c>
      <c r="F119">
        <f>IF(modifier_values!F119&lt;0,10+(-3*modifier_values!F119),10-modifier_values!F119)</f>
        <v>8</v>
      </c>
      <c r="G119">
        <f>IF(modifier_values!G119&lt;0,10+(-3*modifier_values!G119),10-modifier_values!G119)</f>
        <v>22</v>
      </c>
      <c r="H119">
        <f>IF(modifier_values!H119&lt;0,10+(-3*modifier_values!H119),10-modifier_values!H119)</f>
        <v>19</v>
      </c>
      <c r="I119">
        <f>IF(modifier_values!I119&lt;0,10+(-3*modifier_values!I119),10-modifier_values!I119)</f>
        <v>6</v>
      </c>
      <c r="J119" s="1">
        <f t="shared" si="1"/>
        <v>104</v>
      </c>
    </row>
    <row r="120" spans="1:10">
      <c r="A120" t="s">
        <v>327</v>
      </c>
      <c r="B120">
        <f>IF(modifier_values!B120&lt;0,10+(-3*modifier_values!B120),10-modifier_values!B120)</f>
        <v>16</v>
      </c>
      <c r="C120">
        <f>IF(modifier_values!C120&lt;0,10+(-3*modifier_values!C120),10-modifier_values!C120)</f>
        <v>16</v>
      </c>
      <c r="D120">
        <f>IF(modifier_values!D120&lt;0,10+(-3*modifier_values!D120),10-modifier_values!D120)</f>
        <v>5</v>
      </c>
      <c r="E120">
        <f>IF(modifier_values!E120&lt;0,10+(-3*modifier_values!E120),10-modifier_values!E120)</f>
        <v>6</v>
      </c>
      <c r="F120">
        <f>IF(modifier_values!F120&lt;0,10+(-3*modifier_values!F120),10-modifier_values!F120)</f>
        <v>9</v>
      </c>
      <c r="G120">
        <f>IF(modifier_values!G120&lt;0,10+(-3*modifier_values!G120),10-modifier_values!G120)</f>
        <v>22</v>
      </c>
      <c r="H120">
        <f>IF(modifier_values!H120&lt;0,10+(-3*modifier_values!H120),10-modifier_values!H120)</f>
        <v>19</v>
      </c>
      <c r="I120">
        <f>IF(modifier_values!I120&lt;0,10+(-3*modifier_values!I120),10-modifier_values!I120)</f>
        <v>7</v>
      </c>
      <c r="J120" s="1">
        <f t="shared" si="1"/>
        <v>100</v>
      </c>
    </row>
    <row r="121" spans="1:10">
      <c r="A121" t="s">
        <v>328</v>
      </c>
      <c r="B121">
        <f>IF(modifier_values!B121&lt;0,10+(-3*modifier_values!B121),10-modifier_values!B121)</f>
        <v>19</v>
      </c>
      <c r="C121">
        <f>IF(modifier_values!C121&lt;0,10+(-3*modifier_values!C121),10-modifier_values!C121)</f>
        <v>13</v>
      </c>
      <c r="D121">
        <f>IF(modifier_values!D121&lt;0,10+(-3*modifier_values!D121),10-modifier_values!D121)</f>
        <v>6</v>
      </c>
      <c r="E121">
        <f>IF(modifier_values!E121&lt;0,10+(-3*modifier_values!E121),10-modifier_values!E121)</f>
        <v>6</v>
      </c>
      <c r="F121">
        <f>IF(modifier_values!F121&lt;0,10+(-3*modifier_values!F121),10-modifier_values!F121)</f>
        <v>9</v>
      </c>
      <c r="G121">
        <f>IF(modifier_values!G121&lt;0,10+(-3*modifier_values!G121),10-modifier_values!G121)</f>
        <v>19</v>
      </c>
      <c r="H121">
        <f>IF(modifier_values!H121&lt;0,10+(-3*modifier_values!H121),10-modifier_values!H121)</f>
        <v>19</v>
      </c>
      <c r="I121">
        <f>IF(modifier_values!I121&lt;0,10+(-3*modifier_values!I121),10-modifier_values!I121)</f>
        <v>7</v>
      </c>
      <c r="J121" s="1">
        <f t="shared" si="1"/>
        <v>98</v>
      </c>
    </row>
    <row r="122" spans="1:10">
      <c r="A122" t="s">
        <v>329</v>
      </c>
      <c r="B122">
        <f>IF(modifier_values!B122&lt;0,10+(-3*modifier_values!B122),10-modifier_values!B122)</f>
        <v>19</v>
      </c>
      <c r="C122">
        <f>IF(modifier_values!C122&lt;0,10+(-3*modifier_values!C122),10-modifier_values!C122)</f>
        <v>16</v>
      </c>
      <c r="D122">
        <f>IF(modifier_values!D122&lt;0,10+(-3*modifier_values!D122),10-modifier_values!D122)</f>
        <v>6</v>
      </c>
      <c r="E122">
        <f>IF(modifier_values!E122&lt;0,10+(-3*modifier_values!E122),10-modifier_values!E122)</f>
        <v>5</v>
      </c>
      <c r="F122">
        <f>IF(modifier_values!F122&lt;0,10+(-3*modifier_values!F122),10-modifier_values!F122)</f>
        <v>9</v>
      </c>
      <c r="G122">
        <f>IF(modifier_values!G122&lt;0,10+(-3*modifier_values!G122),10-modifier_values!G122)</f>
        <v>19</v>
      </c>
      <c r="H122">
        <f>IF(modifier_values!H122&lt;0,10+(-3*modifier_values!H122),10-modifier_values!H122)</f>
        <v>19</v>
      </c>
      <c r="I122">
        <f>IF(modifier_values!I122&lt;0,10+(-3*modifier_values!I122),10-modifier_values!I122)</f>
        <v>7</v>
      </c>
      <c r="J122" s="1">
        <f t="shared" si="1"/>
        <v>100</v>
      </c>
    </row>
    <row r="123" spans="1:10">
      <c r="A123" t="s">
        <v>330</v>
      </c>
      <c r="B123">
        <f>IF(modifier_values!B123&lt;0,10+(-3*modifier_values!B123),10-modifier_values!B123)</f>
        <v>16</v>
      </c>
      <c r="C123">
        <f>IF(modifier_values!C123&lt;0,10+(-3*modifier_values!C123),10-modifier_values!C123)</f>
        <v>19</v>
      </c>
      <c r="D123">
        <f>IF(modifier_values!D123&lt;0,10+(-3*modifier_values!D123),10-modifier_values!D123)</f>
        <v>7</v>
      </c>
      <c r="E123">
        <f>IF(modifier_values!E123&lt;0,10+(-3*modifier_values!E123),10-modifier_values!E123)</f>
        <v>5</v>
      </c>
      <c r="F123">
        <f>IF(modifier_values!F123&lt;0,10+(-3*modifier_values!F123),10-modifier_values!F123)</f>
        <v>9</v>
      </c>
      <c r="G123">
        <f>IF(modifier_values!G123&lt;0,10+(-3*modifier_values!G123),10-modifier_values!G123)</f>
        <v>19</v>
      </c>
      <c r="H123">
        <f>IF(modifier_values!H123&lt;0,10+(-3*modifier_values!H123),10-modifier_values!H123)</f>
        <v>16</v>
      </c>
      <c r="I123">
        <f>IF(modifier_values!I123&lt;0,10+(-3*modifier_values!I123),10-modifier_values!I123)</f>
        <v>7</v>
      </c>
      <c r="J123" s="1">
        <f t="shared" si="1"/>
        <v>98</v>
      </c>
    </row>
    <row r="124" spans="1:10">
      <c r="A124" t="s">
        <v>331</v>
      </c>
      <c r="B124">
        <f>IF(modifier_values!B124&lt;0,10+(-3*modifier_values!B124),10-modifier_values!B124)</f>
        <v>16</v>
      </c>
      <c r="C124">
        <f>IF(modifier_values!C124&lt;0,10+(-3*modifier_values!C124),10-modifier_values!C124)</f>
        <v>19</v>
      </c>
      <c r="D124">
        <f>IF(modifier_values!D124&lt;0,10+(-3*modifier_values!D124),10-modifier_values!D124)</f>
        <v>7</v>
      </c>
      <c r="E124">
        <f>IF(modifier_values!E124&lt;0,10+(-3*modifier_values!E124),10-modifier_values!E124)</f>
        <v>5</v>
      </c>
      <c r="F124">
        <f>IF(modifier_values!F124&lt;0,10+(-3*modifier_values!F124),10-modifier_values!F124)</f>
        <v>9</v>
      </c>
      <c r="G124">
        <f>IF(modifier_values!G124&lt;0,10+(-3*modifier_values!G124),10-modifier_values!G124)</f>
        <v>19</v>
      </c>
      <c r="H124">
        <f>IF(modifier_values!H124&lt;0,10+(-3*modifier_values!H124),10-modifier_values!H124)</f>
        <v>16</v>
      </c>
      <c r="I124">
        <f>IF(modifier_values!I124&lt;0,10+(-3*modifier_values!I124),10-modifier_values!I124)</f>
        <v>8</v>
      </c>
      <c r="J124" s="1">
        <f t="shared" si="1"/>
        <v>99</v>
      </c>
    </row>
    <row r="125" spans="1:10">
      <c r="A125" t="s">
        <v>332</v>
      </c>
      <c r="B125">
        <f>IF(modifier_values!B125&lt;0,10+(-3*modifier_values!B125),10-modifier_values!B125)</f>
        <v>16</v>
      </c>
      <c r="C125">
        <f>IF(modifier_values!C125&lt;0,10+(-3*modifier_values!C125),10-modifier_values!C125)</f>
        <v>10</v>
      </c>
      <c r="D125">
        <f>IF(modifier_values!D125&lt;0,10+(-3*modifier_values!D125),10-modifier_values!D125)</f>
        <v>7</v>
      </c>
      <c r="E125">
        <f>IF(modifier_values!E125&lt;0,10+(-3*modifier_values!E125),10-modifier_values!E125)</f>
        <v>7</v>
      </c>
      <c r="F125">
        <f>IF(modifier_values!F125&lt;0,10+(-3*modifier_values!F125),10-modifier_values!F125)</f>
        <v>10</v>
      </c>
      <c r="G125">
        <f>IF(modifier_values!G125&lt;0,10+(-3*modifier_values!G125),10-modifier_values!G125)</f>
        <v>16</v>
      </c>
      <c r="H125">
        <f>IF(modifier_values!H125&lt;0,10+(-3*modifier_values!H125),10-modifier_values!H125)</f>
        <v>16</v>
      </c>
      <c r="I125">
        <f>IF(modifier_values!I125&lt;0,10+(-3*modifier_values!I125),10-modifier_values!I125)</f>
        <v>8</v>
      </c>
      <c r="J125" s="1">
        <f t="shared" si="1"/>
        <v>90</v>
      </c>
    </row>
    <row r="126" spans="1:10">
      <c r="A126" t="s">
        <v>333</v>
      </c>
      <c r="B126">
        <f>IF(modifier_values!B126&lt;0,10+(-3*modifier_values!B126),10-modifier_values!B126)</f>
        <v>10</v>
      </c>
      <c r="C126">
        <f>IF(modifier_values!C126&lt;0,10+(-3*modifier_values!C126),10-modifier_values!C126)</f>
        <v>10</v>
      </c>
      <c r="D126">
        <f>IF(modifier_values!D126&lt;0,10+(-3*modifier_values!D126),10-modifier_values!D126)</f>
        <v>9</v>
      </c>
      <c r="E126">
        <f>IF(modifier_values!E126&lt;0,10+(-3*modifier_values!E126),10-modifier_values!E126)</f>
        <v>8</v>
      </c>
      <c r="F126">
        <f>IF(modifier_values!F126&lt;0,10+(-3*modifier_values!F126),10-modifier_values!F126)</f>
        <v>13</v>
      </c>
      <c r="G126">
        <f>IF(modifier_values!G126&lt;0,10+(-3*modifier_values!G126),10-modifier_values!G126)</f>
        <v>16</v>
      </c>
      <c r="H126">
        <f>IF(modifier_values!H126&lt;0,10+(-3*modifier_values!H126),10-modifier_values!H126)</f>
        <v>13</v>
      </c>
      <c r="I126">
        <f>IF(modifier_values!I126&lt;0,10+(-3*modifier_values!I126),10-modifier_values!I126)</f>
        <v>7</v>
      </c>
      <c r="J126" s="1">
        <f t="shared" si="1"/>
        <v>86</v>
      </c>
    </row>
    <row r="127" spans="1:10">
      <c r="A127" t="s">
        <v>334</v>
      </c>
      <c r="B127">
        <f>IF(modifier_values!B127&lt;0,10+(-3*modifier_values!B127),10-modifier_values!B127)</f>
        <v>19</v>
      </c>
      <c r="C127">
        <f>IF(modifier_values!C127&lt;0,10+(-3*modifier_values!C127),10-modifier_values!C127)</f>
        <v>10</v>
      </c>
      <c r="D127">
        <f>IF(modifier_values!D127&lt;0,10+(-3*modifier_values!D127),10-modifier_values!D127)</f>
        <v>7</v>
      </c>
      <c r="E127">
        <f>IF(modifier_values!E127&lt;0,10+(-3*modifier_values!E127),10-modifier_values!E127)</f>
        <v>7</v>
      </c>
      <c r="F127">
        <f>IF(modifier_values!F127&lt;0,10+(-3*modifier_values!F127),10-modifier_values!F127)</f>
        <v>10</v>
      </c>
      <c r="G127">
        <f>IF(modifier_values!G127&lt;0,10+(-3*modifier_values!G127),10-modifier_values!G127)</f>
        <v>16</v>
      </c>
      <c r="H127">
        <f>IF(modifier_values!H127&lt;0,10+(-3*modifier_values!H127),10-modifier_values!H127)</f>
        <v>13</v>
      </c>
      <c r="I127">
        <f>IF(modifier_values!I127&lt;0,10+(-3*modifier_values!I127),10-modifier_values!I127)</f>
        <v>8</v>
      </c>
      <c r="J127" s="1">
        <f t="shared" si="1"/>
        <v>90</v>
      </c>
    </row>
    <row r="128" spans="1:10">
      <c r="A128" t="s">
        <v>335</v>
      </c>
      <c r="B128">
        <f>IF(modifier_values!B128&lt;0,10+(-3*modifier_values!B128),10-modifier_values!B128)</f>
        <v>16</v>
      </c>
      <c r="C128">
        <f>IF(modifier_values!C128&lt;0,10+(-3*modifier_values!C128),10-modifier_values!C128)</f>
        <v>10</v>
      </c>
      <c r="D128">
        <f>IF(modifier_values!D128&lt;0,10+(-3*modifier_values!D128),10-modifier_values!D128)</f>
        <v>7</v>
      </c>
      <c r="E128">
        <f>IF(modifier_values!E128&lt;0,10+(-3*modifier_values!E128),10-modifier_values!E128)</f>
        <v>7</v>
      </c>
      <c r="F128">
        <f>IF(modifier_values!F128&lt;0,10+(-3*modifier_values!F128),10-modifier_values!F128)</f>
        <v>10</v>
      </c>
      <c r="G128">
        <f>IF(modifier_values!G128&lt;0,10+(-3*modifier_values!G128),10-modifier_values!G128)</f>
        <v>16</v>
      </c>
      <c r="H128">
        <f>IF(modifier_values!H128&lt;0,10+(-3*modifier_values!H128),10-modifier_values!H128)</f>
        <v>16</v>
      </c>
      <c r="I128">
        <f>IF(modifier_values!I128&lt;0,10+(-3*modifier_values!I128),10-modifier_values!I128)</f>
        <v>8</v>
      </c>
      <c r="J128" s="1">
        <f t="shared" si="1"/>
        <v>90</v>
      </c>
    </row>
    <row r="129" spans="1:10">
      <c r="A129" t="s">
        <v>336</v>
      </c>
      <c r="B129">
        <f>IF(modifier_values!B129&lt;0,10+(-3*modifier_values!B129),10-modifier_values!B129)</f>
        <v>10</v>
      </c>
      <c r="C129">
        <f>IF(modifier_values!C129&lt;0,10+(-3*modifier_values!C129),10-modifier_values!C129)</f>
        <v>19</v>
      </c>
      <c r="D129">
        <f>IF(modifier_values!D129&lt;0,10+(-3*modifier_values!D129),10-modifier_values!D129)</f>
        <v>7</v>
      </c>
      <c r="E129">
        <f>IF(modifier_values!E129&lt;0,10+(-3*modifier_values!E129),10-modifier_values!E129)</f>
        <v>7</v>
      </c>
      <c r="F129">
        <f>IF(modifier_values!F129&lt;0,10+(-3*modifier_values!F129),10-modifier_values!F129)</f>
        <v>10</v>
      </c>
      <c r="G129">
        <f>IF(modifier_values!G129&lt;0,10+(-3*modifier_values!G129),10-modifier_values!G129)</f>
        <v>16</v>
      </c>
      <c r="H129">
        <f>IF(modifier_values!H129&lt;0,10+(-3*modifier_values!H129),10-modifier_values!H129)</f>
        <v>13</v>
      </c>
      <c r="I129">
        <f>IF(modifier_values!I129&lt;0,10+(-3*modifier_values!I129),10-modifier_values!I129)</f>
        <v>8</v>
      </c>
      <c r="J129" s="1">
        <f t="shared" si="1"/>
        <v>90</v>
      </c>
    </row>
    <row r="130" spans="1:10">
      <c r="A130" t="s">
        <v>337</v>
      </c>
      <c r="B130">
        <f>IF(modifier_values!B130&lt;0,10+(-3*modifier_values!B130),10-modifier_values!B130)</f>
        <v>10</v>
      </c>
      <c r="C130">
        <f>IF(modifier_values!C130&lt;0,10+(-3*modifier_values!C130),10-modifier_values!C130)</f>
        <v>22</v>
      </c>
      <c r="D130">
        <f>IF(modifier_values!D130&lt;0,10+(-3*modifier_values!D130),10-modifier_values!D130)</f>
        <v>6</v>
      </c>
      <c r="E130">
        <f>IF(modifier_values!E130&lt;0,10+(-3*modifier_values!E130),10-modifier_values!E130)</f>
        <v>7</v>
      </c>
      <c r="F130">
        <f>IF(modifier_values!F130&lt;0,10+(-3*modifier_values!F130),10-modifier_values!F130)</f>
        <v>10</v>
      </c>
      <c r="G130">
        <f>IF(modifier_values!G130&lt;0,10+(-3*modifier_values!G130),10-modifier_values!G130)</f>
        <v>16</v>
      </c>
      <c r="H130">
        <f>IF(modifier_values!H130&lt;0,10+(-3*modifier_values!H130),10-modifier_values!H130)</f>
        <v>13</v>
      </c>
      <c r="I130">
        <f>IF(modifier_values!I130&lt;0,10+(-3*modifier_values!I130),10-modifier_values!I130)</f>
        <v>8</v>
      </c>
      <c r="J130" s="1">
        <f t="shared" si="1"/>
        <v>92</v>
      </c>
    </row>
    <row r="131" spans="1:10">
      <c r="A131" t="s">
        <v>338</v>
      </c>
      <c r="B131">
        <f>IF(modifier_values!B131&lt;0,10+(-3*modifier_values!B131),10-modifier_values!B131)</f>
        <v>22</v>
      </c>
      <c r="C131">
        <f>IF(modifier_values!C131&lt;0,10+(-3*modifier_values!C131),10-modifier_values!C131)</f>
        <v>22</v>
      </c>
      <c r="D131">
        <f>IF(modifier_values!D131&lt;0,10+(-3*modifier_values!D131),10-modifier_values!D131)</f>
        <v>5</v>
      </c>
      <c r="E131">
        <f>IF(modifier_values!E131&lt;0,10+(-3*modifier_values!E131),10-modifier_values!E131)</f>
        <v>5</v>
      </c>
      <c r="F131">
        <f>IF(modifier_values!F131&lt;0,10+(-3*modifier_values!F131),10-modifier_values!F131)</f>
        <v>8</v>
      </c>
      <c r="G131">
        <f>IF(modifier_values!G131&lt;0,10+(-3*modifier_values!G131),10-modifier_values!G131)</f>
        <v>22</v>
      </c>
      <c r="H131">
        <f>IF(modifier_values!H131&lt;0,10+(-3*modifier_values!H131),10-modifier_values!H131)</f>
        <v>19</v>
      </c>
      <c r="I131">
        <f>IF(modifier_values!I131&lt;0,10+(-3*modifier_values!I131),10-modifier_values!I131)</f>
        <v>5</v>
      </c>
      <c r="J131" s="1">
        <f t="shared" si="1"/>
        <v>108</v>
      </c>
    </row>
    <row r="132" spans="1:10">
      <c r="A132" t="s">
        <v>339</v>
      </c>
      <c r="B132">
        <f>IF(modifier_values!B132&lt;0,10+(-3*modifier_values!B132),10-modifier_values!B132)</f>
        <v>19</v>
      </c>
      <c r="C132">
        <f>IF(modifier_values!C132&lt;0,10+(-3*modifier_values!C132),10-modifier_values!C132)</f>
        <v>9</v>
      </c>
      <c r="D132">
        <f>IF(modifier_values!D132&lt;0,10+(-3*modifier_values!D132),10-modifier_values!D132)</f>
        <v>8</v>
      </c>
      <c r="E132">
        <f>IF(modifier_values!E132&lt;0,10+(-3*modifier_values!E132),10-modifier_values!E132)</f>
        <v>8</v>
      </c>
      <c r="F132">
        <f>IF(modifier_values!F132&lt;0,10+(-3*modifier_values!F132),10-modifier_values!F132)</f>
        <v>10</v>
      </c>
      <c r="G132">
        <f>IF(modifier_values!G132&lt;0,10+(-3*modifier_values!G132),10-modifier_values!G132)</f>
        <v>16</v>
      </c>
      <c r="H132">
        <f>IF(modifier_values!H132&lt;0,10+(-3*modifier_values!H132),10-modifier_values!H132)</f>
        <v>9</v>
      </c>
      <c r="I132">
        <f>IF(modifier_values!I132&lt;0,10+(-3*modifier_values!I132),10-modifier_values!I132)</f>
        <v>9</v>
      </c>
      <c r="J132" s="1">
        <f t="shared" si="1"/>
        <v>88</v>
      </c>
    </row>
    <row r="133" spans="1:10">
      <c r="A133" t="s">
        <v>340</v>
      </c>
      <c r="B133">
        <f>IF(modifier_values!B133&lt;0,10+(-3*modifier_values!B133),10-modifier_values!B133)</f>
        <v>16</v>
      </c>
      <c r="C133">
        <f>IF(modifier_values!C133&lt;0,10+(-3*modifier_values!C133),10-modifier_values!C133)</f>
        <v>8</v>
      </c>
      <c r="D133">
        <f>IF(modifier_values!D133&lt;0,10+(-3*modifier_values!D133),10-modifier_values!D133)</f>
        <v>8</v>
      </c>
      <c r="E133">
        <f>IF(modifier_values!E133&lt;0,10+(-3*modifier_values!E133),10-modifier_values!E133)</f>
        <v>8</v>
      </c>
      <c r="F133">
        <f>IF(modifier_values!F133&lt;0,10+(-3*modifier_values!F133),10-modifier_values!F133)</f>
        <v>13</v>
      </c>
      <c r="G133">
        <f>IF(modifier_values!G133&lt;0,10+(-3*modifier_values!G133),10-modifier_values!G133)</f>
        <v>16</v>
      </c>
      <c r="H133">
        <f>IF(modifier_values!H133&lt;0,10+(-3*modifier_values!H133),10-modifier_values!H133)</f>
        <v>9</v>
      </c>
      <c r="I133">
        <f>IF(modifier_values!I133&lt;0,10+(-3*modifier_values!I133),10-modifier_values!I133)</f>
        <v>10</v>
      </c>
      <c r="J133" s="1">
        <f t="shared" si="1"/>
        <v>88</v>
      </c>
    </row>
    <row r="134" spans="1:10">
      <c r="A134" t="s">
        <v>341</v>
      </c>
      <c r="B134">
        <f>IF(modifier_values!B134&lt;0,10+(-3*modifier_values!B134),10-modifier_values!B134)</f>
        <v>19</v>
      </c>
      <c r="C134">
        <f>IF(modifier_values!C134&lt;0,10+(-3*modifier_values!C134),10-modifier_values!C134)</f>
        <v>7</v>
      </c>
      <c r="D134">
        <f>IF(modifier_values!D134&lt;0,10+(-3*modifier_values!D134),10-modifier_values!D134)</f>
        <v>9</v>
      </c>
      <c r="E134">
        <f>IF(modifier_values!E134&lt;0,10+(-3*modifier_values!E134),10-modifier_values!E134)</f>
        <v>8</v>
      </c>
      <c r="F134">
        <f>IF(modifier_values!F134&lt;0,10+(-3*modifier_values!F134),10-modifier_values!F134)</f>
        <v>13</v>
      </c>
      <c r="G134">
        <f>IF(modifier_values!G134&lt;0,10+(-3*modifier_values!G134),10-modifier_values!G134)</f>
        <v>13</v>
      </c>
      <c r="H134">
        <f>IF(modifier_values!H134&lt;0,10+(-3*modifier_values!H134),10-modifier_values!H134)</f>
        <v>9</v>
      </c>
      <c r="I134">
        <f>IF(modifier_values!I134&lt;0,10+(-3*modifier_values!I134),10-modifier_values!I134)</f>
        <v>10</v>
      </c>
      <c r="J134" s="1">
        <f t="shared" si="1"/>
        <v>88</v>
      </c>
    </row>
    <row r="135" spans="1:10">
      <c r="A135" t="s">
        <v>342</v>
      </c>
      <c r="B135">
        <f>IF(modifier_values!B135&lt;0,10+(-3*modifier_values!B135),10-modifier_values!B135)</f>
        <v>19</v>
      </c>
      <c r="C135">
        <f>IF(modifier_values!C135&lt;0,10+(-3*modifier_values!C135),10-modifier_values!C135)</f>
        <v>8</v>
      </c>
      <c r="D135">
        <f>IF(modifier_values!D135&lt;0,10+(-3*modifier_values!D135),10-modifier_values!D135)</f>
        <v>9</v>
      </c>
      <c r="E135">
        <f>IF(modifier_values!E135&lt;0,10+(-3*modifier_values!E135),10-modifier_values!E135)</f>
        <v>7</v>
      </c>
      <c r="F135">
        <f>IF(modifier_values!F135&lt;0,10+(-3*modifier_values!F135),10-modifier_values!F135)</f>
        <v>13</v>
      </c>
      <c r="G135">
        <f>IF(modifier_values!G135&lt;0,10+(-3*modifier_values!G135),10-modifier_values!G135)</f>
        <v>13</v>
      </c>
      <c r="H135">
        <f>IF(modifier_values!H135&lt;0,10+(-3*modifier_values!H135),10-modifier_values!H135)</f>
        <v>9</v>
      </c>
      <c r="I135">
        <f>IF(modifier_values!I135&lt;0,10+(-3*modifier_values!I135),10-modifier_values!I135)</f>
        <v>10</v>
      </c>
      <c r="J135" s="1">
        <f t="shared" si="1"/>
        <v>88</v>
      </c>
    </row>
    <row r="136" spans="1:10">
      <c r="A136" t="s">
        <v>343</v>
      </c>
      <c r="B136">
        <f>IF(modifier_values!B136&lt;0,10+(-3*modifier_values!B136),10-modifier_values!B136)</f>
        <v>16</v>
      </c>
      <c r="C136">
        <f>IF(modifier_values!C136&lt;0,10+(-3*modifier_values!C136),10-modifier_values!C136)</f>
        <v>9</v>
      </c>
      <c r="D136">
        <f>IF(modifier_values!D136&lt;0,10+(-3*modifier_values!D136),10-modifier_values!D136)</f>
        <v>10</v>
      </c>
      <c r="E136">
        <f>IF(modifier_values!E136&lt;0,10+(-3*modifier_values!E136),10-modifier_values!E136)</f>
        <v>7</v>
      </c>
      <c r="F136">
        <f>IF(modifier_values!F136&lt;0,10+(-3*modifier_values!F136),10-modifier_values!F136)</f>
        <v>13</v>
      </c>
      <c r="G136">
        <f>IF(modifier_values!G136&lt;0,10+(-3*modifier_values!G136),10-modifier_values!G136)</f>
        <v>13</v>
      </c>
      <c r="H136">
        <f>IF(modifier_values!H136&lt;0,10+(-3*modifier_values!H136),10-modifier_values!H136)</f>
        <v>8</v>
      </c>
      <c r="I136">
        <f>IF(modifier_values!I136&lt;0,10+(-3*modifier_values!I136),10-modifier_values!I136)</f>
        <v>10</v>
      </c>
      <c r="J136" s="1">
        <f t="shared" si="1"/>
        <v>86</v>
      </c>
    </row>
    <row r="137" spans="1:10">
      <c r="A137" t="s">
        <v>344</v>
      </c>
      <c r="B137">
        <f>IF(modifier_values!B137&lt;0,10+(-3*modifier_values!B137),10-modifier_values!B137)</f>
        <v>16</v>
      </c>
      <c r="C137">
        <f>IF(modifier_values!C137&lt;0,10+(-3*modifier_values!C137),10-modifier_values!C137)</f>
        <v>9</v>
      </c>
      <c r="D137">
        <f>IF(modifier_values!D137&lt;0,10+(-3*modifier_values!D137),10-modifier_values!D137)</f>
        <v>10</v>
      </c>
      <c r="E137">
        <f>IF(modifier_values!E137&lt;0,10+(-3*modifier_values!E137),10-modifier_values!E137)</f>
        <v>6</v>
      </c>
      <c r="F137">
        <f>IF(modifier_values!F137&lt;0,10+(-3*modifier_values!F137),10-modifier_values!F137)</f>
        <v>13</v>
      </c>
      <c r="G137">
        <f>IF(modifier_values!G137&lt;0,10+(-3*modifier_values!G137),10-modifier_values!G137)</f>
        <v>13</v>
      </c>
      <c r="H137">
        <f>IF(modifier_values!H137&lt;0,10+(-3*modifier_values!H137),10-modifier_values!H137)</f>
        <v>8</v>
      </c>
      <c r="I137">
        <f>IF(modifier_values!I137&lt;0,10+(-3*modifier_values!I137),10-modifier_values!I137)</f>
        <v>13</v>
      </c>
      <c r="J137" s="1">
        <f t="shared" si="1"/>
        <v>88</v>
      </c>
    </row>
    <row r="138" spans="1:10">
      <c r="A138" t="s">
        <v>345</v>
      </c>
      <c r="B138">
        <f>IF(modifier_values!B138&lt;0,10+(-3*modifier_values!B138),10-modifier_values!B138)</f>
        <v>16</v>
      </c>
      <c r="C138">
        <f>IF(modifier_values!C138&lt;0,10+(-3*modifier_values!C138),10-modifier_values!C138)</f>
        <v>6</v>
      </c>
      <c r="D138">
        <f>IF(modifier_values!D138&lt;0,10+(-3*modifier_values!D138),10-modifier_values!D138)</f>
        <v>10</v>
      </c>
      <c r="E138">
        <f>IF(modifier_values!E138&lt;0,10+(-3*modifier_values!E138),10-modifier_values!E138)</f>
        <v>9</v>
      </c>
      <c r="F138">
        <f>IF(modifier_values!F138&lt;0,10+(-3*modifier_values!F138),10-modifier_values!F138)</f>
        <v>16</v>
      </c>
      <c r="G138">
        <f>IF(modifier_values!G138&lt;0,10+(-3*modifier_values!G138),10-modifier_values!G138)</f>
        <v>10</v>
      </c>
      <c r="H138">
        <f>IF(modifier_values!H138&lt;0,10+(-3*modifier_values!H138),10-modifier_values!H138)</f>
        <v>8</v>
      </c>
      <c r="I138">
        <f>IF(modifier_values!I138&lt;0,10+(-3*modifier_values!I138),10-modifier_values!I138)</f>
        <v>13</v>
      </c>
      <c r="J138" s="1">
        <f t="shared" si="1"/>
        <v>88</v>
      </c>
    </row>
    <row r="139" spans="1:10">
      <c r="A139" t="s">
        <v>346</v>
      </c>
      <c r="B139">
        <f>IF(modifier_values!B139&lt;0,10+(-3*modifier_values!B139),10-modifier_values!B139)</f>
        <v>10</v>
      </c>
      <c r="C139">
        <f>IF(modifier_values!C139&lt;0,10+(-3*modifier_values!C139),10-modifier_values!C139)</f>
        <v>6</v>
      </c>
      <c r="D139">
        <f>IF(modifier_values!D139&lt;0,10+(-3*modifier_values!D139),10-modifier_values!D139)</f>
        <v>16</v>
      </c>
      <c r="E139">
        <f>IF(modifier_values!E139&lt;0,10+(-3*modifier_values!E139),10-modifier_values!E139)</f>
        <v>10</v>
      </c>
      <c r="F139">
        <f>IF(modifier_values!F139&lt;0,10+(-3*modifier_values!F139),10-modifier_values!F139)</f>
        <v>19</v>
      </c>
      <c r="G139">
        <f>IF(modifier_values!G139&lt;0,10+(-3*modifier_values!G139),10-modifier_values!G139)</f>
        <v>10</v>
      </c>
      <c r="H139">
        <f>IF(modifier_values!H139&lt;0,10+(-3*modifier_values!H139),10-modifier_values!H139)</f>
        <v>7</v>
      </c>
      <c r="I139">
        <f>IF(modifier_values!I139&lt;0,10+(-3*modifier_values!I139),10-modifier_values!I139)</f>
        <v>10</v>
      </c>
      <c r="J139" s="1">
        <f t="shared" si="1"/>
        <v>88</v>
      </c>
    </row>
    <row r="140" spans="1:10">
      <c r="A140" t="s">
        <v>347</v>
      </c>
      <c r="B140">
        <f>IF(modifier_values!B140&lt;0,10+(-3*modifier_values!B140),10-modifier_values!B140)</f>
        <v>19</v>
      </c>
      <c r="C140">
        <f>IF(modifier_values!C140&lt;0,10+(-3*modifier_values!C140),10-modifier_values!C140)</f>
        <v>6</v>
      </c>
      <c r="D140">
        <f>IF(modifier_values!D140&lt;0,10+(-3*modifier_values!D140),10-modifier_values!D140)</f>
        <v>10</v>
      </c>
      <c r="E140">
        <f>IF(modifier_values!E140&lt;0,10+(-3*modifier_values!E140),10-modifier_values!E140)</f>
        <v>9</v>
      </c>
      <c r="F140">
        <f>IF(modifier_values!F140&lt;0,10+(-3*modifier_values!F140),10-modifier_values!F140)</f>
        <v>16</v>
      </c>
      <c r="G140">
        <f>IF(modifier_values!G140&lt;0,10+(-3*modifier_values!G140),10-modifier_values!G140)</f>
        <v>10</v>
      </c>
      <c r="H140">
        <f>IF(modifier_values!H140&lt;0,10+(-3*modifier_values!H140),10-modifier_values!H140)</f>
        <v>7</v>
      </c>
      <c r="I140">
        <f>IF(modifier_values!I140&lt;0,10+(-3*modifier_values!I140),10-modifier_values!I140)</f>
        <v>13</v>
      </c>
      <c r="J140" s="1">
        <f t="shared" si="1"/>
        <v>90</v>
      </c>
    </row>
    <row r="141" spans="1:10">
      <c r="A141" t="s">
        <v>348</v>
      </c>
      <c r="B141">
        <f>IF(modifier_values!B141&lt;0,10+(-3*modifier_values!B141),10-modifier_values!B141)</f>
        <v>16</v>
      </c>
      <c r="C141">
        <f>IF(modifier_values!C141&lt;0,10+(-3*modifier_values!C141),10-modifier_values!C141)</f>
        <v>6</v>
      </c>
      <c r="D141">
        <f>IF(modifier_values!D141&lt;0,10+(-3*modifier_values!D141),10-modifier_values!D141)</f>
        <v>10</v>
      </c>
      <c r="E141">
        <f>IF(modifier_values!E141&lt;0,10+(-3*modifier_values!E141),10-modifier_values!E141)</f>
        <v>9</v>
      </c>
      <c r="F141">
        <f>IF(modifier_values!F141&lt;0,10+(-3*modifier_values!F141),10-modifier_values!F141)</f>
        <v>16</v>
      </c>
      <c r="G141">
        <f>IF(modifier_values!G141&lt;0,10+(-3*modifier_values!G141),10-modifier_values!G141)</f>
        <v>10</v>
      </c>
      <c r="H141">
        <f>IF(modifier_values!H141&lt;0,10+(-3*modifier_values!H141),10-modifier_values!H141)</f>
        <v>8</v>
      </c>
      <c r="I141">
        <f>IF(modifier_values!I141&lt;0,10+(-3*modifier_values!I141),10-modifier_values!I141)</f>
        <v>13</v>
      </c>
      <c r="J141" s="1">
        <f>SUM(B141:I141)</f>
        <v>88</v>
      </c>
    </row>
    <row r="142" spans="1:10">
      <c r="A142" t="s">
        <v>349</v>
      </c>
      <c r="B142">
        <f>IF(modifier_values!B142&lt;0,10+(-3*modifier_values!B142),10-modifier_values!B142)</f>
        <v>10</v>
      </c>
      <c r="C142">
        <f>IF(modifier_values!C142&lt;0,10+(-3*modifier_values!C142),10-modifier_values!C142)</f>
        <v>9</v>
      </c>
      <c r="D142">
        <f>IF(modifier_values!D142&lt;0,10+(-3*modifier_values!D142),10-modifier_values!D142)</f>
        <v>10</v>
      </c>
      <c r="E142">
        <f>IF(modifier_values!E142&lt;0,10+(-3*modifier_values!E142),10-modifier_values!E142)</f>
        <v>9</v>
      </c>
      <c r="F142">
        <f>IF(modifier_values!F142&lt;0,10+(-3*modifier_values!F142),10-modifier_values!F142)</f>
        <v>16</v>
      </c>
      <c r="G142">
        <f>IF(modifier_values!G142&lt;0,10+(-3*modifier_values!G142),10-modifier_values!G142)</f>
        <v>10</v>
      </c>
      <c r="H142">
        <f>IF(modifier_values!H142&lt;0,10+(-3*modifier_values!H142),10-modifier_values!H142)</f>
        <v>7</v>
      </c>
      <c r="I142">
        <f>IF(modifier_values!I142&lt;0,10+(-3*modifier_values!I142),10-modifier_values!I142)</f>
        <v>13</v>
      </c>
      <c r="J142" s="1">
        <f>SUM(B142:I142)</f>
        <v>84</v>
      </c>
    </row>
    <row r="143" spans="1:10">
      <c r="A143" t="s">
        <v>350</v>
      </c>
      <c r="B143">
        <f>IF(modifier_values!B143&lt;0,10+(-3*modifier_values!B143),10-modifier_values!B143)</f>
        <v>10</v>
      </c>
      <c r="C143">
        <f>IF(modifier_values!C143&lt;0,10+(-3*modifier_values!C143),10-modifier_values!C143)</f>
        <v>10</v>
      </c>
      <c r="D143">
        <f>IF(modifier_values!D143&lt;0,10+(-3*modifier_values!D143),10-modifier_values!D143)</f>
        <v>9</v>
      </c>
      <c r="E143">
        <f>IF(modifier_values!E143&lt;0,10+(-3*modifier_values!E143),10-modifier_values!E143)</f>
        <v>9</v>
      </c>
      <c r="F143">
        <f>IF(modifier_values!F143&lt;0,10+(-3*modifier_values!F143),10-modifier_values!F143)</f>
        <v>16</v>
      </c>
      <c r="G143">
        <f>IF(modifier_values!G143&lt;0,10+(-3*modifier_values!G143),10-modifier_values!G143)</f>
        <v>10</v>
      </c>
      <c r="H143">
        <f>IF(modifier_values!H143&lt;0,10+(-3*modifier_values!H143),10-modifier_values!H143)</f>
        <v>7</v>
      </c>
      <c r="I143">
        <f>IF(modifier_values!I143&lt;0,10+(-3*modifier_values!I143),10-modifier_values!I143)</f>
        <v>13</v>
      </c>
      <c r="J143" s="1">
        <f>SUM(B143:I143)</f>
        <v>84</v>
      </c>
    </row>
    <row r="144" spans="1:10">
      <c r="A144" t="s">
        <v>351</v>
      </c>
      <c r="B144">
        <f>IF(modifier_values!B144&lt;0,10+(-3*modifier_values!B144),10-modifier_values!B144)</f>
        <v>22</v>
      </c>
      <c r="C144">
        <f>IF(modifier_values!C144&lt;0,10+(-3*modifier_values!C144),10-modifier_values!C144)</f>
        <v>10</v>
      </c>
      <c r="D144">
        <f>IF(modifier_values!D144&lt;0,10+(-3*modifier_values!D144),10-modifier_values!D144)</f>
        <v>8</v>
      </c>
      <c r="E144">
        <f>IF(modifier_values!E144&lt;0,10+(-3*modifier_values!E144),10-modifier_values!E144)</f>
        <v>7</v>
      </c>
      <c r="F144">
        <f>IF(modifier_values!F144&lt;0,10+(-3*modifier_values!F144),10-modifier_values!F144)</f>
        <v>10</v>
      </c>
      <c r="G144">
        <f>IF(modifier_values!G144&lt;0,10+(-3*modifier_values!G144),10-modifier_values!G144)</f>
        <v>16</v>
      </c>
      <c r="H144">
        <f>IF(modifier_values!H144&lt;0,10+(-3*modifier_values!H144),10-modifier_values!H144)</f>
        <v>9</v>
      </c>
      <c r="I144">
        <f>IF(modifier_values!I144&lt;0,10+(-3*modifier_values!I144),10-modifier_values!I144)</f>
        <v>8</v>
      </c>
      <c r="J144" s="1">
        <f>SUM(B144:I144)</f>
        <v>90</v>
      </c>
    </row>
    <row r="146" spans="1:10">
      <c r="A146" t="s">
        <v>21</v>
      </c>
      <c r="B146">
        <f>SUM(B2:B145)</f>
        <v>1891</v>
      </c>
      <c r="C146">
        <f t="shared" ref="C146:I146" si="2">SUM(C2:C145)</f>
        <v>1810</v>
      </c>
      <c r="D146">
        <f t="shared" si="2"/>
        <v>1311</v>
      </c>
      <c r="E146">
        <f t="shared" si="2"/>
        <v>1178</v>
      </c>
      <c r="F146">
        <f t="shared" si="2"/>
        <v>1932</v>
      </c>
      <c r="G146">
        <f t="shared" si="2"/>
        <v>1751</v>
      </c>
      <c r="H146">
        <f t="shared" si="2"/>
        <v>1320</v>
      </c>
      <c r="I146">
        <f t="shared" si="2"/>
        <v>1583</v>
      </c>
    </row>
    <row r="147" spans="1:10">
      <c r="A147" t="s">
        <v>353</v>
      </c>
      <c r="B147">
        <f>AVERAGE(Table31012101113[Mag])</f>
        <v>13.223776223776223</v>
      </c>
      <c r="C147">
        <f>AVERAGE(Table31012101113[Div])</f>
        <v>12.657342657342657</v>
      </c>
      <c r="D147">
        <f>AVERAGE(Table31012101113[Str])</f>
        <v>9.1678321678321684</v>
      </c>
      <c r="E147">
        <f>AVERAGE(Table31012101113[Dex])</f>
        <v>8.2377622377622384</v>
      </c>
      <c r="F147">
        <f>AVERAGE(Table31012101113[Con])</f>
        <v>13.51048951048951</v>
      </c>
      <c r="G147">
        <f>AVERAGE(Table31012101113[Cha])</f>
        <v>12.244755244755245</v>
      </c>
      <c r="H147">
        <f>AVERAGE(Table31012101113[Bra])</f>
        <v>9.2307692307692299</v>
      </c>
      <c r="I147">
        <f>AVERAGE(Table31012101113[HP])</f>
        <v>11.06993006993007</v>
      </c>
      <c r="J147">
        <f>AVERAGE(B147:I147)</f>
        <v>11.167832167832167</v>
      </c>
    </row>
  </sheetData>
  <conditionalFormatting sqref="J2:J144">
    <cfRule type="cellIs" dxfId="57" priority="3" operator="lessThan">
      <formula>2</formula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A557-D76C-4C60-9EF7-D1D48946BD4F}">
  <dimension ref="A1:N14"/>
  <sheetViews>
    <sheetView workbookViewId="0">
      <selection activeCell="I11" sqref="I11"/>
    </sheetView>
  </sheetViews>
  <sheetFormatPr defaultRowHeight="15"/>
  <cols>
    <col min="1" max="1" width="12.7109375" customWidth="1"/>
  </cols>
  <sheetData>
    <row r="1" spans="1:14"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30</v>
      </c>
      <c r="J1" t="s">
        <v>29</v>
      </c>
      <c r="K1" t="s">
        <v>31</v>
      </c>
      <c r="L1" t="s">
        <v>0</v>
      </c>
      <c r="N1" t="s">
        <v>21</v>
      </c>
    </row>
    <row r="2" spans="1:14">
      <c r="A2" t="s">
        <v>1</v>
      </c>
      <c r="B2">
        <v>0</v>
      </c>
      <c r="C2">
        <v>-1</v>
      </c>
      <c r="D2">
        <v>-2</v>
      </c>
      <c r="E2">
        <v>1</v>
      </c>
      <c r="F2">
        <v>2</v>
      </c>
      <c r="G2">
        <v>-3</v>
      </c>
      <c r="H2">
        <v>-3</v>
      </c>
      <c r="I2">
        <v>0</v>
      </c>
      <c r="J2">
        <v>3</v>
      </c>
      <c r="K2">
        <v>-2</v>
      </c>
      <c r="L2">
        <v>3</v>
      </c>
      <c r="N2">
        <f>SUM(B2:L2)</f>
        <v>-2</v>
      </c>
    </row>
    <row r="3" spans="1:14">
      <c r="A3" t="s">
        <v>2</v>
      </c>
      <c r="B3">
        <v>0</v>
      </c>
      <c r="C3">
        <v>2</v>
      </c>
      <c r="D3">
        <v>0</v>
      </c>
      <c r="E3">
        <v>-1</v>
      </c>
      <c r="F3">
        <v>-1</v>
      </c>
      <c r="G3">
        <v>0</v>
      </c>
      <c r="H3">
        <v>-1</v>
      </c>
      <c r="I3">
        <v>0</v>
      </c>
      <c r="J3">
        <v>-1</v>
      </c>
      <c r="K3">
        <v>-2</v>
      </c>
      <c r="L3">
        <v>-1</v>
      </c>
      <c r="N3">
        <f t="shared" ref="N3:N9" si="0">SUM(B3:L3)</f>
        <v>-5</v>
      </c>
    </row>
    <row r="4" spans="1:14">
      <c r="A4" t="s">
        <v>3</v>
      </c>
      <c r="B4">
        <v>0</v>
      </c>
      <c r="C4">
        <v>0</v>
      </c>
      <c r="D4">
        <v>2</v>
      </c>
      <c r="E4">
        <v>-1</v>
      </c>
      <c r="F4">
        <v>-1</v>
      </c>
      <c r="G4">
        <v>2</v>
      </c>
      <c r="H4">
        <v>3</v>
      </c>
      <c r="I4">
        <v>0</v>
      </c>
      <c r="J4">
        <v>-2</v>
      </c>
      <c r="K4">
        <v>1</v>
      </c>
      <c r="L4">
        <v>0</v>
      </c>
      <c r="N4">
        <f t="shared" si="0"/>
        <v>4</v>
      </c>
    </row>
    <row r="5" spans="1:14">
      <c r="A5" t="s">
        <v>4</v>
      </c>
      <c r="B5">
        <v>0</v>
      </c>
      <c r="C5">
        <v>2</v>
      </c>
      <c r="D5">
        <v>-1</v>
      </c>
      <c r="E5">
        <v>2</v>
      </c>
      <c r="F5">
        <v>1</v>
      </c>
      <c r="G5">
        <v>0</v>
      </c>
      <c r="H5">
        <v>-1</v>
      </c>
      <c r="I5">
        <v>1</v>
      </c>
      <c r="J5">
        <v>2</v>
      </c>
      <c r="K5">
        <v>1</v>
      </c>
      <c r="L5">
        <v>1</v>
      </c>
      <c r="N5">
        <f t="shared" si="0"/>
        <v>8</v>
      </c>
    </row>
    <row r="6" spans="1:14">
      <c r="A6" t="s">
        <v>5</v>
      </c>
      <c r="B6">
        <v>0</v>
      </c>
      <c r="C6">
        <v>-1</v>
      </c>
      <c r="D6">
        <v>2</v>
      </c>
      <c r="E6">
        <v>-1</v>
      </c>
      <c r="F6">
        <v>-1</v>
      </c>
      <c r="G6">
        <v>1</v>
      </c>
      <c r="H6">
        <v>2</v>
      </c>
      <c r="I6">
        <v>-1</v>
      </c>
      <c r="J6">
        <v>-2</v>
      </c>
      <c r="K6">
        <v>3</v>
      </c>
      <c r="L6">
        <v>-1</v>
      </c>
      <c r="N6">
        <f t="shared" si="0"/>
        <v>1</v>
      </c>
    </row>
    <row r="7" spans="1:14">
      <c r="A7" t="s">
        <v>6</v>
      </c>
      <c r="B7">
        <v>0</v>
      </c>
      <c r="C7">
        <v>2</v>
      </c>
      <c r="D7">
        <v>-1</v>
      </c>
      <c r="E7">
        <v>1</v>
      </c>
      <c r="F7">
        <v>-1</v>
      </c>
      <c r="G7">
        <v>-1</v>
      </c>
      <c r="H7">
        <v>-2</v>
      </c>
      <c r="I7">
        <v>1</v>
      </c>
      <c r="J7">
        <v>1</v>
      </c>
      <c r="K7">
        <v>-3</v>
      </c>
      <c r="L7">
        <v>-1</v>
      </c>
      <c r="N7">
        <f t="shared" si="0"/>
        <v>-4</v>
      </c>
    </row>
    <row r="8" spans="1:14">
      <c r="A8" t="s">
        <v>7</v>
      </c>
      <c r="B8">
        <v>0</v>
      </c>
      <c r="C8">
        <v>1</v>
      </c>
      <c r="D8">
        <v>0</v>
      </c>
      <c r="E8">
        <v>-1</v>
      </c>
      <c r="F8">
        <v>2</v>
      </c>
      <c r="G8">
        <v>-1</v>
      </c>
      <c r="H8">
        <v>-1</v>
      </c>
      <c r="I8">
        <v>0</v>
      </c>
      <c r="J8">
        <v>1</v>
      </c>
      <c r="K8">
        <v>-2</v>
      </c>
      <c r="L8">
        <v>1</v>
      </c>
      <c r="N8">
        <f t="shared" si="0"/>
        <v>0</v>
      </c>
    </row>
    <row r="9" spans="1:14">
      <c r="A9" t="s">
        <v>8</v>
      </c>
      <c r="B9">
        <v>0</v>
      </c>
      <c r="C9">
        <v>-1</v>
      </c>
      <c r="D9">
        <v>2</v>
      </c>
      <c r="E9">
        <v>-1</v>
      </c>
      <c r="F9">
        <v>-1</v>
      </c>
      <c r="G9">
        <v>1</v>
      </c>
      <c r="H9">
        <v>2</v>
      </c>
      <c r="I9">
        <v>-1</v>
      </c>
      <c r="J9">
        <v>-2</v>
      </c>
      <c r="K9">
        <v>3</v>
      </c>
      <c r="L9">
        <v>1</v>
      </c>
      <c r="N9">
        <f t="shared" si="0"/>
        <v>3</v>
      </c>
    </row>
    <row r="11" spans="1:14">
      <c r="A11" t="s">
        <v>21</v>
      </c>
      <c r="B11">
        <f>SUM(B2:B9)</f>
        <v>0</v>
      </c>
      <c r="C11">
        <f t="shared" ref="C11:L11" si="1">SUM(C2:C9)</f>
        <v>4</v>
      </c>
      <c r="D11">
        <f t="shared" si="1"/>
        <v>2</v>
      </c>
      <c r="E11">
        <f t="shared" si="1"/>
        <v>-1</v>
      </c>
      <c r="F11">
        <f t="shared" si="1"/>
        <v>0</v>
      </c>
      <c r="G11">
        <f t="shared" si="1"/>
        <v>-1</v>
      </c>
      <c r="H11">
        <f t="shared" si="1"/>
        <v>-1</v>
      </c>
      <c r="I11">
        <f t="shared" si="1"/>
        <v>0</v>
      </c>
      <c r="J11">
        <f t="shared" si="1"/>
        <v>0</v>
      </c>
      <c r="K11">
        <f t="shared" si="1"/>
        <v>-1</v>
      </c>
      <c r="L11">
        <f t="shared" si="1"/>
        <v>3</v>
      </c>
    </row>
    <row r="13" spans="1:14">
      <c r="A13" t="s">
        <v>232</v>
      </c>
      <c r="B13">
        <f>AVERAGE(B11:L11)</f>
        <v>0.45454545454545453</v>
      </c>
    </row>
    <row r="14" spans="1:14">
      <c r="A14" t="s">
        <v>233</v>
      </c>
      <c r="B14">
        <f>AVERAGE(N2:N9)</f>
        <v>0.625</v>
      </c>
    </row>
  </sheetData>
  <conditionalFormatting sqref="B11:L11">
    <cfRule type="cellIs" dxfId="55" priority="10" operator="lessThan">
      <formula>$B$13</formula>
    </cfRule>
    <cfRule type="cellIs" dxfId="54" priority="11" operator="greaterThan">
      <formula>$B$13</formula>
    </cfRule>
  </conditionalFormatting>
  <conditionalFormatting sqref="B2:L9">
    <cfRule type="cellIs" dxfId="53" priority="1" operator="lessThan">
      <formula>-1</formula>
    </cfRule>
    <cfRule type="cellIs" dxfId="52" priority="2" operator="greaterThan">
      <formula>1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C2A1-8D3A-49FC-A249-75D16EC1BC6B}">
  <dimension ref="A1:P14"/>
  <sheetViews>
    <sheetView workbookViewId="0">
      <selection activeCell="L11" sqref="L11"/>
    </sheetView>
  </sheetViews>
  <sheetFormatPr defaultRowHeight="15"/>
  <cols>
    <col min="10" max="10" width="8.7109375" customWidth="1"/>
  </cols>
  <sheetData>
    <row r="1" spans="1:16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9</v>
      </c>
      <c r="J1" t="s">
        <v>17</v>
      </c>
      <c r="K1" t="s">
        <v>18</v>
      </c>
      <c r="L1" t="s">
        <v>19</v>
      </c>
      <c r="M1" t="s">
        <v>20</v>
      </c>
      <c r="N1" t="s">
        <v>237</v>
      </c>
      <c r="P1" t="s">
        <v>21</v>
      </c>
    </row>
    <row r="2" spans="1:16">
      <c r="A2" t="s">
        <v>1</v>
      </c>
      <c r="B2">
        <v>0</v>
      </c>
      <c r="C2">
        <v>0</v>
      </c>
      <c r="D2">
        <v>0</v>
      </c>
      <c r="E2">
        <v>0</v>
      </c>
      <c r="F2">
        <v>-2</v>
      </c>
      <c r="G2">
        <v>-2</v>
      </c>
      <c r="H2">
        <v>0</v>
      </c>
      <c r="I2">
        <v>0</v>
      </c>
      <c r="J2">
        <v>0</v>
      </c>
      <c r="K2">
        <v>0</v>
      </c>
      <c r="L2">
        <v>3</v>
      </c>
      <c r="M2">
        <v>3</v>
      </c>
      <c r="N2">
        <v>-2</v>
      </c>
      <c r="P2">
        <f t="shared" ref="P2:P9" si="0">SUM(B2:N2)</f>
        <v>0</v>
      </c>
    </row>
    <row r="3" spans="1:16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</v>
      </c>
      <c r="I3">
        <v>5</v>
      </c>
      <c r="J3">
        <v>3</v>
      </c>
      <c r="K3">
        <v>3</v>
      </c>
      <c r="L3">
        <v>0</v>
      </c>
      <c r="M3">
        <v>0</v>
      </c>
      <c r="N3">
        <v>-2</v>
      </c>
      <c r="P3">
        <f t="shared" si="0"/>
        <v>11</v>
      </c>
    </row>
    <row r="4" spans="1:16">
      <c r="A4" t="s">
        <v>3</v>
      </c>
      <c r="B4">
        <v>2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  <c r="I4">
        <v>-3</v>
      </c>
      <c r="J4">
        <v>-3</v>
      </c>
      <c r="K4">
        <v>0</v>
      </c>
      <c r="L4">
        <v>-3</v>
      </c>
      <c r="M4">
        <v>-3</v>
      </c>
      <c r="N4">
        <v>4</v>
      </c>
      <c r="P4">
        <f t="shared" si="0"/>
        <v>-3</v>
      </c>
    </row>
    <row r="5" spans="1:16">
      <c r="A5" t="s">
        <v>4</v>
      </c>
      <c r="B5">
        <v>0</v>
      </c>
      <c r="C5">
        <v>0</v>
      </c>
      <c r="D5">
        <v>0</v>
      </c>
      <c r="E5">
        <v>2</v>
      </c>
      <c r="F5">
        <v>2</v>
      </c>
      <c r="G5">
        <v>3</v>
      </c>
      <c r="H5">
        <v>0</v>
      </c>
      <c r="I5">
        <v>0</v>
      </c>
      <c r="J5">
        <v>-2</v>
      </c>
      <c r="K5">
        <v>0</v>
      </c>
      <c r="L5">
        <v>-2</v>
      </c>
      <c r="M5">
        <v>-2</v>
      </c>
      <c r="N5">
        <v>2</v>
      </c>
      <c r="P5">
        <f t="shared" si="0"/>
        <v>3</v>
      </c>
    </row>
    <row r="6" spans="1:16">
      <c r="A6" t="s">
        <v>5</v>
      </c>
      <c r="B6">
        <v>2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-3</v>
      </c>
      <c r="J6">
        <v>-2</v>
      </c>
      <c r="K6">
        <v>-1</v>
      </c>
      <c r="L6">
        <v>-2</v>
      </c>
      <c r="M6">
        <v>-2</v>
      </c>
      <c r="N6">
        <v>3</v>
      </c>
      <c r="P6">
        <f t="shared" si="0"/>
        <v>-2</v>
      </c>
    </row>
    <row r="7" spans="1:16">
      <c r="A7" t="s">
        <v>6</v>
      </c>
      <c r="B7">
        <v>-1</v>
      </c>
      <c r="C7">
        <v>-1</v>
      </c>
      <c r="D7">
        <v>1</v>
      </c>
      <c r="E7">
        <v>0</v>
      </c>
      <c r="F7">
        <v>-2</v>
      </c>
      <c r="G7">
        <v>-2</v>
      </c>
      <c r="H7">
        <v>2</v>
      </c>
      <c r="I7">
        <v>5</v>
      </c>
      <c r="J7">
        <v>-2</v>
      </c>
      <c r="K7">
        <v>3</v>
      </c>
      <c r="L7">
        <v>1</v>
      </c>
      <c r="M7">
        <v>1</v>
      </c>
      <c r="N7">
        <v>0</v>
      </c>
      <c r="P7">
        <f t="shared" si="0"/>
        <v>5</v>
      </c>
    </row>
    <row r="8" spans="1:16">
      <c r="A8" t="s">
        <v>7</v>
      </c>
      <c r="B8">
        <v>-3</v>
      </c>
      <c r="C8">
        <v>-2</v>
      </c>
      <c r="D8">
        <v>-2</v>
      </c>
      <c r="E8">
        <v>0</v>
      </c>
      <c r="F8">
        <v>0</v>
      </c>
      <c r="G8">
        <v>1</v>
      </c>
      <c r="H8">
        <v>3</v>
      </c>
      <c r="I8">
        <v>2</v>
      </c>
      <c r="J8">
        <v>3</v>
      </c>
      <c r="K8">
        <v>1</v>
      </c>
      <c r="L8">
        <v>3</v>
      </c>
      <c r="M8">
        <v>3</v>
      </c>
      <c r="N8">
        <v>-1</v>
      </c>
      <c r="P8">
        <f t="shared" si="0"/>
        <v>8</v>
      </c>
    </row>
    <row r="9" spans="1:16">
      <c r="A9" t="s">
        <v>8</v>
      </c>
      <c r="B9">
        <v>1</v>
      </c>
      <c r="C9">
        <v>1</v>
      </c>
      <c r="D9">
        <v>1</v>
      </c>
      <c r="E9">
        <v>0</v>
      </c>
      <c r="F9">
        <v>0</v>
      </c>
      <c r="G9">
        <v>-1</v>
      </c>
      <c r="H9">
        <v>-1</v>
      </c>
      <c r="I9">
        <v>-1</v>
      </c>
      <c r="J9">
        <v>-1</v>
      </c>
      <c r="K9">
        <v>-2</v>
      </c>
      <c r="L9">
        <v>-3</v>
      </c>
      <c r="M9">
        <v>-3</v>
      </c>
      <c r="N9">
        <v>1</v>
      </c>
      <c r="P9">
        <f t="shared" si="0"/>
        <v>-8</v>
      </c>
    </row>
    <row r="11" spans="1:16">
      <c r="A11" t="s">
        <v>21</v>
      </c>
      <c r="B11">
        <f>SUM(B2:B9)</f>
        <v>1</v>
      </c>
      <c r="C11">
        <f t="shared" ref="C11:N11" si="1">SUM(C2:C9)</f>
        <v>0</v>
      </c>
      <c r="D11">
        <f t="shared" si="1"/>
        <v>2</v>
      </c>
      <c r="E11">
        <f t="shared" si="1"/>
        <v>4</v>
      </c>
      <c r="F11">
        <f t="shared" si="1"/>
        <v>-2</v>
      </c>
      <c r="G11">
        <f t="shared" si="1"/>
        <v>-1</v>
      </c>
      <c r="H11">
        <f t="shared" si="1"/>
        <v>6</v>
      </c>
      <c r="I11">
        <f t="shared" si="1"/>
        <v>5</v>
      </c>
      <c r="J11">
        <f t="shared" si="1"/>
        <v>-4</v>
      </c>
      <c r="K11">
        <f t="shared" si="1"/>
        <v>4</v>
      </c>
      <c r="L11">
        <f t="shared" si="1"/>
        <v>-3</v>
      </c>
      <c r="M11">
        <f t="shared" si="1"/>
        <v>-3</v>
      </c>
      <c r="N11">
        <f t="shared" si="1"/>
        <v>5</v>
      </c>
    </row>
    <row r="13" spans="1:16">
      <c r="A13" t="s">
        <v>234</v>
      </c>
      <c r="B13">
        <f>AVERAGE(B11:M11)</f>
        <v>0.75</v>
      </c>
    </row>
    <row r="14" spans="1:16">
      <c r="A14" t="s">
        <v>235</v>
      </c>
      <c r="B14">
        <f>AVERAGE(P2:P9)</f>
        <v>1.75</v>
      </c>
    </row>
  </sheetData>
  <conditionalFormatting sqref="B11:N11">
    <cfRule type="cellIs" dxfId="51" priority="14" operator="lessThan">
      <formula>$B$13</formula>
    </cfRule>
    <cfRule type="cellIs" dxfId="50" priority="15" operator="greaterThan">
      <formula>$B$13</formula>
    </cfRule>
  </conditionalFormatting>
  <conditionalFormatting sqref="B2:N9">
    <cfRule type="cellIs" dxfId="49" priority="1" operator="lessThan">
      <formula>-1</formula>
    </cfRule>
    <cfRule type="cellIs" dxfId="48" priority="2" operator="greaterThan">
      <formula>1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2ADB3-2625-471C-ABF9-1E4D35EC237E}">
  <dimension ref="A1:V146"/>
  <sheetViews>
    <sheetView workbookViewId="0">
      <pane ySplit="1" topLeftCell="A2" activePane="bottomLeft" state="frozen"/>
      <selection pane="bottomLeft" activeCell="J3" sqref="J3"/>
    </sheetView>
  </sheetViews>
  <sheetFormatPr defaultRowHeight="15"/>
  <cols>
    <col min="1" max="1" width="19.42578125" customWidth="1"/>
    <col min="12" max="12" width="9.7109375" bestFit="1" customWidth="1"/>
    <col min="13" max="13" width="10.140625" customWidth="1"/>
    <col min="14" max="14" width="9.140625" customWidth="1"/>
  </cols>
  <sheetData>
    <row r="1" spans="1:22">
      <c r="A1" s="44" t="s">
        <v>231</v>
      </c>
      <c r="B1" s="44" t="s">
        <v>1</v>
      </c>
      <c r="C1" s="44" t="s">
        <v>2</v>
      </c>
      <c r="D1" s="44" t="s">
        <v>3</v>
      </c>
      <c r="E1" s="44" t="s">
        <v>4</v>
      </c>
      <c r="F1" s="44" t="s">
        <v>5</v>
      </c>
      <c r="G1" s="44" t="s">
        <v>6</v>
      </c>
      <c r="H1" s="44" t="s">
        <v>7</v>
      </c>
      <c r="I1" s="44" t="s">
        <v>8</v>
      </c>
      <c r="J1" s="45" t="s">
        <v>164</v>
      </c>
      <c r="K1" s="44"/>
      <c r="L1" s="44"/>
      <c r="M1" s="44"/>
      <c r="N1" s="44"/>
    </row>
    <row r="2" spans="1:22">
      <c r="A2" t="s">
        <v>32</v>
      </c>
      <c r="B2">
        <f>SUM(race_modifier_old!$B2,prof_modifier_old!B$2)</f>
        <v>0</v>
      </c>
      <c r="C2">
        <f>SUM(race_modifier_old!$B$3,prof_modifier_old!$B$3)</f>
        <v>0</v>
      </c>
      <c r="D2">
        <f>SUM(race_modifier_old!$B$4,prof_modifier_old!$B$4)</f>
        <v>2</v>
      </c>
      <c r="E2">
        <f>SUM(race_modifier_old!$B$5,prof_modifier_old!$B$5)</f>
        <v>0</v>
      </c>
      <c r="F2">
        <f>SUM(race_modifier_old!$B$6,prof_modifier_old!$B$6)</f>
        <v>2</v>
      </c>
      <c r="G2">
        <f>SUM(race_modifier_old!$B$7,prof_modifier_old!$B$7)</f>
        <v>-1</v>
      </c>
      <c r="H2">
        <f>SUM(race_modifier_old!$B$8,prof_modifier_old!$B$8)</f>
        <v>-3</v>
      </c>
      <c r="I2">
        <f>SUM(race_modifier_old!$B$9,prof_modifier_old!$B$9)</f>
        <v>1</v>
      </c>
      <c r="J2" s="1">
        <f>SUM(B2:I2)</f>
        <v>1</v>
      </c>
      <c r="L2" s="76" t="s">
        <v>226</v>
      </c>
      <c r="M2" s="76"/>
    </row>
    <row r="3" spans="1:22">
      <c r="A3" t="s">
        <v>33</v>
      </c>
      <c r="B3">
        <f>SUM(race_modifier_old!$B$2,prof_modifier_old!C$2)</f>
        <v>0</v>
      </c>
      <c r="C3">
        <f>SUM(race_modifier_old!$B$3,prof_modifier_old!$C$3)</f>
        <v>0</v>
      </c>
      <c r="D3">
        <f>SUM(race_modifier_old!$B$4,prof_modifier_old!$C$4)</f>
        <v>1</v>
      </c>
      <c r="E3">
        <f>SUM(race_modifier_old!$B$5,prof_modifier_old!$C$5)</f>
        <v>0</v>
      </c>
      <c r="F3">
        <f>SUM(race_modifier_old!$B$6,prof_modifier_old!$C$6)</f>
        <v>1</v>
      </c>
      <c r="G3">
        <f>SUM(race_modifier_old!$B$7,prof_modifier_old!$C$7)</f>
        <v>-1</v>
      </c>
      <c r="H3">
        <f>SUM(race_modifier_old!$B$8,prof_modifier_old!$C$8)</f>
        <v>-2</v>
      </c>
      <c r="I3">
        <f>SUM(race_modifier_old!$B$9,prof_modifier_old!$C$9)</f>
        <v>1</v>
      </c>
      <c r="J3" s="1">
        <f t="shared" ref="J3:J71" si="0">SUM(B3:I3)</f>
        <v>0</v>
      </c>
      <c r="L3" s="77" t="s">
        <v>230</v>
      </c>
      <c r="M3" s="77"/>
    </row>
    <row r="4" spans="1:22">
      <c r="A4" t="s">
        <v>34</v>
      </c>
      <c r="B4">
        <f>SUM(race_modifier_old!$B$2,prof_modifier_old!D$2)</f>
        <v>0</v>
      </c>
      <c r="C4">
        <f>SUM(race_modifier_old!$B$3,prof_modifier_old!$D$3)</f>
        <v>0</v>
      </c>
      <c r="D4">
        <f>SUM(race_modifier_old!$B$4,prof_modifier_old!$D$4)</f>
        <v>1</v>
      </c>
      <c r="E4">
        <f>SUM(race_modifier_old!$B$5,prof_modifier_old!$D$5)</f>
        <v>0</v>
      </c>
      <c r="F4">
        <f>SUM(race_modifier_old!$B$6,prof_modifier_old!$D$6)</f>
        <v>1</v>
      </c>
      <c r="G4">
        <f>SUM(race_modifier_old!$B$7,prof_modifier_old!$D$7)</f>
        <v>1</v>
      </c>
      <c r="H4">
        <f>SUM(race_modifier_old!$B$8,prof_modifier_old!$D$8)</f>
        <v>-2</v>
      </c>
      <c r="I4">
        <f>SUM(race_modifier_old!$B$9,prof_modifier_old!$D$9)</f>
        <v>1</v>
      </c>
      <c r="J4" s="1">
        <f t="shared" si="0"/>
        <v>2</v>
      </c>
      <c r="L4" s="78" t="s">
        <v>227</v>
      </c>
      <c r="M4" s="78"/>
    </row>
    <row r="5" spans="1:22">
      <c r="A5" t="s">
        <v>35</v>
      </c>
      <c r="B5">
        <f>SUM(race_modifier_old!$B$2,prof_modifier_old!E$2)</f>
        <v>0</v>
      </c>
      <c r="C5">
        <f>SUM(race_modifier_old!$B$3,prof_modifier_old!$E$3)</f>
        <v>0</v>
      </c>
      <c r="D5">
        <f>SUM(race_modifier_old!$B$4,prof_modifier_old!$E$4)</f>
        <v>1</v>
      </c>
      <c r="E5">
        <f>SUM(race_modifier_old!$B$5,prof_modifier_old!$E$5)</f>
        <v>2</v>
      </c>
      <c r="F5">
        <f>SUM(race_modifier_old!$B$6,prof_modifier_old!$E$6)</f>
        <v>1</v>
      </c>
      <c r="G5">
        <f>SUM(race_modifier_old!$B$7,prof_modifier_old!$E$7)</f>
        <v>0</v>
      </c>
      <c r="H5">
        <f>SUM(race_modifier_old!$B$8,prof_modifier_old!$E$8)</f>
        <v>0</v>
      </c>
      <c r="I5">
        <f>SUM(race_modifier_old!$B$9,prof_modifier_old!$E$9)</f>
        <v>0</v>
      </c>
      <c r="J5" s="1">
        <f t="shared" si="0"/>
        <v>4</v>
      </c>
      <c r="L5" s="79" t="s">
        <v>229</v>
      </c>
      <c r="M5" s="79"/>
    </row>
    <row r="6" spans="1:22">
      <c r="A6" t="s">
        <v>36</v>
      </c>
      <c r="B6">
        <f>SUM(race_modifier_old!$B$2,prof_modifier_old!F$2)</f>
        <v>-2</v>
      </c>
      <c r="C6">
        <f>SUM(race_modifier_old!$B$3,prof_modifier_old!$F$3)</f>
        <v>0</v>
      </c>
      <c r="D6">
        <f>SUM(race_modifier_old!$B$4,prof_modifier_old!$F$4)</f>
        <v>0</v>
      </c>
      <c r="E6">
        <f>SUM(race_modifier_old!$B$5,prof_modifier_old!$F$5)</f>
        <v>2</v>
      </c>
      <c r="F6">
        <f>SUM(race_modifier_old!$B$6,prof_modifier_old!$F$6)</f>
        <v>0</v>
      </c>
      <c r="G6">
        <f>SUM(race_modifier_old!$B$7,prof_modifier_old!$F$7)</f>
        <v>-2</v>
      </c>
      <c r="H6">
        <f>SUM(race_modifier_old!$B$8,prof_modifier_old!$F$8)</f>
        <v>0</v>
      </c>
      <c r="I6">
        <f>SUM(race_modifier_old!$B$9,prof_modifier_old!$F$9)</f>
        <v>0</v>
      </c>
      <c r="J6" s="1">
        <f t="shared" si="0"/>
        <v>-2</v>
      </c>
      <c r="L6" s="80" t="s">
        <v>252</v>
      </c>
      <c r="M6" s="80"/>
    </row>
    <row r="7" spans="1:22">
      <c r="A7" t="s">
        <v>37</v>
      </c>
      <c r="B7">
        <f>SUM(race_modifier_old!$B$2,prof_modifier_old!G$2)</f>
        <v>-2</v>
      </c>
      <c r="C7">
        <f>SUM(race_modifier_old!$B$3,prof_modifier_old!$G$3)</f>
        <v>0</v>
      </c>
      <c r="D7">
        <f>SUM(race_modifier_old!$B$4,prof_modifier_old!$G$4)</f>
        <v>0</v>
      </c>
      <c r="E7">
        <f>SUM(race_modifier_old!$B$5,prof_modifier_old!$G$5)</f>
        <v>3</v>
      </c>
      <c r="F7">
        <f>SUM(race_modifier_old!$B$6,prof_modifier_old!$G$6)</f>
        <v>0</v>
      </c>
      <c r="G7">
        <f>SUM(race_modifier_old!$B$7,prof_modifier_old!$G$7)</f>
        <v>-2</v>
      </c>
      <c r="H7">
        <f>SUM(race_modifier_old!$B$8,prof_modifier_old!$G$8)</f>
        <v>1</v>
      </c>
      <c r="I7">
        <f>SUM(race_modifier_old!$B$9,prof_modifier_old!$G$9)</f>
        <v>-1</v>
      </c>
      <c r="J7" s="1">
        <f t="shared" si="0"/>
        <v>-1</v>
      </c>
    </row>
    <row r="8" spans="1:22">
      <c r="A8" t="s">
        <v>38</v>
      </c>
      <c r="B8">
        <f>SUM(race_modifier_old!$B$2,prof_modifier_old!H$2)</f>
        <v>0</v>
      </c>
      <c r="C8">
        <f>SUM(race_modifier_old!$B$3,prof_modifier_old!$H$3)</f>
        <v>2</v>
      </c>
      <c r="D8">
        <f>SUM(race_modifier_old!$B$4,prof_modifier_old!$H$4)</f>
        <v>0</v>
      </c>
      <c r="E8">
        <f>SUM(race_modifier_old!$B$5,prof_modifier_old!$H$5)</f>
        <v>0</v>
      </c>
      <c r="F8">
        <f>SUM(race_modifier_old!$B$6,prof_modifier_old!$H$6)</f>
        <v>0</v>
      </c>
      <c r="G8">
        <f>SUM(race_modifier_old!$B$7,prof_modifier_old!$H$7)</f>
        <v>2</v>
      </c>
      <c r="H8">
        <f>SUM(race_modifier_old!$B$8,prof_modifier_old!$H$8)</f>
        <v>3</v>
      </c>
      <c r="I8">
        <f>SUM(race_modifier_old!$B$9,prof_modifier_old!$H$9)</f>
        <v>-1</v>
      </c>
      <c r="J8" s="1">
        <f t="shared" si="0"/>
        <v>6</v>
      </c>
    </row>
    <row r="9" spans="1:22">
      <c r="A9" t="s">
        <v>39</v>
      </c>
      <c r="B9">
        <f>SUM(race_modifier_old!$B$2,prof_modifier_old!I$2)</f>
        <v>0</v>
      </c>
      <c r="C9">
        <f>SUM(race_modifier_old!$B$3,prof_modifier_old!$I$3)</f>
        <v>5</v>
      </c>
      <c r="D9">
        <f>SUM(race_modifier_old!$B$4,prof_modifier_old!$I$4)</f>
        <v>-3</v>
      </c>
      <c r="E9">
        <f>SUM(race_modifier_old!$B$5,prof_modifier_old!$I$5)</f>
        <v>0</v>
      </c>
      <c r="F9">
        <f>SUM(race_modifier_old!$B$6,prof_modifier_old!$I$6)</f>
        <v>-3</v>
      </c>
      <c r="G9">
        <f>SUM(race_modifier_old!$B$7,prof_modifier_old!$I$7)</f>
        <v>5</v>
      </c>
      <c r="H9">
        <f>SUM(race_modifier_old!$B$8,prof_modifier_old!$I$8)</f>
        <v>2</v>
      </c>
      <c r="I9">
        <f>SUM(race_modifier_old!$B$9,prof_modifier_old!$I$9)</f>
        <v>-1</v>
      </c>
      <c r="J9" s="1">
        <f t="shared" si="0"/>
        <v>5</v>
      </c>
      <c r="L9" s="46" t="s">
        <v>255</v>
      </c>
      <c r="M9" s="81">
        <v>16</v>
      </c>
      <c r="N9" s="81"/>
      <c r="O9" s="81"/>
      <c r="P9" s="48" t="s">
        <v>352</v>
      </c>
      <c r="R9" s="46" t="s">
        <v>255</v>
      </c>
      <c r="S9" s="81">
        <v>23</v>
      </c>
      <c r="T9" s="81"/>
      <c r="U9" s="81"/>
      <c r="V9" s="48" t="s">
        <v>352</v>
      </c>
    </row>
    <row r="10" spans="1:22">
      <c r="A10" t="s">
        <v>40</v>
      </c>
      <c r="B10">
        <f>SUM(race_modifier_old!$B$2,prof_modifier_old!J$2)</f>
        <v>0</v>
      </c>
      <c r="C10">
        <f>SUM(race_modifier_old!$B$3,prof_modifier_old!$J$3)</f>
        <v>3</v>
      </c>
      <c r="D10">
        <f>SUM(race_modifier_old!$B$4,prof_modifier_old!$J$4)</f>
        <v>-3</v>
      </c>
      <c r="E10">
        <f>SUM(race_modifier_old!$B$5,prof_modifier_old!$J$5)</f>
        <v>-2</v>
      </c>
      <c r="F10">
        <f>SUM(race_modifier_old!$B$6,prof_modifier_old!$J$6)</f>
        <v>-2</v>
      </c>
      <c r="G10">
        <f>SUM(race_modifier_old!$B$7,prof_modifier_old!$J$7)</f>
        <v>-2</v>
      </c>
      <c r="H10">
        <f>SUM(race_modifier_old!$B$8,prof_modifier_old!$J$8)</f>
        <v>3</v>
      </c>
      <c r="I10">
        <f>SUM(race_modifier_old!$B$9,prof_modifier_old!$J$9)</f>
        <v>-1</v>
      </c>
      <c r="J10" s="1">
        <f t="shared" si="0"/>
        <v>-4</v>
      </c>
      <c r="L10" s="46" t="s">
        <v>254</v>
      </c>
      <c r="M10" s="82" t="str" cm="1">
        <f t="array" aca="1" ref="M10" ca="1">INDIRECT("A"&amp;M9)</f>
        <v>Elf/Knight</v>
      </c>
      <c r="N10" s="82"/>
      <c r="O10" s="82"/>
      <c r="P10" s="47">
        <f ca="1">OFFSET(INDIRECT("A"&amp;M9),,9,1,1)</f>
        <v>4</v>
      </c>
      <c r="R10" s="46" t="s">
        <v>254</v>
      </c>
      <c r="S10" s="82" t="str" cm="1">
        <f t="array" aca="1" ref="S10" ca="1">INDIRECT("A"&amp;S9)</f>
        <v>Elf/Necro</v>
      </c>
      <c r="T10" s="82"/>
      <c r="U10" s="82"/>
      <c r="V10" s="47">
        <f ca="1">OFFSET(INDIRECT("A"&amp;S9),,9,1,1)</f>
        <v>0</v>
      </c>
    </row>
    <row r="11" spans="1:22">
      <c r="A11" t="s">
        <v>41</v>
      </c>
      <c r="B11">
        <f>SUM(race_modifier_old!$B$2,prof_modifier_old!K$2)</f>
        <v>0</v>
      </c>
      <c r="C11">
        <f>SUM(race_modifier_old!$B$3,prof_modifier_old!$K$3)</f>
        <v>3</v>
      </c>
      <c r="D11">
        <f>SUM(race_modifier_old!$B$4,prof_modifier_old!$K$4)</f>
        <v>0</v>
      </c>
      <c r="E11">
        <f>SUM(race_modifier_old!$B$5,prof_modifier_old!$K$5)</f>
        <v>0</v>
      </c>
      <c r="F11">
        <f>SUM(race_modifier_old!$B$6,prof_modifier_old!$K$6)</f>
        <v>-1</v>
      </c>
      <c r="G11">
        <f>SUM(race_modifier_old!$B$7,prof_modifier_old!$K$7)</f>
        <v>3</v>
      </c>
      <c r="H11">
        <f>SUM(race_modifier_old!$B$8,prof_modifier_old!$K$8)</f>
        <v>1</v>
      </c>
      <c r="I11">
        <f>SUM(race_modifier_old!$B$9,prof_modifier_old!$K$9)</f>
        <v>-2</v>
      </c>
      <c r="J11" s="1">
        <f t="shared" si="0"/>
        <v>4</v>
      </c>
      <c r="L11" s="46"/>
      <c r="M11" s="48" t="s">
        <v>256</v>
      </c>
      <c r="N11" s="48" t="s">
        <v>257</v>
      </c>
      <c r="O11" s="48" t="s">
        <v>258</v>
      </c>
      <c r="P11" s="48" t="s">
        <v>253</v>
      </c>
      <c r="R11" s="46"/>
      <c r="S11" s="48" t="s">
        <v>256</v>
      </c>
      <c r="T11" s="48" t="s">
        <v>257</v>
      </c>
      <c r="U11" s="48" t="s">
        <v>258</v>
      </c>
      <c r="V11" s="48" t="s">
        <v>253</v>
      </c>
    </row>
    <row r="12" spans="1:22">
      <c r="A12" t="s">
        <v>42</v>
      </c>
      <c r="B12">
        <f>SUM(race_modifier_old!$B$2,prof_modifier_old!L$2)</f>
        <v>3</v>
      </c>
      <c r="C12">
        <f>SUM(race_modifier_old!$B$3,prof_modifier_old!$L$3)</f>
        <v>0</v>
      </c>
      <c r="D12">
        <f>SUM(race_modifier_old!$B$4,prof_modifier_old!$L$4)</f>
        <v>-3</v>
      </c>
      <c r="E12">
        <f>SUM(race_modifier_old!$B$5,prof_modifier_old!$L$5)</f>
        <v>-2</v>
      </c>
      <c r="F12">
        <f>SUM(race_modifier_old!$B$6,prof_modifier_old!$L$6)</f>
        <v>-2</v>
      </c>
      <c r="G12">
        <f>SUM(race_modifier_old!$B$7,prof_modifier_old!$L$7)</f>
        <v>1</v>
      </c>
      <c r="H12">
        <f>SUM(race_modifier_old!$B$8,prof_modifier_old!$L$8)</f>
        <v>3</v>
      </c>
      <c r="I12">
        <f>SUM(race_modifier_old!$B$9,prof_modifier_old!$L$9)</f>
        <v>-3</v>
      </c>
      <c r="J12" s="1">
        <f t="shared" si="0"/>
        <v>-3</v>
      </c>
      <c r="L12" s="46" t="s">
        <v>3</v>
      </c>
      <c r="M12" s="58">
        <v>100</v>
      </c>
      <c r="N12" s="47">
        <f ca="1">OFFSET(INDIRECT("A"&amp;M9),,3,1,1)</f>
        <v>1</v>
      </c>
      <c r="O12" s="47">
        <f ca="1">OFFSET(INDIRECT("starting_abil_values!A"&amp;$M$9),,3,1,1)</f>
        <v>4</v>
      </c>
      <c r="P12" s="47">
        <f ca="1">(M12-$O12)*IF(N12&lt;0,10+(-3*N12),10-N12)</f>
        <v>864</v>
      </c>
      <c r="R12" s="46" t="s">
        <v>3</v>
      </c>
      <c r="S12" s="58">
        <v>100</v>
      </c>
      <c r="T12" s="47">
        <f ca="1">OFFSET(INDIRECT("A"&amp;S9),,3,1,1)</f>
        <v>-3</v>
      </c>
      <c r="U12" s="47">
        <f ca="1">OFFSET(INDIRECT("starting_abil_values!A"&amp;$M$9),,3,1,1)</f>
        <v>4</v>
      </c>
      <c r="V12" s="47">
        <f ca="1">(S12-$O12)*IF(T12&lt;0,10+(-3*T12),10-T12)</f>
        <v>1824</v>
      </c>
    </row>
    <row r="13" spans="1:22">
      <c r="A13" t="s">
        <v>43</v>
      </c>
      <c r="B13">
        <f>SUM(race_modifier_old!$B$2,prof_modifier_old!M$2)</f>
        <v>3</v>
      </c>
      <c r="C13">
        <f>SUM(race_modifier_old!$B$3,prof_modifier_old!$M$3)</f>
        <v>0</v>
      </c>
      <c r="D13">
        <f>SUM(race_modifier_old!$B$4,prof_modifier_old!$M$4)</f>
        <v>-3</v>
      </c>
      <c r="E13">
        <f>SUM(race_modifier_old!$B$5,prof_modifier_old!$M$5)</f>
        <v>-2</v>
      </c>
      <c r="F13">
        <f>SUM(race_modifier_old!$B$6,prof_modifier_old!$M$6)</f>
        <v>-2</v>
      </c>
      <c r="G13">
        <f>SUM(race_modifier_old!$B$7,prof_modifier_old!$M$7)</f>
        <v>1</v>
      </c>
      <c r="H13">
        <f>SUM(race_modifier_old!$B$8,prof_modifier_old!$M$8)</f>
        <v>3</v>
      </c>
      <c r="I13">
        <f>SUM(race_modifier_old!$B$9,prof_modifier_old!$M$9)</f>
        <v>-3</v>
      </c>
      <c r="J13" s="1">
        <f t="shared" si="0"/>
        <v>-3</v>
      </c>
      <c r="L13" s="46" t="s">
        <v>4</v>
      </c>
      <c r="M13" s="59">
        <v>70</v>
      </c>
      <c r="N13" s="47">
        <f ca="1">OFFSET(INDIRECT("A"&amp;M9),,4,1,1)</f>
        <v>2</v>
      </c>
      <c r="O13" s="47">
        <f ca="1">OFFSET(INDIRECT("starting_abil_values!A"&amp;$M$9),,4,1,1)</f>
        <v>6</v>
      </c>
      <c r="P13" s="47">
        <f t="shared" ref="P13:P19" ca="1" si="1">(M13-$O13)*IF(N13&lt;0,10+(-3*N13),10-N13)</f>
        <v>512</v>
      </c>
      <c r="R13" s="46" t="s">
        <v>4</v>
      </c>
      <c r="S13" s="59">
        <v>70</v>
      </c>
      <c r="T13" s="47">
        <f ca="1">OFFSET(INDIRECT("A"&amp;S9),,4,1,1)</f>
        <v>0</v>
      </c>
      <c r="U13" s="47">
        <f ca="1">OFFSET(INDIRECT("starting_abil_values!A"&amp;$M$9),,4,1,1)</f>
        <v>6</v>
      </c>
      <c r="V13" s="47">
        <f t="shared" ref="V13:V19" ca="1" si="2">(S13-$O13)*IF(T13&lt;0,10+(-3*T13),10-T13)</f>
        <v>640</v>
      </c>
    </row>
    <row r="14" spans="1:22">
      <c r="A14" t="s">
        <v>241</v>
      </c>
      <c r="B14">
        <f>SUM(race_modifier_old!$B$2,prof_modifier_old!N$2)</f>
        <v>-2</v>
      </c>
      <c r="C14">
        <f>SUM(race_modifier_old!$B$3,prof_modifier_old!$N$3)</f>
        <v>-2</v>
      </c>
      <c r="D14">
        <f>SUM(race_modifier_old!$B$4,prof_modifier_old!$N$4)</f>
        <v>4</v>
      </c>
      <c r="E14">
        <f>SUM(race_modifier_old!$B$5,prof_modifier_old!$N$5)</f>
        <v>2</v>
      </c>
      <c r="F14">
        <f>SUM(race_modifier_old!$B$6,prof_modifier_old!$N$6)</f>
        <v>3</v>
      </c>
      <c r="G14">
        <f>SUM(race_modifier_old!$B$7,prof_modifier_old!$N$7)</f>
        <v>0</v>
      </c>
      <c r="H14">
        <f>SUM(race_modifier_old!$B$8,prof_modifier_old!$N$8)</f>
        <v>-1</v>
      </c>
      <c r="I14">
        <f>SUM(race_modifier_old!$B$9,prof_modifier_old!$N$9)</f>
        <v>1</v>
      </c>
      <c r="J14" s="1">
        <f t="shared" si="0"/>
        <v>5</v>
      </c>
      <c r="L14" s="46" t="s">
        <v>5</v>
      </c>
      <c r="M14" s="59">
        <v>50</v>
      </c>
      <c r="N14" s="47">
        <f ca="1">OFFSET(INDIRECT("A"&amp;M9),,5,1,1)</f>
        <v>0</v>
      </c>
      <c r="O14" s="47">
        <f ca="1">OFFSET(INDIRECT("starting_abil_values!A"&amp;$M$9),,5,1,1)</f>
        <v>6</v>
      </c>
      <c r="P14" s="47">
        <f t="shared" ca="1" si="1"/>
        <v>440</v>
      </c>
      <c r="R14" s="46" t="s">
        <v>5</v>
      </c>
      <c r="S14" s="59">
        <v>50</v>
      </c>
      <c r="T14" s="47">
        <f ca="1">OFFSET(INDIRECT("A"&amp;S9),,5,1,1)</f>
        <v>-3</v>
      </c>
      <c r="U14" s="47">
        <f ca="1">OFFSET(INDIRECT("starting_abil_values!A"&amp;$M$9),,5,1,1)</f>
        <v>6</v>
      </c>
      <c r="V14" s="47">
        <f t="shared" ca="1" si="2"/>
        <v>836</v>
      </c>
    </row>
    <row r="15" spans="1:22">
      <c r="A15" t="s">
        <v>163</v>
      </c>
      <c r="B15">
        <f>SUM(race_modifier_old!$C$2,prof_modifier_old!B$2)</f>
        <v>-1</v>
      </c>
      <c r="C15">
        <f>SUM(race_modifier_old!$C$3,prof_modifier_old!$B$3)</f>
        <v>2</v>
      </c>
      <c r="D15">
        <f>SUM(race_modifier_old!$C$4,prof_modifier_old!$B$4)</f>
        <v>2</v>
      </c>
      <c r="E15">
        <f>SUM(race_modifier_old!$C$5,prof_modifier_old!$B$5)</f>
        <v>2</v>
      </c>
      <c r="F15">
        <f>SUM(race_modifier_old!$C$6,prof_modifier_old!$B$6)</f>
        <v>1</v>
      </c>
      <c r="G15">
        <f>SUM(race_modifier_old!$C$7,prof_modifier_old!$B$7)</f>
        <v>1</v>
      </c>
      <c r="H15">
        <f>SUM(race_modifier_old!$C$8,prof_modifier_old!$B$8)</f>
        <v>-2</v>
      </c>
      <c r="I15">
        <f>SUM(race_modifier_old!$C$9,prof_modifier_old!$B$9)</f>
        <v>0</v>
      </c>
      <c r="J15" s="1">
        <f t="shared" si="0"/>
        <v>5</v>
      </c>
      <c r="L15" s="46" t="s">
        <v>6</v>
      </c>
      <c r="M15" s="59">
        <v>80</v>
      </c>
      <c r="N15" s="47">
        <f ca="1">OFFSET(INDIRECT("A"&amp;M9),,6,1,1)</f>
        <v>1</v>
      </c>
      <c r="O15" s="47">
        <f ca="1">OFFSET(INDIRECT("starting_abil_values!A"&amp;$M$9),,6,1,1)</f>
        <v>4</v>
      </c>
      <c r="P15" s="47">
        <f t="shared" ca="1" si="1"/>
        <v>684</v>
      </c>
      <c r="R15" s="46" t="s">
        <v>6</v>
      </c>
      <c r="S15" s="59">
        <v>80</v>
      </c>
      <c r="T15" s="47">
        <f ca="1">OFFSET(INDIRECT("A"&amp;S9),,6,1,1)</f>
        <v>0</v>
      </c>
      <c r="U15" s="47">
        <f ca="1">OFFSET(INDIRECT("starting_abil_values!A"&amp;$M$9),,6,1,1)</f>
        <v>4</v>
      </c>
      <c r="V15" s="47">
        <f t="shared" ca="1" si="2"/>
        <v>760</v>
      </c>
    </row>
    <row r="16" spans="1:22">
      <c r="A16" t="s">
        <v>44</v>
      </c>
      <c r="B16">
        <f>SUM(race_modifier_old!$C$2,prof_modifier_old!C$2)</f>
        <v>-1</v>
      </c>
      <c r="C16">
        <f>SUM(race_modifier_old!$C$3,prof_modifier_old!$C$3)</f>
        <v>2</v>
      </c>
      <c r="D16">
        <f>SUM(race_modifier_old!$C$4,prof_modifier_old!$C$4)</f>
        <v>1</v>
      </c>
      <c r="E16">
        <f>SUM(race_modifier_old!$C$5,prof_modifier_old!$C$5)</f>
        <v>2</v>
      </c>
      <c r="F16">
        <f>SUM(race_modifier_old!$C$6,prof_modifier_old!$C$6)</f>
        <v>0</v>
      </c>
      <c r="G16">
        <f>SUM(race_modifier_old!$C$7,prof_modifier_old!$C$7)</f>
        <v>1</v>
      </c>
      <c r="H16">
        <f>SUM(race_modifier_old!$C$8,prof_modifier_old!$C$8)</f>
        <v>-1</v>
      </c>
      <c r="I16">
        <f>SUM(race_modifier_old!$C$9,prof_modifier_old!$C$9)</f>
        <v>0</v>
      </c>
      <c r="J16" s="1">
        <f t="shared" si="0"/>
        <v>4</v>
      </c>
      <c r="L16" s="46" t="s">
        <v>7</v>
      </c>
      <c r="M16" s="59">
        <v>100</v>
      </c>
      <c r="N16" s="47">
        <f ca="1">OFFSET(INDIRECT("A"&amp;M9),,7,1,1)</f>
        <v>-1</v>
      </c>
      <c r="O16" s="47">
        <f ca="1">OFFSET(INDIRECT("starting_abil_values!A"&amp;$M$9),,7,1,1)</f>
        <v>4</v>
      </c>
      <c r="P16" s="47">
        <f t="shared" ca="1" si="1"/>
        <v>1248</v>
      </c>
      <c r="R16" s="46" t="s">
        <v>7</v>
      </c>
      <c r="S16" s="59">
        <v>100</v>
      </c>
      <c r="T16" s="47">
        <f ca="1">OFFSET(INDIRECT("A"&amp;S9),,7,1,1)</f>
        <v>4</v>
      </c>
      <c r="U16" s="47">
        <f ca="1">OFFSET(INDIRECT("starting_abil_values!A"&amp;$M$9),,7,1,1)</f>
        <v>4</v>
      </c>
      <c r="V16" s="47">
        <f t="shared" ca="1" si="2"/>
        <v>576</v>
      </c>
    </row>
    <row r="17" spans="1:22">
      <c r="A17" t="s">
        <v>45</v>
      </c>
      <c r="B17">
        <f>SUM(race_modifier_old!$C$2,prof_modifier_old!D$2)</f>
        <v>-1</v>
      </c>
      <c r="C17">
        <f>SUM(race_modifier_old!$C$3,prof_modifier_old!$D$3)</f>
        <v>2</v>
      </c>
      <c r="D17">
        <f>SUM(race_modifier_old!$C$4,prof_modifier_old!$D$4)</f>
        <v>1</v>
      </c>
      <c r="E17">
        <f>SUM(race_modifier_old!$C$5,prof_modifier_old!$D$5)</f>
        <v>2</v>
      </c>
      <c r="F17">
        <f>SUM(race_modifier_old!$C$6,prof_modifier_old!$D$6)</f>
        <v>0</v>
      </c>
      <c r="G17">
        <f>SUM(race_modifier_old!$C$7,prof_modifier_old!$D$7)</f>
        <v>3</v>
      </c>
      <c r="H17">
        <f>SUM(race_modifier_old!$C$8,prof_modifier_old!$D$8)</f>
        <v>-1</v>
      </c>
      <c r="I17">
        <f>SUM(race_modifier_old!$C$9,prof_modifier_old!$D$9)</f>
        <v>0</v>
      </c>
      <c r="J17" s="1">
        <f t="shared" si="0"/>
        <v>6</v>
      </c>
      <c r="L17" s="46" t="s">
        <v>1</v>
      </c>
      <c r="M17" s="59">
        <v>4</v>
      </c>
      <c r="N17" s="47">
        <f ca="1">OFFSET(INDIRECT("A"&amp;M9),,1,1,1)</f>
        <v>-1</v>
      </c>
      <c r="O17" s="47">
        <f ca="1">OFFSET(INDIRECT("starting_abil_values!A"&amp;$M$9),,1,1,1)</f>
        <v>2</v>
      </c>
      <c r="P17" s="47">
        <f t="shared" ca="1" si="1"/>
        <v>26</v>
      </c>
      <c r="R17" s="46" t="s">
        <v>1</v>
      </c>
      <c r="S17" s="59">
        <v>4</v>
      </c>
      <c r="T17" s="47">
        <f ca="1">OFFSET(INDIRECT("A"&amp;S9),,1,1,1)</f>
        <v>-1</v>
      </c>
      <c r="U17" s="47">
        <f ca="1">OFFSET(INDIRECT("starting_abil_values!A"&amp;$M$9),,1,1,1)</f>
        <v>2</v>
      </c>
      <c r="V17" s="47">
        <f t="shared" ca="1" si="2"/>
        <v>26</v>
      </c>
    </row>
    <row r="18" spans="1:22">
      <c r="A18" t="s">
        <v>46</v>
      </c>
      <c r="B18">
        <f>SUM(race_modifier_old!$C$2,prof_modifier_old!E$2)</f>
        <v>-1</v>
      </c>
      <c r="C18">
        <f>SUM(race_modifier_old!$C$3,prof_modifier_old!$E$3)</f>
        <v>2</v>
      </c>
      <c r="D18">
        <f>SUM(race_modifier_old!$C$4,prof_modifier_old!$E$4)</f>
        <v>1</v>
      </c>
      <c r="E18">
        <f>SUM(race_modifier_old!$C$5,prof_modifier_old!$E$5)</f>
        <v>4</v>
      </c>
      <c r="F18">
        <f>SUM(race_modifier_old!$C$6,prof_modifier_old!$E$6)</f>
        <v>0</v>
      </c>
      <c r="G18">
        <f>SUM(race_modifier_old!$C$7,prof_modifier_old!$E$7)</f>
        <v>2</v>
      </c>
      <c r="H18">
        <f>SUM(race_modifier_old!$C$8,prof_modifier_old!$E$8)</f>
        <v>1</v>
      </c>
      <c r="I18">
        <f>SUM(race_modifier_old!$C$9,prof_modifier_old!$E$9)</f>
        <v>-1</v>
      </c>
      <c r="J18" s="1">
        <f t="shared" si="0"/>
        <v>8</v>
      </c>
      <c r="L18" s="46" t="s">
        <v>2</v>
      </c>
      <c r="M18" s="59">
        <v>100</v>
      </c>
      <c r="N18" s="47">
        <f ca="1">OFFSET(INDIRECT("A"&amp;M9),,2,1,1)</f>
        <v>2</v>
      </c>
      <c r="O18" s="47">
        <f ca="1">OFFSET(INDIRECT("starting_abil_values!A"&amp;$M$9),,2,1,1)</f>
        <v>8</v>
      </c>
      <c r="P18" s="47">
        <f t="shared" ca="1" si="1"/>
        <v>736</v>
      </c>
      <c r="R18" s="46" t="s">
        <v>2</v>
      </c>
      <c r="S18" s="59">
        <v>100</v>
      </c>
      <c r="T18" s="47">
        <f ca="1">OFFSET(INDIRECT("A"&amp;S9),,2,1,1)</f>
        <v>5</v>
      </c>
      <c r="U18" s="47">
        <f ca="1">OFFSET(INDIRECT("starting_abil_values!A"&amp;$M$9),,2,1,1)</f>
        <v>8</v>
      </c>
      <c r="V18" s="47">
        <f t="shared" ca="1" si="2"/>
        <v>460</v>
      </c>
    </row>
    <row r="19" spans="1:22">
      <c r="A19" t="s">
        <v>47</v>
      </c>
      <c r="B19">
        <f>SUM(race_modifier_old!$C$2,prof_modifier_old!F$2)</f>
        <v>-3</v>
      </c>
      <c r="C19">
        <f>SUM(race_modifier_old!$C$3,prof_modifier_old!$F$3)</f>
        <v>2</v>
      </c>
      <c r="D19">
        <f>SUM(race_modifier_old!$C$4,prof_modifier_old!$F$4)</f>
        <v>0</v>
      </c>
      <c r="E19">
        <f>SUM(race_modifier_old!$C$5,prof_modifier_old!$F$5)</f>
        <v>4</v>
      </c>
      <c r="F19">
        <f>SUM(race_modifier_old!$C$6,prof_modifier_old!$F$6)</f>
        <v>-1</v>
      </c>
      <c r="G19">
        <f>SUM(race_modifier_old!$C$7,prof_modifier_old!$F$7)</f>
        <v>0</v>
      </c>
      <c r="H19">
        <f>SUM(race_modifier_old!$C$8,prof_modifier_old!$F$8)</f>
        <v>1</v>
      </c>
      <c r="I19">
        <f>SUM(race_modifier_old!$C$9,prof_modifier_old!$F$9)</f>
        <v>-1</v>
      </c>
      <c r="J19" s="1">
        <f t="shared" si="0"/>
        <v>2</v>
      </c>
      <c r="L19" s="46" t="s">
        <v>8</v>
      </c>
      <c r="M19" s="59">
        <v>74</v>
      </c>
      <c r="N19" s="47">
        <f ca="1">OFFSET(INDIRECT("A"&amp;M9),,8,1,1)</f>
        <v>0</v>
      </c>
      <c r="O19" s="47">
        <f ca="1">OFFSET(INDIRECT("starting_abil_values!A"&amp;$M$9),,8,1,1)</f>
        <v>6</v>
      </c>
      <c r="P19" s="47">
        <f t="shared" ca="1" si="1"/>
        <v>680</v>
      </c>
      <c r="R19" s="46" t="s">
        <v>8</v>
      </c>
      <c r="S19" s="59">
        <v>74</v>
      </c>
      <c r="T19" s="47">
        <f ca="1">OFFSET(INDIRECT("A"&amp;S9),,8,1,1)</f>
        <v>-2</v>
      </c>
      <c r="U19" s="47">
        <f ca="1">OFFSET(INDIRECT("starting_abil_values!A"&amp;$M$9),,8,1,1)</f>
        <v>6</v>
      </c>
      <c r="V19" s="47">
        <f t="shared" ca="1" si="2"/>
        <v>1088</v>
      </c>
    </row>
    <row r="20" spans="1:22">
      <c r="A20" t="s">
        <v>48</v>
      </c>
      <c r="B20">
        <f>SUM(race_modifier_old!$C$2,prof_modifier_old!G$2)</f>
        <v>-3</v>
      </c>
      <c r="C20">
        <f>SUM(race_modifier_old!$C$3,prof_modifier_old!$G$3)</f>
        <v>2</v>
      </c>
      <c r="D20">
        <f>SUM(race_modifier_old!$C$4,prof_modifier_old!$G$4)</f>
        <v>0</v>
      </c>
      <c r="E20">
        <f>SUM(race_modifier_old!$C$5,prof_modifier_old!$G$5)</f>
        <v>5</v>
      </c>
      <c r="F20">
        <f>SUM(race_modifier_old!$C$6,prof_modifier_old!$G$6)</f>
        <v>-1</v>
      </c>
      <c r="G20">
        <f>SUM(race_modifier_old!$C$7,prof_modifier_old!$G$7)</f>
        <v>0</v>
      </c>
      <c r="H20">
        <f>SUM(race_modifier_old!$C$8,prof_modifier_old!$G$8)</f>
        <v>2</v>
      </c>
      <c r="I20">
        <f>SUM(race_modifier_old!$C$9,prof_modifier_old!$G$9)</f>
        <v>-2</v>
      </c>
      <c r="J20" s="1">
        <f t="shared" si="0"/>
        <v>3</v>
      </c>
      <c r="L20" s="46" t="s">
        <v>164</v>
      </c>
      <c r="M20" s="59">
        <f>SUM(M12:M19)</f>
        <v>578</v>
      </c>
      <c r="N20" s="47">
        <f ca="1">SUM(N12:N19)</f>
        <v>4</v>
      </c>
      <c r="O20" s="47">
        <f ca="1">SUM(O12:O19)</f>
        <v>40</v>
      </c>
      <c r="P20" s="47">
        <f ca="1">SUM(P12:P19)</f>
        <v>5190</v>
      </c>
      <c r="R20" s="46" t="s">
        <v>164</v>
      </c>
      <c r="S20" s="59">
        <f>SUM(S12:S19)</f>
        <v>578</v>
      </c>
      <c r="T20" s="47">
        <f ca="1">SUM(T12:T19)</f>
        <v>0</v>
      </c>
      <c r="U20" s="47">
        <f ca="1">SUM(U12:U19)</f>
        <v>40</v>
      </c>
      <c r="V20" s="47">
        <f ca="1">SUM(V12:V19)</f>
        <v>6210</v>
      </c>
    </row>
    <row r="21" spans="1:22">
      <c r="A21" t="s">
        <v>49</v>
      </c>
      <c r="B21">
        <f>SUM(race_modifier_old!$C$2,prof_modifier_old!H$2)</f>
        <v>-1</v>
      </c>
      <c r="C21">
        <f>SUM(race_modifier_old!$C$3,prof_modifier_old!$H$3)</f>
        <v>4</v>
      </c>
      <c r="D21">
        <f>SUM(race_modifier_old!$C$4,prof_modifier_old!$H$4)</f>
        <v>0</v>
      </c>
      <c r="E21">
        <f>SUM(race_modifier_old!$C$5,prof_modifier_old!$H$5)</f>
        <v>2</v>
      </c>
      <c r="F21">
        <f>SUM(race_modifier_old!$C$6,prof_modifier_old!$H$6)</f>
        <v>-1</v>
      </c>
      <c r="G21">
        <f>SUM(race_modifier_old!$C$7,prof_modifier_old!$H$7)</f>
        <v>4</v>
      </c>
      <c r="H21">
        <f>SUM(race_modifier_old!$C$8,prof_modifier_old!$H$8)</f>
        <v>4</v>
      </c>
      <c r="I21">
        <f>SUM(race_modifier_old!$C$9,prof_modifier_old!$H$9)</f>
        <v>-2</v>
      </c>
      <c r="J21" s="1">
        <f t="shared" si="0"/>
        <v>10</v>
      </c>
    </row>
    <row r="22" spans="1:22">
      <c r="A22" t="s">
        <v>50</v>
      </c>
      <c r="B22">
        <f>SUM(race_modifier_old!$C$2,prof_modifier_old!I$2)</f>
        <v>-1</v>
      </c>
      <c r="C22" s="43">
        <f>IF(SUM(race_modifier_old!$C$3,prof_modifier_old!$I$3) &gt; 5,5,SUM(race_modifier_old!$C$3,prof_modifier_old!$I$3))</f>
        <v>5</v>
      </c>
      <c r="D22">
        <f>SUM(race_modifier_old!$C$4,prof_modifier_old!$I$4)</f>
        <v>-3</v>
      </c>
      <c r="E22">
        <f>SUM(race_modifier_old!$C$5,prof_modifier_old!$I$5)</f>
        <v>2</v>
      </c>
      <c r="F22">
        <f>SUM(race_modifier_old!$C$6,prof_modifier_old!$I$6)</f>
        <v>-4</v>
      </c>
      <c r="G22" s="43">
        <f>IF(SUM(race_modifier_old!$C$7,prof_modifier_old!$I$7) &gt; 5,5,SUM(race_modifier_old!$C$7,prof_modifier_old!$I$7))</f>
        <v>5</v>
      </c>
      <c r="H22">
        <f>SUM(race_modifier_old!$C$8,prof_modifier_old!$I$8)</f>
        <v>3</v>
      </c>
      <c r="I22">
        <f>SUM(race_modifier_old!$C$9,prof_modifier_old!$I$9)</f>
        <v>-2</v>
      </c>
      <c r="J22" s="1">
        <f t="shared" si="0"/>
        <v>5</v>
      </c>
      <c r="L22" s="46" t="s">
        <v>255</v>
      </c>
      <c r="M22" s="81">
        <v>21</v>
      </c>
      <c r="N22" s="81"/>
      <c r="O22" s="81"/>
      <c r="P22" s="48" t="s">
        <v>352</v>
      </c>
      <c r="R22" s="46" t="s">
        <v>255</v>
      </c>
      <c r="S22" s="81">
        <v>16</v>
      </c>
      <c r="T22" s="81"/>
      <c r="U22" s="81"/>
      <c r="V22" s="48" t="s">
        <v>352</v>
      </c>
    </row>
    <row r="23" spans="1:22">
      <c r="A23" t="s">
        <v>51</v>
      </c>
      <c r="B23">
        <f>SUM(race_modifier_old!$C$2,prof_modifier_old!J$2)</f>
        <v>-1</v>
      </c>
      <c r="C23">
        <f>SUM(race_modifier_old!$C$3,prof_modifier_old!$J$3)</f>
        <v>5</v>
      </c>
      <c r="D23">
        <f>SUM(race_modifier_old!$C$4,prof_modifier_old!$J$4)</f>
        <v>-3</v>
      </c>
      <c r="E23">
        <f>SUM(race_modifier_old!$C$5,prof_modifier_old!$J$5)</f>
        <v>0</v>
      </c>
      <c r="F23">
        <f>SUM(race_modifier_old!$C$6,prof_modifier_old!$J$6)</f>
        <v>-3</v>
      </c>
      <c r="G23">
        <f>SUM(race_modifier_old!$C$7,prof_modifier_old!$J$7)</f>
        <v>0</v>
      </c>
      <c r="H23">
        <f>SUM(race_modifier_old!$C$8,prof_modifier_old!$J$8)</f>
        <v>4</v>
      </c>
      <c r="I23">
        <f>SUM(race_modifier_old!$C$9,prof_modifier_old!$J$9)</f>
        <v>-2</v>
      </c>
      <c r="J23" s="1">
        <f t="shared" si="0"/>
        <v>0</v>
      </c>
      <c r="L23" s="46" t="s">
        <v>254</v>
      </c>
      <c r="M23" s="82" t="str" cm="1">
        <f t="array" aca="1" ref="M23" ca="1">INDIRECT("A"&amp;M22)</f>
        <v>Elf/Druid</v>
      </c>
      <c r="N23" s="82"/>
      <c r="O23" s="82"/>
      <c r="P23" s="47">
        <f ca="1">OFFSET(INDIRECT("A"&amp;M22),,9,1,1)</f>
        <v>10</v>
      </c>
      <c r="R23" s="46" t="s">
        <v>254</v>
      </c>
      <c r="S23" s="82" t="str" cm="1">
        <f t="array" aca="1" ref="S23" ca="1">INDIRECT("A"&amp;S22)</f>
        <v>Elf/Knight</v>
      </c>
      <c r="T23" s="82"/>
      <c r="U23" s="82"/>
      <c r="V23" s="47">
        <f ca="1">OFFSET(INDIRECT("A"&amp;S22),,9,1,1)</f>
        <v>4</v>
      </c>
    </row>
    <row r="24" spans="1:22">
      <c r="A24" t="s">
        <v>52</v>
      </c>
      <c r="B24">
        <f>SUM(race_modifier_old!$C$2,prof_modifier_old!K$2)</f>
        <v>-1</v>
      </c>
      <c r="C24">
        <f>SUM(race_modifier_old!$C$3,prof_modifier_old!$K$3)</f>
        <v>5</v>
      </c>
      <c r="D24">
        <f>SUM(race_modifier_old!$C$4,prof_modifier_old!$K$4)</f>
        <v>0</v>
      </c>
      <c r="E24">
        <f>SUM(race_modifier_old!$C$5,prof_modifier_old!$K$5)</f>
        <v>2</v>
      </c>
      <c r="F24">
        <f>SUM(race_modifier_old!$C$6,prof_modifier_old!$K$6)</f>
        <v>-2</v>
      </c>
      <c r="G24">
        <f>SUM(race_modifier_old!$C$7,prof_modifier_old!$K$7)</f>
        <v>5</v>
      </c>
      <c r="H24">
        <f>SUM(race_modifier_old!$C$8,prof_modifier_old!$K$8)</f>
        <v>2</v>
      </c>
      <c r="I24">
        <f>SUM(race_modifier_old!$C$9,prof_modifier_old!$K$9)</f>
        <v>-3</v>
      </c>
      <c r="J24" s="1">
        <f t="shared" si="0"/>
        <v>8</v>
      </c>
      <c r="L24" s="46"/>
      <c r="M24" s="48" t="s">
        <v>256</v>
      </c>
      <c r="N24" s="48" t="s">
        <v>257</v>
      </c>
      <c r="O24" s="48" t="s">
        <v>258</v>
      </c>
      <c r="P24" s="48" t="s">
        <v>253</v>
      </c>
      <c r="R24" s="46"/>
      <c r="S24" s="48" t="s">
        <v>256</v>
      </c>
      <c r="T24" s="48" t="s">
        <v>257</v>
      </c>
      <c r="U24" s="48" t="s">
        <v>258</v>
      </c>
      <c r="V24" s="48" t="s">
        <v>253</v>
      </c>
    </row>
    <row r="25" spans="1:22">
      <c r="A25" t="s">
        <v>53</v>
      </c>
      <c r="B25">
        <f>SUM(race_modifier_old!$C$2,prof_modifier_old!L$2)</f>
        <v>2</v>
      </c>
      <c r="C25">
        <f>SUM(race_modifier_old!$C$3,prof_modifier_old!$L$3)</f>
        <v>2</v>
      </c>
      <c r="D25">
        <f>SUM(race_modifier_old!$C$4,prof_modifier_old!$L$4)</f>
        <v>-3</v>
      </c>
      <c r="E25">
        <f>SUM(race_modifier_old!$C$5,prof_modifier_old!$L$5)</f>
        <v>0</v>
      </c>
      <c r="F25">
        <f>SUM(race_modifier_old!$C$6,prof_modifier_old!$L$6)</f>
        <v>-3</v>
      </c>
      <c r="G25">
        <f>SUM(race_modifier_old!$C$7,prof_modifier_old!$L$7)</f>
        <v>3</v>
      </c>
      <c r="H25">
        <f>SUM(race_modifier_old!$C$8,prof_modifier_old!$L$8)</f>
        <v>4</v>
      </c>
      <c r="I25">
        <f>SUM(race_modifier_old!$C$9,prof_modifier_old!$L$9)</f>
        <v>-4</v>
      </c>
      <c r="J25" s="1">
        <f t="shared" si="0"/>
        <v>1</v>
      </c>
      <c r="L25" s="46" t="s">
        <v>3</v>
      </c>
      <c r="M25" s="58">
        <v>100</v>
      </c>
      <c r="N25" s="47">
        <f ca="1">OFFSET(INDIRECT("A"&amp;M22),,3,1,1)</f>
        <v>0</v>
      </c>
      <c r="O25" s="47">
        <f ca="1">OFFSET(INDIRECT("starting_abil_values!A"&amp;$M$9),,3,1,1)</f>
        <v>4</v>
      </c>
      <c r="P25" s="47">
        <f ca="1">(M25-$O25)*IF(N25&lt;0,10+(-3*N25),10-N25)</f>
        <v>960</v>
      </c>
      <c r="R25" s="46" t="s">
        <v>3</v>
      </c>
      <c r="S25" s="58">
        <v>100</v>
      </c>
      <c r="T25" s="47">
        <f ca="1">OFFSET(INDIRECT("A"&amp;S22),,3,1,1)</f>
        <v>1</v>
      </c>
      <c r="U25" s="47">
        <f ca="1">OFFSET(INDIRECT("starting_abil_values!A"&amp;$M$9),,3,1,1)</f>
        <v>4</v>
      </c>
      <c r="V25" s="47">
        <f ca="1">(S25-$O25)*IF(T25&lt;0,10+(-3*T25),10-T25)</f>
        <v>864</v>
      </c>
    </row>
    <row r="26" spans="1:22">
      <c r="A26" t="s">
        <v>54</v>
      </c>
      <c r="B26">
        <f>SUM(race_modifier_old!$C$2,prof_modifier_old!M$2)</f>
        <v>2</v>
      </c>
      <c r="C26">
        <f>SUM(race_modifier_old!$C$3,prof_modifier_old!$M$3)</f>
        <v>2</v>
      </c>
      <c r="D26">
        <f>SUM(race_modifier_old!$C$4,prof_modifier_old!$M$4)</f>
        <v>-3</v>
      </c>
      <c r="E26">
        <f>SUM(race_modifier_old!$C$5,prof_modifier_old!$M$5)</f>
        <v>0</v>
      </c>
      <c r="F26">
        <f>SUM(race_modifier_old!$C$6,prof_modifier_old!$M$6)</f>
        <v>-3</v>
      </c>
      <c r="G26">
        <f>SUM(race_modifier_old!$C$7,prof_modifier_old!$M$7)</f>
        <v>3</v>
      </c>
      <c r="H26">
        <f>SUM(race_modifier_old!$C$8,prof_modifier_old!$M$8)</f>
        <v>4</v>
      </c>
      <c r="I26">
        <f>SUM(race_modifier_old!$C$9,prof_modifier_old!$M$9)</f>
        <v>-4</v>
      </c>
      <c r="J26" s="1">
        <f t="shared" si="0"/>
        <v>1</v>
      </c>
      <c r="L26" s="46" t="s">
        <v>4</v>
      </c>
      <c r="M26" s="59">
        <v>70</v>
      </c>
      <c r="N26" s="47">
        <f ca="1">OFFSET(INDIRECT("A"&amp;M22),,4,1,1)</f>
        <v>2</v>
      </c>
      <c r="O26" s="47">
        <f ca="1">OFFSET(INDIRECT("starting_abil_values!A"&amp;$M$9),,4,1,1)</f>
        <v>6</v>
      </c>
      <c r="P26" s="47">
        <f t="shared" ref="P26:P32" ca="1" si="3">(M26-$O26)*IF(N26&lt;0,10+(-3*N26),10-N26)</f>
        <v>512</v>
      </c>
      <c r="R26" s="46" t="s">
        <v>4</v>
      </c>
      <c r="S26" s="59">
        <v>70</v>
      </c>
      <c r="T26" s="47">
        <f ca="1">OFFSET(INDIRECT("A"&amp;S22),,4,1,1)</f>
        <v>2</v>
      </c>
      <c r="U26" s="47">
        <f ca="1">OFFSET(INDIRECT("starting_abil_values!A"&amp;$M$9),,4,1,1)</f>
        <v>6</v>
      </c>
      <c r="V26" s="47">
        <f t="shared" ref="V26:V32" ca="1" si="4">(S26-$O26)*IF(T26&lt;0,10+(-3*T26),10-T26)</f>
        <v>512</v>
      </c>
    </row>
    <row r="27" spans="1:22">
      <c r="A27" t="s">
        <v>242</v>
      </c>
      <c r="B27">
        <f>SUM(race_modifier_old!$C$2,prof_modifier_old!N$2)</f>
        <v>-3</v>
      </c>
      <c r="C27">
        <f>SUM(race_modifier_old!$C$3,prof_modifier_old!$N$3)</f>
        <v>0</v>
      </c>
      <c r="D27">
        <f>SUM(race_modifier_old!$C$4,prof_modifier_old!$N$4)</f>
        <v>4</v>
      </c>
      <c r="E27">
        <f>SUM(race_modifier_old!$C$5,prof_modifier_old!$N$5)</f>
        <v>4</v>
      </c>
      <c r="F27">
        <f>SUM(race_modifier_old!$C$6,prof_modifier_old!$N$6)</f>
        <v>2</v>
      </c>
      <c r="G27">
        <f>SUM(race_modifier_old!$C$7,prof_modifier_old!$N$7)</f>
        <v>2</v>
      </c>
      <c r="H27">
        <f>SUM(race_modifier_old!$C$8,prof_modifier_old!$N$8)</f>
        <v>0</v>
      </c>
      <c r="I27">
        <f>SUM(race_modifier_old!$C$9,prof_modifier_old!$N$9)</f>
        <v>0</v>
      </c>
      <c r="J27" s="1">
        <f t="shared" si="0"/>
        <v>9</v>
      </c>
      <c r="L27" s="46" t="s">
        <v>5</v>
      </c>
      <c r="M27" s="59">
        <v>50</v>
      </c>
      <c r="N27" s="47">
        <f ca="1">OFFSET(INDIRECT("A"&amp;M22),,5,1,1)</f>
        <v>-1</v>
      </c>
      <c r="O27" s="47">
        <f ca="1">OFFSET(INDIRECT("starting_abil_values!A"&amp;$M$9),,5,1,1)</f>
        <v>6</v>
      </c>
      <c r="P27" s="47">
        <f t="shared" ca="1" si="3"/>
        <v>572</v>
      </c>
      <c r="R27" s="46" t="s">
        <v>5</v>
      </c>
      <c r="S27" s="59">
        <v>50</v>
      </c>
      <c r="T27" s="47">
        <f ca="1">OFFSET(INDIRECT("A"&amp;S22),,5,1,1)</f>
        <v>0</v>
      </c>
      <c r="U27" s="47">
        <f ca="1">OFFSET(INDIRECT("starting_abil_values!A"&amp;$M$9),,5,1,1)</f>
        <v>6</v>
      </c>
      <c r="V27" s="47">
        <f t="shared" ca="1" si="4"/>
        <v>440</v>
      </c>
    </row>
    <row r="28" spans="1:22">
      <c r="A28" t="s">
        <v>55</v>
      </c>
      <c r="B28">
        <f>SUM(race_modifier_old!D2,prof_modifier_old!B$2)</f>
        <v>-2</v>
      </c>
      <c r="C28">
        <f>SUM(race_modifier_old!$D$3,prof_modifier_old!$B$3)</f>
        <v>0</v>
      </c>
      <c r="D28">
        <f>SUM(race_modifier_old!$D$4,prof_modifier_old!$B$4)</f>
        <v>4</v>
      </c>
      <c r="E28">
        <f>SUM(race_modifier_old!$D$5,prof_modifier_old!$B$5)</f>
        <v>-1</v>
      </c>
      <c r="F28">
        <f>SUM(race_modifier_old!$D$6,prof_modifier_old!$B$6)</f>
        <v>4</v>
      </c>
      <c r="G28">
        <f>SUM(race_modifier_old!$D$7,prof_modifier_old!$B$7)</f>
        <v>-2</v>
      </c>
      <c r="H28">
        <f>SUM(race_modifier_old!$D$8,prof_modifier_old!$B$8)</f>
        <v>-3</v>
      </c>
      <c r="I28">
        <f>SUM(race_modifier_old!$D$9,prof_modifier_old!$B$9)</f>
        <v>3</v>
      </c>
      <c r="J28" s="1">
        <f t="shared" si="0"/>
        <v>3</v>
      </c>
      <c r="L28" s="46" t="s">
        <v>6</v>
      </c>
      <c r="M28" s="59">
        <v>80</v>
      </c>
      <c r="N28" s="47">
        <f ca="1">OFFSET(INDIRECT("A"&amp;M22),,6,1,1)</f>
        <v>4</v>
      </c>
      <c r="O28" s="47">
        <f ca="1">OFFSET(INDIRECT("starting_abil_values!A"&amp;$M$9),,6,1,1)</f>
        <v>4</v>
      </c>
      <c r="P28" s="47">
        <f t="shared" ca="1" si="3"/>
        <v>456</v>
      </c>
      <c r="R28" s="46" t="s">
        <v>6</v>
      </c>
      <c r="S28" s="59">
        <v>80</v>
      </c>
      <c r="T28" s="47">
        <f ca="1">OFFSET(INDIRECT("A"&amp;S22),,6,1,1)</f>
        <v>1</v>
      </c>
      <c r="U28" s="47">
        <f ca="1">OFFSET(INDIRECT("starting_abil_values!A"&amp;$M$9),,6,1,1)</f>
        <v>4</v>
      </c>
      <c r="V28" s="47">
        <f t="shared" ca="1" si="4"/>
        <v>684</v>
      </c>
    </row>
    <row r="29" spans="1:22">
      <c r="A29" t="s">
        <v>56</v>
      </c>
      <c r="B29">
        <f>SUM(race_modifier_old!D2,prof_modifier_old!C$2)</f>
        <v>-2</v>
      </c>
      <c r="C29">
        <f>SUM(race_modifier_old!$D$3,prof_modifier_old!$C$3)</f>
        <v>0</v>
      </c>
      <c r="D29">
        <f>SUM(race_modifier_old!$D$4,prof_modifier_old!$C$4)</f>
        <v>3</v>
      </c>
      <c r="E29">
        <f>SUM(race_modifier_old!$D$5,prof_modifier_old!$C$5)</f>
        <v>-1</v>
      </c>
      <c r="F29">
        <f>SUM(race_modifier_old!$D$6,prof_modifier_old!$C$6)</f>
        <v>3</v>
      </c>
      <c r="G29">
        <f>SUM(race_modifier_old!$D$7,prof_modifier_old!$C$7)</f>
        <v>-2</v>
      </c>
      <c r="H29">
        <f>SUM(race_modifier_old!$D$8,prof_modifier_old!$C$8)</f>
        <v>-2</v>
      </c>
      <c r="I29">
        <f>SUM(race_modifier_old!$D$9,prof_modifier_old!$C$9)</f>
        <v>3</v>
      </c>
      <c r="J29" s="1">
        <f t="shared" si="0"/>
        <v>2</v>
      </c>
      <c r="L29" s="46" t="s">
        <v>7</v>
      </c>
      <c r="M29" s="59">
        <v>100</v>
      </c>
      <c r="N29" s="47">
        <f ca="1">OFFSET(INDIRECT("A"&amp;M22),,7,1,1)</f>
        <v>4</v>
      </c>
      <c r="O29" s="47">
        <f ca="1">OFFSET(INDIRECT("starting_abil_values!A"&amp;$M$9),,7,1,1)</f>
        <v>4</v>
      </c>
      <c r="P29" s="47">
        <f t="shared" ca="1" si="3"/>
        <v>576</v>
      </c>
      <c r="R29" s="46" t="s">
        <v>7</v>
      </c>
      <c r="S29" s="59">
        <v>100</v>
      </c>
      <c r="T29" s="47">
        <f ca="1">OFFSET(INDIRECT("A"&amp;S22),,7,1,1)</f>
        <v>-1</v>
      </c>
      <c r="U29" s="47">
        <f ca="1">OFFSET(INDIRECT("starting_abil_values!A"&amp;$M$9),,7,1,1)</f>
        <v>4</v>
      </c>
      <c r="V29" s="47">
        <f t="shared" ca="1" si="4"/>
        <v>1248</v>
      </c>
    </row>
    <row r="30" spans="1:22">
      <c r="A30" t="s">
        <v>57</v>
      </c>
      <c r="B30">
        <f>SUM(race_modifier_old!D2,prof_modifier_old!D$2)</f>
        <v>-2</v>
      </c>
      <c r="C30">
        <f>SUM(race_modifier_old!$D$3,prof_modifier_old!$D$3)</f>
        <v>0</v>
      </c>
      <c r="D30">
        <f>SUM(race_modifier_old!$D$4,prof_modifier_old!$D$4)</f>
        <v>3</v>
      </c>
      <c r="E30">
        <f>SUM(race_modifier_old!$D$5,prof_modifier_old!$D$5)</f>
        <v>-1</v>
      </c>
      <c r="F30">
        <f>SUM(race_modifier_old!$D$6,prof_modifier_old!$D$6)</f>
        <v>3</v>
      </c>
      <c r="G30">
        <f>SUM(race_modifier_old!$D$7,prof_modifier_old!$D$7)</f>
        <v>0</v>
      </c>
      <c r="H30">
        <f>SUM(race_modifier_old!$D$8,prof_modifier_old!$D$8)</f>
        <v>-2</v>
      </c>
      <c r="I30">
        <f>SUM(race_modifier_old!$D$9,prof_modifier_old!$D$9)</f>
        <v>3</v>
      </c>
      <c r="J30" s="1">
        <f t="shared" si="0"/>
        <v>4</v>
      </c>
      <c r="L30" s="46" t="s">
        <v>1</v>
      </c>
      <c r="M30" s="59">
        <v>4</v>
      </c>
      <c r="N30" s="47">
        <f ca="1">OFFSET(INDIRECT("A"&amp;M22),,1,1,1)</f>
        <v>-1</v>
      </c>
      <c r="O30" s="47">
        <f ca="1">OFFSET(INDIRECT("starting_abil_values!A"&amp;$M$9),,1,1,1)</f>
        <v>2</v>
      </c>
      <c r="P30" s="47">
        <f t="shared" ca="1" si="3"/>
        <v>26</v>
      </c>
      <c r="R30" s="46" t="s">
        <v>1</v>
      </c>
      <c r="S30" s="59">
        <v>4</v>
      </c>
      <c r="T30" s="47">
        <f ca="1">OFFSET(INDIRECT("A"&amp;S22),,1,1,1)</f>
        <v>-1</v>
      </c>
      <c r="U30" s="47">
        <f ca="1">OFFSET(INDIRECT("starting_abil_values!A"&amp;$M$9),,1,1,1)</f>
        <v>2</v>
      </c>
      <c r="V30" s="47">
        <f t="shared" ca="1" si="4"/>
        <v>26</v>
      </c>
    </row>
    <row r="31" spans="1:22">
      <c r="A31" t="s">
        <v>58</v>
      </c>
      <c r="B31">
        <f>SUM(race_modifier_old!D2,prof_modifier_old!E$2)</f>
        <v>-2</v>
      </c>
      <c r="C31">
        <f>SUM(race_modifier_old!$D$3,prof_modifier_old!$E$3)</f>
        <v>0</v>
      </c>
      <c r="D31">
        <f>SUM(race_modifier_old!$D$4,prof_modifier_old!$E$4)</f>
        <v>3</v>
      </c>
      <c r="E31">
        <f>SUM(race_modifier_old!$D$5,prof_modifier_old!$E$5)</f>
        <v>1</v>
      </c>
      <c r="F31">
        <f>SUM(race_modifier_old!$D$6,prof_modifier_old!$E$6)</f>
        <v>3</v>
      </c>
      <c r="G31">
        <f>SUM(race_modifier_old!$D$7,prof_modifier_old!$E$7)</f>
        <v>-1</v>
      </c>
      <c r="H31">
        <f>SUM(race_modifier_old!$D$8,prof_modifier_old!$E$8)</f>
        <v>0</v>
      </c>
      <c r="I31">
        <f>SUM(race_modifier_old!$D$9,prof_modifier_old!$E$9)</f>
        <v>2</v>
      </c>
      <c r="J31" s="1">
        <f t="shared" si="0"/>
        <v>6</v>
      </c>
      <c r="L31" s="46" t="s">
        <v>2</v>
      </c>
      <c r="M31" s="59">
        <v>100</v>
      </c>
      <c r="N31" s="47">
        <f ca="1">OFFSET(INDIRECT("A"&amp;M22),,2,1,1)</f>
        <v>4</v>
      </c>
      <c r="O31" s="47">
        <f ca="1">OFFSET(INDIRECT("starting_abil_values!A"&amp;$M$9),,2,1,1)</f>
        <v>8</v>
      </c>
      <c r="P31" s="47">
        <f t="shared" ca="1" si="3"/>
        <v>552</v>
      </c>
      <c r="R31" s="46" t="s">
        <v>2</v>
      </c>
      <c r="S31" s="59">
        <v>100</v>
      </c>
      <c r="T31" s="47">
        <f ca="1">OFFSET(INDIRECT("A"&amp;S22),,2,1,1)</f>
        <v>2</v>
      </c>
      <c r="U31" s="47">
        <f ca="1">OFFSET(INDIRECT("starting_abil_values!A"&amp;$M$9),,2,1,1)</f>
        <v>8</v>
      </c>
      <c r="V31" s="47">
        <f t="shared" ca="1" si="4"/>
        <v>736</v>
      </c>
    </row>
    <row r="32" spans="1:22">
      <c r="A32" t="s">
        <v>59</v>
      </c>
      <c r="B32">
        <f>SUM(race_modifier_old!D2,prof_modifier_old!F$2)</f>
        <v>-4</v>
      </c>
      <c r="C32">
        <f>SUM(race_modifier_old!$D$3,prof_modifier_old!$F$3)</f>
        <v>0</v>
      </c>
      <c r="D32">
        <f>SUM(race_modifier_old!$D$4,prof_modifier_old!$F$4)</f>
        <v>2</v>
      </c>
      <c r="E32">
        <f>SUM(race_modifier_old!$D$5,prof_modifier_old!$F$5)</f>
        <v>1</v>
      </c>
      <c r="F32">
        <f>SUM(race_modifier_old!$D$6,prof_modifier_old!$F$6)</f>
        <v>2</v>
      </c>
      <c r="G32">
        <f>SUM(race_modifier_old!$D$7,prof_modifier_old!$F$7)</f>
        <v>-3</v>
      </c>
      <c r="H32">
        <f>SUM(race_modifier_old!$D$8,prof_modifier_old!$F$8)</f>
        <v>0</v>
      </c>
      <c r="I32">
        <f>SUM(race_modifier_old!$D$9,prof_modifier_old!$F$9)</f>
        <v>2</v>
      </c>
      <c r="J32" s="1">
        <f t="shared" si="0"/>
        <v>0</v>
      </c>
      <c r="L32" s="46" t="s">
        <v>8</v>
      </c>
      <c r="M32" s="59">
        <v>74</v>
      </c>
      <c r="N32" s="47">
        <f ca="1">OFFSET(INDIRECT("A"&amp;M22),,8,1,1)</f>
        <v>-2</v>
      </c>
      <c r="O32" s="47">
        <f ca="1">OFFSET(INDIRECT("starting_abil_values!A"&amp;$M$9),,8,1,1)</f>
        <v>6</v>
      </c>
      <c r="P32" s="47">
        <f t="shared" ca="1" si="3"/>
        <v>1088</v>
      </c>
      <c r="R32" s="46" t="s">
        <v>8</v>
      </c>
      <c r="S32" s="59">
        <v>74</v>
      </c>
      <c r="T32" s="47">
        <f ca="1">OFFSET(INDIRECT("A"&amp;S22),,8,1,1)</f>
        <v>0</v>
      </c>
      <c r="U32" s="47">
        <f ca="1">OFFSET(INDIRECT("starting_abil_values!A"&amp;$M$9),,8,1,1)</f>
        <v>6</v>
      </c>
      <c r="V32" s="47">
        <f t="shared" ca="1" si="4"/>
        <v>680</v>
      </c>
    </row>
    <row r="33" spans="1:22">
      <c r="A33" t="s">
        <v>60</v>
      </c>
      <c r="B33">
        <f>SUM(race_modifier_old!D2,prof_modifier_old!G$2)</f>
        <v>-4</v>
      </c>
      <c r="C33">
        <f>SUM(race_modifier_old!$D$3,prof_modifier_old!$G$3)</f>
        <v>0</v>
      </c>
      <c r="D33">
        <f>SUM(race_modifier_old!$D$4,prof_modifier_old!$G$4)</f>
        <v>2</v>
      </c>
      <c r="E33">
        <f>SUM(race_modifier_old!$D$5,prof_modifier_old!$G$5)</f>
        <v>2</v>
      </c>
      <c r="F33">
        <f>SUM(race_modifier_old!$D$6,prof_modifier_old!$G$6)</f>
        <v>2</v>
      </c>
      <c r="G33">
        <f>SUM(race_modifier_old!$D$7,prof_modifier_old!$G$7)</f>
        <v>-3</v>
      </c>
      <c r="H33">
        <f>SUM(race_modifier_old!$D$8,prof_modifier_old!$G$8)</f>
        <v>1</v>
      </c>
      <c r="I33">
        <f>SUM(race_modifier_old!$D$9,prof_modifier_old!$G$9)</f>
        <v>1</v>
      </c>
      <c r="J33" s="1">
        <f t="shared" si="0"/>
        <v>1</v>
      </c>
      <c r="L33" s="46" t="s">
        <v>164</v>
      </c>
      <c r="M33" s="59">
        <f>SUM(M25:M32)</f>
        <v>578</v>
      </c>
      <c r="N33" s="47">
        <f ca="1">SUM(N25:N32)</f>
        <v>10</v>
      </c>
      <c r="O33" s="47">
        <f ca="1">SUM(O25:O32)</f>
        <v>40</v>
      </c>
      <c r="P33" s="47">
        <f ca="1">SUM(P25:P32)</f>
        <v>4742</v>
      </c>
      <c r="R33" s="46" t="s">
        <v>164</v>
      </c>
      <c r="S33" s="59">
        <f>SUM(S25:S32)</f>
        <v>578</v>
      </c>
      <c r="T33" s="47">
        <f ca="1">SUM(T25:T32)</f>
        <v>4</v>
      </c>
      <c r="U33" s="47">
        <f ca="1">SUM(U25:U32)</f>
        <v>40</v>
      </c>
      <c r="V33" s="47">
        <f ca="1">SUM(V25:V32)</f>
        <v>5190</v>
      </c>
    </row>
    <row r="34" spans="1:22">
      <c r="A34" t="s">
        <v>61</v>
      </c>
      <c r="B34">
        <f>SUM(race_modifier_old!D2,prof_modifier_old!H$2)</f>
        <v>-2</v>
      </c>
      <c r="C34">
        <f>SUM(race_modifier_old!$D$3,prof_modifier_old!$H$3)</f>
        <v>2</v>
      </c>
      <c r="D34">
        <f>SUM(race_modifier_old!$D$4,prof_modifier_old!$H$4)</f>
        <v>2</v>
      </c>
      <c r="E34">
        <f>SUM(race_modifier_old!$D$5,prof_modifier_old!$H$5)</f>
        <v>-1</v>
      </c>
      <c r="F34">
        <f>SUM(race_modifier_old!$D$6,prof_modifier_old!$H$6)</f>
        <v>2</v>
      </c>
      <c r="G34">
        <f>SUM(race_modifier_old!$D$7,prof_modifier_old!$H$7)</f>
        <v>1</v>
      </c>
      <c r="H34">
        <f>SUM(race_modifier_old!$D$8,prof_modifier_old!$H$8)</f>
        <v>3</v>
      </c>
      <c r="I34">
        <f>SUM(race_modifier_old!$D$9,prof_modifier_old!$H$9)</f>
        <v>1</v>
      </c>
      <c r="J34" s="1">
        <f t="shared" si="0"/>
        <v>8</v>
      </c>
    </row>
    <row r="35" spans="1:22">
      <c r="A35" t="s">
        <v>62</v>
      </c>
      <c r="B35">
        <f>SUM(race_modifier_old!D2,prof_modifier_old!I$2)</f>
        <v>-2</v>
      </c>
      <c r="C35">
        <f>SUM(race_modifier_old!$D$3,prof_modifier_old!$I$3)</f>
        <v>5</v>
      </c>
      <c r="D35">
        <f>SUM(race_modifier_old!$D$4,prof_modifier_old!$I$4)</f>
        <v>-1</v>
      </c>
      <c r="E35">
        <f>SUM(race_modifier_old!$D$5,prof_modifier_old!$I$5)</f>
        <v>-1</v>
      </c>
      <c r="F35">
        <f>SUM(race_modifier_old!$D$6,prof_modifier_old!$I$6)</f>
        <v>-1</v>
      </c>
      <c r="G35">
        <f>SUM(race_modifier_old!$D$7,prof_modifier_old!$I$7)</f>
        <v>4</v>
      </c>
      <c r="H35">
        <f>SUM(race_modifier_old!$D$8,prof_modifier_old!$I$8)</f>
        <v>2</v>
      </c>
      <c r="I35">
        <f>SUM(race_modifier_old!$D$9,prof_modifier_old!$I$9)</f>
        <v>1</v>
      </c>
      <c r="J35" s="1">
        <f t="shared" si="0"/>
        <v>7</v>
      </c>
    </row>
    <row r="36" spans="1:22">
      <c r="A36" t="s">
        <v>63</v>
      </c>
      <c r="B36">
        <f>SUM(race_modifier_old!D2,prof_modifier_old!J$2)</f>
        <v>-2</v>
      </c>
      <c r="C36">
        <f>SUM(race_modifier_old!$D$3,prof_modifier_old!$J$3)</f>
        <v>3</v>
      </c>
      <c r="D36">
        <f>SUM(race_modifier_old!$D$4,prof_modifier_old!$J$4)</f>
        <v>-1</v>
      </c>
      <c r="E36">
        <f>SUM(race_modifier_old!$D$5,prof_modifier_old!$J$5)</f>
        <v>-3</v>
      </c>
      <c r="F36">
        <f>SUM(race_modifier_old!$D$6,prof_modifier_old!$J$6)</f>
        <v>0</v>
      </c>
      <c r="G36">
        <f>SUM(race_modifier_old!$D$7,prof_modifier_old!$J$7)</f>
        <v>-3</v>
      </c>
      <c r="H36">
        <f>SUM(race_modifier_old!$D$8,prof_modifier_old!$J$8)</f>
        <v>3</v>
      </c>
      <c r="I36">
        <f>SUM(race_modifier_old!$D$9,prof_modifier_old!$J$9)</f>
        <v>1</v>
      </c>
      <c r="J36" s="1">
        <f t="shared" si="0"/>
        <v>-2</v>
      </c>
    </row>
    <row r="37" spans="1:22">
      <c r="A37" t="s">
        <v>64</v>
      </c>
      <c r="B37">
        <f>SUM(race_modifier_old!D2,prof_modifier_old!K$2)</f>
        <v>-2</v>
      </c>
      <c r="C37">
        <f>SUM(race_modifier_old!$D$3,prof_modifier_old!$K$3)</f>
        <v>3</v>
      </c>
      <c r="D37">
        <f>SUM(race_modifier_old!$D$4,prof_modifier_old!$K$4)</f>
        <v>2</v>
      </c>
      <c r="E37">
        <f>SUM(race_modifier_old!$D$5,prof_modifier_old!$K$5)</f>
        <v>-1</v>
      </c>
      <c r="F37">
        <f>SUM(race_modifier_old!$D$6,prof_modifier_old!$K$6)</f>
        <v>1</v>
      </c>
      <c r="G37">
        <f>SUM(race_modifier_old!$D$7,prof_modifier_old!$K$7)</f>
        <v>2</v>
      </c>
      <c r="H37">
        <f>SUM(race_modifier_old!$D$8,prof_modifier_old!$K$8)</f>
        <v>1</v>
      </c>
      <c r="I37">
        <f>SUM(race_modifier_old!$D$9,prof_modifier_old!$K$9)</f>
        <v>0</v>
      </c>
      <c r="J37" s="1">
        <f t="shared" si="0"/>
        <v>6</v>
      </c>
    </row>
    <row r="38" spans="1:22">
      <c r="A38" t="s">
        <v>65</v>
      </c>
      <c r="B38">
        <f>SUM(race_modifier_old!D2,prof_modifier_old!L$2)</f>
        <v>1</v>
      </c>
      <c r="C38">
        <f>SUM(race_modifier_old!$D$3,prof_modifier_old!$L$3)</f>
        <v>0</v>
      </c>
      <c r="D38">
        <f>SUM(race_modifier_old!$D$4,prof_modifier_old!$L$4)</f>
        <v>-1</v>
      </c>
      <c r="E38">
        <f>SUM(race_modifier_old!$D$5,prof_modifier_old!$L$5)</f>
        <v>-3</v>
      </c>
      <c r="F38">
        <f>SUM(race_modifier_old!$D$6,prof_modifier_old!$L$6)</f>
        <v>0</v>
      </c>
      <c r="G38">
        <f>SUM(race_modifier_old!$D$7,prof_modifier_old!$L$7)</f>
        <v>0</v>
      </c>
      <c r="H38">
        <f>SUM(race_modifier_old!$D$8,prof_modifier_old!$L$8)</f>
        <v>3</v>
      </c>
      <c r="I38">
        <f>SUM(race_modifier_old!$D$9,prof_modifier_old!$L$9)</f>
        <v>-1</v>
      </c>
      <c r="J38" s="1">
        <f t="shared" si="0"/>
        <v>-1</v>
      </c>
    </row>
    <row r="39" spans="1:22">
      <c r="A39" t="s">
        <v>66</v>
      </c>
      <c r="B39">
        <f>SUM(race_modifier_old!D2,prof_modifier_old!M$2)</f>
        <v>1</v>
      </c>
      <c r="C39">
        <f>SUM(race_modifier_old!$D$3,prof_modifier_old!$M$3)</f>
        <v>0</v>
      </c>
      <c r="D39">
        <f>SUM(race_modifier_old!$D$4,prof_modifier_old!$M$4)</f>
        <v>-1</v>
      </c>
      <c r="E39">
        <f>SUM(race_modifier_old!$D$5,prof_modifier_old!$M$5)</f>
        <v>-3</v>
      </c>
      <c r="F39">
        <f>SUM(race_modifier_old!$D$6,prof_modifier_old!$M$6)</f>
        <v>0</v>
      </c>
      <c r="G39">
        <f>SUM(race_modifier_old!$D$7,prof_modifier_old!$M$7)</f>
        <v>0</v>
      </c>
      <c r="H39">
        <f>SUM(race_modifier_old!$D$8,prof_modifier_old!$M$8)</f>
        <v>3</v>
      </c>
      <c r="I39">
        <f>SUM(race_modifier_old!$D$9,prof_modifier_old!$M$9)</f>
        <v>-1</v>
      </c>
      <c r="J39" s="1">
        <f t="shared" si="0"/>
        <v>-1</v>
      </c>
    </row>
    <row r="40" spans="1:22">
      <c r="A40" t="s">
        <v>243</v>
      </c>
      <c r="B40">
        <f>SUM(race_modifier_old!D2,prof_modifier_old!N$2)</f>
        <v>-4</v>
      </c>
      <c r="C40">
        <f>SUM(race_modifier_old!$D$3,prof_modifier_old!$N$3)</f>
        <v>-2</v>
      </c>
      <c r="D40" s="43">
        <f>IF(SUM(race_modifier_old!$D$4,prof_modifier_old!$N$4) &gt; 5,5,SUM(race_modifier_old!$D$4,prof_modifier_old!$N$4))</f>
        <v>5</v>
      </c>
      <c r="E40">
        <f>SUM(race_modifier_old!$D$5,prof_modifier_old!$N$5)</f>
        <v>1</v>
      </c>
      <c r="F40">
        <f>SUM(race_modifier_old!$D$6,prof_modifier_old!$N$6)</f>
        <v>5</v>
      </c>
      <c r="G40">
        <f>SUM(race_modifier_old!$D$7,prof_modifier_old!$N$7)</f>
        <v>-1</v>
      </c>
      <c r="H40">
        <f>SUM(race_modifier_old!$D$8,prof_modifier_old!$N$8)</f>
        <v>-1</v>
      </c>
      <c r="I40">
        <f>SUM(race_modifier_old!$D$9,prof_modifier_old!$N$9)</f>
        <v>3</v>
      </c>
      <c r="J40" s="1">
        <f t="shared" si="0"/>
        <v>6</v>
      </c>
    </row>
    <row r="41" spans="1:22">
      <c r="A41" t="s">
        <v>67</v>
      </c>
      <c r="B41">
        <f>SUM(race_modifier_old!E2,prof_modifier_old!B$2)</f>
        <v>1</v>
      </c>
      <c r="C41">
        <f>SUM(race_modifier_old!$E$3,prof_modifier_old!$B$3)</f>
        <v>-1</v>
      </c>
      <c r="D41">
        <f>SUM(race_modifier_old!$E$4,prof_modifier_old!$B$4)</f>
        <v>1</v>
      </c>
      <c r="E41">
        <f>SUM(race_modifier_old!$E$5,prof_modifier_old!$B$5)</f>
        <v>2</v>
      </c>
      <c r="F41">
        <f>SUM(race_modifier_old!$E$6,prof_modifier_old!$B$6)</f>
        <v>1</v>
      </c>
      <c r="G41">
        <f>SUM(race_modifier_old!$E$7,prof_modifier_old!$B$7)</f>
        <v>0</v>
      </c>
      <c r="H41">
        <f>SUM(race_modifier_old!$E$8,prof_modifier_old!$B$8)</f>
        <v>-4</v>
      </c>
      <c r="I41">
        <f>SUM(race_modifier_old!$E$9,prof_modifier_old!$B$9)</f>
        <v>0</v>
      </c>
      <c r="J41" s="1">
        <f t="shared" si="0"/>
        <v>0</v>
      </c>
    </row>
    <row r="42" spans="1:22">
      <c r="A42" t="s">
        <v>68</v>
      </c>
      <c r="B42">
        <f>SUM(race_modifier_old!E2,prof_modifier_old!C$2)</f>
        <v>1</v>
      </c>
      <c r="C42">
        <f>SUM(race_modifier_old!$E$3,prof_modifier_old!$C$3)</f>
        <v>-1</v>
      </c>
      <c r="D42">
        <f>SUM(race_modifier_old!$E$4,prof_modifier_old!$C$4)</f>
        <v>0</v>
      </c>
      <c r="E42">
        <f>SUM(race_modifier_old!$E$5,prof_modifier_old!$C$5)</f>
        <v>2</v>
      </c>
      <c r="F42">
        <f>SUM(race_modifier_old!$E$6,prof_modifier_old!$C$6)</f>
        <v>0</v>
      </c>
      <c r="G42">
        <f>SUM(race_modifier_old!$E$7,prof_modifier_old!$C$7)</f>
        <v>0</v>
      </c>
      <c r="H42">
        <f>SUM(race_modifier_old!$E$8,prof_modifier_old!$C$8)</f>
        <v>-3</v>
      </c>
      <c r="I42">
        <f>SUM(race_modifier_old!$E$9,prof_modifier_old!$C$9)</f>
        <v>0</v>
      </c>
      <c r="J42" s="1">
        <f t="shared" si="0"/>
        <v>-1</v>
      </c>
    </row>
    <row r="43" spans="1:22">
      <c r="A43" t="s">
        <v>69</v>
      </c>
      <c r="B43">
        <f>SUM(race_modifier_old!E2,prof_modifier_old!D$2)</f>
        <v>1</v>
      </c>
      <c r="C43">
        <f>SUM(race_modifier_old!$E$3,prof_modifier_old!$D$3)</f>
        <v>-1</v>
      </c>
      <c r="D43">
        <f>SUM(race_modifier_old!$E$4,prof_modifier_old!$D$4)</f>
        <v>0</v>
      </c>
      <c r="E43">
        <f>SUM(race_modifier_old!$E$5,prof_modifier_old!$D$5)</f>
        <v>2</v>
      </c>
      <c r="F43">
        <f>SUM(race_modifier_old!$E$6,prof_modifier_old!$D$6)</f>
        <v>0</v>
      </c>
      <c r="G43">
        <f>SUM(race_modifier_old!$E$7,prof_modifier_old!$D$7)</f>
        <v>2</v>
      </c>
      <c r="H43">
        <f>SUM(race_modifier_old!$E$8,prof_modifier_old!$D$8)</f>
        <v>-3</v>
      </c>
      <c r="I43">
        <f>SUM(race_modifier_old!$E$9,prof_modifier_old!$D$9)</f>
        <v>0</v>
      </c>
      <c r="J43" s="1">
        <f t="shared" si="0"/>
        <v>1</v>
      </c>
    </row>
    <row r="44" spans="1:22">
      <c r="A44" t="s">
        <v>70</v>
      </c>
      <c r="B44">
        <f>SUM(race_modifier_old!E2,prof_modifier_old!E$2)</f>
        <v>1</v>
      </c>
      <c r="C44">
        <f>SUM(race_modifier_old!$E$3,prof_modifier_old!$E$3)</f>
        <v>-1</v>
      </c>
      <c r="D44">
        <f>SUM(race_modifier_old!$E$4,prof_modifier_old!$E$4)</f>
        <v>0</v>
      </c>
      <c r="E44">
        <f>SUM(race_modifier_old!$E$5,prof_modifier_old!$E$5)</f>
        <v>4</v>
      </c>
      <c r="F44">
        <f>SUM(race_modifier_old!$E$6,prof_modifier_old!$E$6)</f>
        <v>0</v>
      </c>
      <c r="G44">
        <f>SUM(race_modifier_old!$E$7,prof_modifier_old!$E$7)</f>
        <v>1</v>
      </c>
      <c r="H44">
        <f>SUM(race_modifier_old!$E$8,prof_modifier_old!$E$8)</f>
        <v>-1</v>
      </c>
      <c r="I44">
        <f>SUM(race_modifier_old!$E$9,prof_modifier_old!$E$9)</f>
        <v>-1</v>
      </c>
      <c r="J44" s="1">
        <f t="shared" si="0"/>
        <v>3</v>
      </c>
    </row>
    <row r="45" spans="1:22">
      <c r="A45" t="s">
        <v>71</v>
      </c>
      <c r="B45">
        <f>SUM(race_modifier_old!E2,prof_modifier_old!F$2)</f>
        <v>-1</v>
      </c>
      <c r="C45">
        <f>SUM(race_modifier_old!$E$3,prof_modifier_old!$F$3)</f>
        <v>-1</v>
      </c>
      <c r="D45">
        <f>SUM(race_modifier_old!$E$4,prof_modifier_old!$F$4)</f>
        <v>-1</v>
      </c>
      <c r="E45">
        <f>SUM(race_modifier_old!$E$5,prof_modifier_old!$F$5)</f>
        <v>4</v>
      </c>
      <c r="F45">
        <f>SUM(race_modifier_old!$E$6,prof_modifier_old!$F$6)</f>
        <v>-1</v>
      </c>
      <c r="G45">
        <f>SUM(race_modifier_old!$E$7,prof_modifier_old!$F$7)</f>
        <v>-1</v>
      </c>
      <c r="H45">
        <f>SUM(race_modifier_old!$E$8,prof_modifier_old!$F$8)</f>
        <v>-1</v>
      </c>
      <c r="I45">
        <f>SUM(race_modifier_old!$E$9,prof_modifier_old!$F$9)</f>
        <v>-1</v>
      </c>
      <c r="J45" s="1">
        <f t="shared" si="0"/>
        <v>-3</v>
      </c>
    </row>
    <row r="46" spans="1:22">
      <c r="A46" t="s">
        <v>72</v>
      </c>
      <c r="B46">
        <f>SUM(race_modifier_old!E2,prof_modifier_old!G$2)</f>
        <v>-1</v>
      </c>
      <c r="C46">
        <f>SUM(race_modifier_old!$E$3,prof_modifier_old!$G$3)</f>
        <v>-1</v>
      </c>
      <c r="D46">
        <f>SUM(race_modifier_old!$E$4,prof_modifier_old!$G$4)</f>
        <v>-1</v>
      </c>
      <c r="E46">
        <f>SUM(race_modifier_old!$E$5,prof_modifier_old!$G$5)</f>
        <v>5</v>
      </c>
      <c r="F46">
        <f>SUM(race_modifier_old!$E$6,prof_modifier_old!$G$6)</f>
        <v>-1</v>
      </c>
      <c r="G46">
        <f>SUM(race_modifier_old!$E$7,prof_modifier_old!$G$7)</f>
        <v>-1</v>
      </c>
      <c r="H46">
        <f>SUM(race_modifier_old!$E$8,prof_modifier_old!$G$8)</f>
        <v>0</v>
      </c>
      <c r="I46">
        <f>SUM(race_modifier_old!$E$9,prof_modifier_old!$G$9)</f>
        <v>-2</v>
      </c>
      <c r="J46" s="1">
        <f t="shared" si="0"/>
        <v>-2</v>
      </c>
    </row>
    <row r="47" spans="1:22">
      <c r="A47" t="s">
        <v>73</v>
      </c>
      <c r="B47">
        <f>SUM(race_modifier_old!E2,prof_modifier_old!H$2)</f>
        <v>1</v>
      </c>
      <c r="C47">
        <f>SUM(race_modifier_old!$E$3,prof_modifier_old!$H$3)</f>
        <v>1</v>
      </c>
      <c r="D47">
        <f>SUM(race_modifier_old!$E$4,prof_modifier_old!$H$4)</f>
        <v>-1</v>
      </c>
      <c r="E47">
        <f>SUM(race_modifier_old!$E$5,prof_modifier_old!$H$5)</f>
        <v>2</v>
      </c>
      <c r="F47">
        <f>SUM(race_modifier_old!$E$6,prof_modifier_old!$H$6)</f>
        <v>-1</v>
      </c>
      <c r="G47">
        <f>SUM(race_modifier_old!$E$7,prof_modifier_old!$H$7)</f>
        <v>3</v>
      </c>
      <c r="H47">
        <f>SUM(race_modifier_old!$E$8,prof_modifier_old!$H$8)</f>
        <v>2</v>
      </c>
      <c r="I47">
        <f>SUM(race_modifier_old!$E$9,prof_modifier_old!$H$9)</f>
        <v>-2</v>
      </c>
      <c r="J47" s="1">
        <f t="shared" si="0"/>
        <v>5</v>
      </c>
    </row>
    <row r="48" spans="1:22">
      <c r="A48" t="s">
        <v>74</v>
      </c>
      <c r="B48">
        <f>SUM(race_modifier_old!E2,prof_modifier_old!I$2)</f>
        <v>1</v>
      </c>
      <c r="C48">
        <f>SUM(race_modifier_old!$E$3,prof_modifier_old!$I$3)</f>
        <v>4</v>
      </c>
      <c r="D48">
        <f>SUM(race_modifier_old!$E$4,prof_modifier_old!$I$4)</f>
        <v>-4</v>
      </c>
      <c r="E48">
        <f>SUM(race_modifier_old!$E$5,prof_modifier_old!$I$5)</f>
        <v>2</v>
      </c>
      <c r="F48">
        <f>SUM(race_modifier_old!$E$6,prof_modifier_old!$I$6)</f>
        <v>-4</v>
      </c>
      <c r="G48" s="43">
        <f>IF(SUM(race_modifier_old!$E$7,prof_modifier_old!$I$7) &gt; 5,5,SUM(race_modifier_old!$E$7,prof_modifier_old!$I$7))</f>
        <v>5</v>
      </c>
      <c r="H48">
        <f>SUM(race_modifier_old!$E$8,prof_modifier_old!$I$8)</f>
        <v>1</v>
      </c>
      <c r="I48">
        <f>SUM(race_modifier_old!$E$9,prof_modifier_old!$I$9)</f>
        <v>-2</v>
      </c>
      <c r="J48" s="1">
        <f t="shared" si="0"/>
        <v>3</v>
      </c>
    </row>
    <row r="49" spans="1:10">
      <c r="A49" t="s">
        <v>75</v>
      </c>
      <c r="B49">
        <f>SUM(race_modifier_old!E2,prof_modifier_old!J$2)</f>
        <v>1</v>
      </c>
      <c r="C49">
        <f>SUM(race_modifier_old!$E$3,prof_modifier_old!$J$3)</f>
        <v>2</v>
      </c>
      <c r="D49">
        <f>SUM(race_modifier_old!$E$4,prof_modifier_old!$J$4)</f>
        <v>-4</v>
      </c>
      <c r="E49">
        <f>SUM(race_modifier_old!$E$5,prof_modifier_old!$J$5)</f>
        <v>0</v>
      </c>
      <c r="F49">
        <f>SUM(race_modifier_old!$E$6,prof_modifier_old!$J$6)</f>
        <v>-3</v>
      </c>
      <c r="G49">
        <f>SUM(race_modifier_old!$E$7,prof_modifier_old!$J$7)</f>
        <v>-1</v>
      </c>
      <c r="H49">
        <f>SUM(race_modifier_old!$E$8,prof_modifier_old!$J$8)</f>
        <v>2</v>
      </c>
      <c r="I49">
        <f>SUM(race_modifier_old!$E$9,prof_modifier_old!$J$9)</f>
        <v>-2</v>
      </c>
      <c r="J49" s="1">
        <f t="shared" si="0"/>
        <v>-5</v>
      </c>
    </row>
    <row r="50" spans="1:10">
      <c r="A50" t="s">
        <v>76</v>
      </c>
      <c r="B50">
        <f>SUM(race_modifier_old!E2,prof_modifier_old!K$2)</f>
        <v>1</v>
      </c>
      <c r="C50">
        <f>SUM(race_modifier_old!$E$3,prof_modifier_old!$K$3)</f>
        <v>2</v>
      </c>
      <c r="D50">
        <f>SUM(race_modifier_old!$E$4,prof_modifier_old!$K$4)</f>
        <v>-1</v>
      </c>
      <c r="E50">
        <f>SUM(race_modifier_old!$E$5,prof_modifier_old!$K$5)</f>
        <v>2</v>
      </c>
      <c r="F50">
        <f>SUM(race_modifier_old!$E$6,prof_modifier_old!$K$6)</f>
        <v>-2</v>
      </c>
      <c r="G50">
        <f>SUM(race_modifier_old!$E$7,prof_modifier_old!$K$7)</f>
        <v>4</v>
      </c>
      <c r="H50">
        <f>SUM(race_modifier_old!$E$8,prof_modifier_old!$K$8)</f>
        <v>0</v>
      </c>
      <c r="I50">
        <f>SUM(race_modifier_old!$E$9,prof_modifier_old!$K$9)</f>
        <v>-3</v>
      </c>
      <c r="J50" s="1">
        <f t="shared" si="0"/>
        <v>3</v>
      </c>
    </row>
    <row r="51" spans="1:10">
      <c r="A51" t="s">
        <v>77</v>
      </c>
      <c r="B51">
        <f>SUM(race_modifier_old!E2,prof_modifier_old!L$2)</f>
        <v>4</v>
      </c>
      <c r="C51">
        <f>SUM(race_modifier_old!$E$3,prof_modifier_old!$L$3)</f>
        <v>-1</v>
      </c>
      <c r="D51">
        <f>SUM(race_modifier_old!$E$4,prof_modifier_old!$L$4)</f>
        <v>-4</v>
      </c>
      <c r="E51">
        <f>SUM(race_modifier_old!$E$5,prof_modifier_old!$L$5)</f>
        <v>0</v>
      </c>
      <c r="F51">
        <f>SUM(race_modifier_old!$E$6,prof_modifier_old!$L$6)</f>
        <v>-3</v>
      </c>
      <c r="G51">
        <f>SUM(race_modifier_old!$E$7,prof_modifier_old!$L$7)</f>
        <v>2</v>
      </c>
      <c r="H51">
        <f>SUM(race_modifier_old!$E$8,prof_modifier_old!$L$8)</f>
        <v>2</v>
      </c>
      <c r="I51">
        <f>SUM(race_modifier_old!$E$9,prof_modifier_old!$L$9)</f>
        <v>-4</v>
      </c>
      <c r="J51" s="1">
        <f t="shared" si="0"/>
        <v>-4</v>
      </c>
    </row>
    <row r="52" spans="1:10">
      <c r="A52" t="s">
        <v>78</v>
      </c>
      <c r="B52">
        <f>SUM(race_modifier_old!E2,prof_modifier_old!M$2)</f>
        <v>4</v>
      </c>
      <c r="C52">
        <f>SUM(race_modifier_old!$E$3,prof_modifier_old!$M$3)</f>
        <v>-1</v>
      </c>
      <c r="D52">
        <f>SUM(race_modifier_old!$E$4,prof_modifier_old!$M$4)</f>
        <v>-4</v>
      </c>
      <c r="E52">
        <f>SUM(race_modifier_old!$E$5,prof_modifier_old!$M$5)</f>
        <v>0</v>
      </c>
      <c r="F52">
        <f>SUM(race_modifier_old!$E$6,prof_modifier_old!$M$6)</f>
        <v>-3</v>
      </c>
      <c r="G52">
        <f>SUM(race_modifier_old!$E$7,prof_modifier_old!$M$7)</f>
        <v>2</v>
      </c>
      <c r="H52">
        <f>SUM(race_modifier_old!$E$8,prof_modifier_old!$M$8)</f>
        <v>2</v>
      </c>
      <c r="I52">
        <f>SUM(race_modifier_old!$E$9,prof_modifier_old!$M$9)</f>
        <v>-4</v>
      </c>
      <c r="J52" s="1">
        <f t="shared" si="0"/>
        <v>-4</v>
      </c>
    </row>
    <row r="53" spans="1:10">
      <c r="A53" t="s">
        <v>244</v>
      </c>
      <c r="B53">
        <f>SUM(race_modifier_old!E2,prof_modifier_old!N$2)</f>
        <v>-1</v>
      </c>
      <c r="C53">
        <f>SUM(race_modifier_old!$E$3,prof_modifier_old!$N$3)</f>
        <v>-3</v>
      </c>
      <c r="D53">
        <f>SUM(race_modifier_old!$E$4,prof_modifier_old!$N$4)</f>
        <v>3</v>
      </c>
      <c r="E53">
        <f>SUM(race_modifier_old!$E$5,prof_modifier_old!$N$5)</f>
        <v>4</v>
      </c>
      <c r="F53">
        <f>SUM(race_modifier_old!$E$6,prof_modifier_old!$N$6)</f>
        <v>2</v>
      </c>
      <c r="G53">
        <f>SUM(race_modifier_old!$E$7,prof_modifier_old!$N$7)</f>
        <v>1</v>
      </c>
      <c r="H53">
        <f>SUM(race_modifier_old!$E$8,prof_modifier_old!$N$8)</f>
        <v>-2</v>
      </c>
      <c r="I53">
        <f>SUM(race_modifier_old!$E$9,prof_modifier_old!$N$9)</f>
        <v>0</v>
      </c>
      <c r="J53" s="1">
        <f t="shared" si="0"/>
        <v>4</v>
      </c>
    </row>
    <row r="54" spans="1:10">
      <c r="A54" t="s">
        <v>79</v>
      </c>
      <c r="B54">
        <f>SUM(race_modifier_old!F2,prof_modifier_old!B$2)</f>
        <v>2</v>
      </c>
      <c r="C54">
        <f>SUM(race_modifier_old!$F$3,prof_modifier_old!$B$3)</f>
        <v>-1</v>
      </c>
      <c r="D54">
        <f>SUM(race_modifier_old!$F$4,prof_modifier_old!$B$4)</f>
        <v>1</v>
      </c>
      <c r="E54">
        <f>SUM(race_modifier_old!$F$5,prof_modifier_old!$B$5)</f>
        <v>1</v>
      </c>
      <c r="F54">
        <f>SUM(race_modifier_old!$F$6,prof_modifier_old!$B$6)</f>
        <v>1</v>
      </c>
      <c r="G54">
        <f>SUM(race_modifier_old!$F$7,prof_modifier_old!$B$7)</f>
        <v>-2</v>
      </c>
      <c r="H54">
        <f>SUM(race_modifier_old!$F$8,prof_modifier_old!$B$8)</f>
        <v>-1</v>
      </c>
      <c r="I54">
        <f>SUM(race_modifier_old!$F$9,prof_modifier_old!$B$9)</f>
        <v>0</v>
      </c>
      <c r="J54" s="1">
        <f t="shared" si="0"/>
        <v>1</v>
      </c>
    </row>
    <row r="55" spans="1:10">
      <c r="A55" t="s">
        <v>80</v>
      </c>
      <c r="B55">
        <f>SUM(race_modifier_old!F2,prof_modifier_old!C$2)</f>
        <v>2</v>
      </c>
      <c r="C55">
        <f>SUM(race_modifier_old!$F$3,prof_modifier_old!$C$3)</f>
        <v>-1</v>
      </c>
      <c r="D55">
        <f>SUM(race_modifier_old!$F$4,prof_modifier_old!$C$4)</f>
        <v>0</v>
      </c>
      <c r="E55">
        <f>SUM(race_modifier_old!$F$5,prof_modifier_old!$C$5)</f>
        <v>1</v>
      </c>
      <c r="F55">
        <f>SUM(race_modifier_old!$F$6,prof_modifier_old!$C$6)</f>
        <v>0</v>
      </c>
      <c r="G55">
        <f>SUM(race_modifier_old!$F$7,prof_modifier_old!$C$7)</f>
        <v>-2</v>
      </c>
      <c r="H55">
        <f>SUM(race_modifier_old!$F$8,prof_modifier_old!$C$8)</f>
        <v>0</v>
      </c>
      <c r="I55">
        <f>SUM(race_modifier_old!$F$9,prof_modifier_old!$C$9)</f>
        <v>0</v>
      </c>
      <c r="J55" s="1">
        <f t="shared" si="0"/>
        <v>0</v>
      </c>
    </row>
    <row r="56" spans="1:10">
      <c r="A56" t="s">
        <v>81</v>
      </c>
      <c r="B56">
        <f>SUM(race_modifier_old!F2,prof_modifier_old!D$2)</f>
        <v>2</v>
      </c>
      <c r="C56">
        <f>SUM(race_modifier_old!$F$3,prof_modifier_old!$D$3)</f>
        <v>-1</v>
      </c>
      <c r="D56">
        <f>SUM(race_modifier_old!$F$4,prof_modifier_old!$D$4)</f>
        <v>0</v>
      </c>
      <c r="E56">
        <f>SUM(race_modifier_old!$F$5,prof_modifier_old!$D$5)</f>
        <v>1</v>
      </c>
      <c r="F56">
        <f>SUM(race_modifier_old!$F$6,prof_modifier_old!$D$6)</f>
        <v>0</v>
      </c>
      <c r="G56">
        <f>SUM(race_modifier_old!$F$7,prof_modifier_old!$D$7)</f>
        <v>0</v>
      </c>
      <c r="H56">
        <f>SUM(race_modifier_old!$F$8,prof_modifier_old!$D$8)</f>
        <v>0</v>
      </c>
      <c r="I56">
        <f>SUM(race_modifier_old!$F$9,prof_modifier_old!$D$9)</f>
        <v>0</v>
      </c>
      <c r="J56" s="1">
        <f t="shared" si="0"/>
        <v>2</v>
      </c>
    </row>
    <row r="57" spans="1:10">
      <c r="A57" t="s">
        <v>82</v>
      </c>
      <c r="B57">
        <f>SUM(race_modifier_old!F2,prof_modifier_old!E$2)</f>
        <v>2</v>
      </c>
      <c r="C57">
        <f>SUM(race_modifier_old!$F$3,prof_modifier_old!$E$3)</f>
        <v>-1</v>
      </c>
      <c r="D57">
        <f>SUM(race_modifier_old!$F$4,prof_modifier_old!$E$4)</f>
        <v>0</v>
      </c>
      <c r="E57">
        <f>SUM(race_modifier_old!$F$5,prof_modifier_old!$E$5)</f>
        <v>3</v>
      </c>
      <c r="F57">
        <f>SUM(race_modifier_old!$F$6,prof_modifier_old!$E$6)</f>
        <v>0</v>
      </c>
      <c r="G57">
        <f>SUM(race_modifier_old!$F$7,prof_modifier_old!$E$7)</f>
        <v>-1</v>
      </c>
      <c r="H57">
        <f>SUM(race_modifier_old!$F$8,prof_modifier_old!$E$8)</f>
        <v>2</v>
      </c>
      <c r="I57">
        <f>SUM(race_modifier_old!$F$9,prof_modifier_old!$E$9)</f>
        <v>-1</v>
      </c>
      <c r="J57" s="1">
        <f t="shared" si="0"/>
        <v>4</v>
      </c>
    </row>
    <row r="58" spans="1:10">
      <c r="A58" t="s">
        <v>83</v>
      </c>
      <c r="B58">
        <f>SUM(race_modifier_old!F2,prof_modifier_old!F$2)</f>
        <v>0</v>
      </c>
      <c r="C58">
        <f>SUM(race_modifier_old!$F$3,prof_modifier_old!$F$3)</f>
        <v>-1</v>
      </c>
      <c r="D58">
        <f>SUM(race_modifier_old!$F$4,prof_modifier_old!$F$4)</f>
        <v>-1</v>
      </c>
      <c r="E58">
        <f>SUM(race_modifier_old!$F$5,prof_modifier_old!$F$5)</f>
        <v>3</v>
      </c>
      <c r="F58">
        <f>SUM(race_modifier_old!$F$6,prof_modifier_old!$F$6)</f>
        <v>-1</v>
      </c>
      <c r="G58">
        <f>SUM(race_modifier_old!$F$7,prof_modifier_old!$F$7)</f>
        <v>-3</v>
      </c>
      <c r="H58">
        <f>SUM(race_modifier_old!$F$8,prof_modifier_old!$F$8)</f>
        <v>2</v>
      </c>
      <c r="I58">
        <f>SUM(race_modifier_old!$F$9,prof_modifier_old!$F$9)</f>
        <v>-1</v>
      </c>
      <c r="J58" s="1">
        <f t="shared" si="0"/>
        <v>-2</v>
      </c>
    </row>
    <row r="59" spans="1:10">
      <c r="A59" t="s">
        <v>84</v>
      </c>
      <c r="B59">
        <f>SUM(race_modifier_old!F2,prof_modifier_old!G$2)</f>
        <v>0</v>
      </c>
      <c r="C59">
        <f>SUM(race_modifier_old!$F$3,prof_modifier_old!$G$3)</f>
        <v>-1</v>
      </c>
      <c r="D59">
        <f>SUM(race_modifier_old!$F$4,prof_modifier_old!$G$4)</f>
        <v>-1</v>
      </c>
      <c r="E59">
        <f>SUM(race_modifier_old!$F$5,prof_modifier_old!$G$5)</f>
        <v>4</v>
      </c>
      <c r="F59">
        <f>SUM(race_modifier_old!$F$6,prof_modifier_old!$G$6)</f>
        <v>-1</v>
      </c>
      <c r="G59">
        <f>SUM(race_modifier_old!$F$7,prof_modifier_old!$G$7)</f>
        <v>-3</v>
      </c>
      <c r="H59">
        <f>SUM(race_modifier_old!$F$8,prof_modifier_old!$G$8)</f>
        <v>3</v>
      </c>
      <c r="I59">
        <f>SUM(race_modifier_old!$F$9,prof_modifier_old!$G$9)</f>
        <v>-2</v>
      </c>
      <c r="J59" s="1">
        <f t="shared" si="0"/>
        <v>-1</v>
      </c>
    </row>
    <row r="60" spans="1:10">
      <c r="A60" t="s">
        <v>85</v>
      </c>
      <c r="B60">
        <f>SUM(race_modifier_old!F2,prof_modifier_old!H$2)</f>
        <v>2</v>
      </c>
      <c r="C60">
        <f>SUM(race_modifier_old!$F$3,prof_modifier_old!$H$3)</f>
        <v>1</v>
      </c>
      <c r="D60">
        <f>SUM(race_modifier_old!$F$4,prof_modifier_old!$H$4)</f>
        <v>-1</v>
      </c>
      <c r="E60">
        <f>SUM(race_modifier_old!$F$5,prof_modifier_old!$H$5)</f>
        <v>1</v>
      </c>
      <c r="F60">
        <f>SUM(race_modifier_old!$F$6,prof_modifier_old!$H$6)</f>
        <v>-1</v>
      </c>
      <c r="G60">
        <f>SUM(race_modifier_old!$F$7,prof_modifier_old!$H$7)</f>
        <v>1</v>
      </c>
      <c r="H60">
        <f>SUM(race_modifier_old!$F$8,prof_modifier_old!$H$8)</f>
        <v>5</v>
      </c>
      <c r="I60">
        <f>SUM(race_modifier_old!$F$9,prof_modifier_old!$H$9)</f>
        <v>-2</v>
      </c>
      <c r="J60" s="1">
        <f t="shared" si="0"/>
        <v>6</v>
      </c>
    </row>
    <row r="61" spans="1:10">
      <c r="A61" t="s">
        <v>86</v>
      </c>
      <c r="B61">
        <f>SUM(race_modifier_old!F2,prof_modifier_old!I$2)</f>
        <v>2</v>
      </c>
      <c r="C61">
        <f>SUM(race_modifier_old!$F$3,prof_modifier_old!$I$3)</f>
        <v>4</v>
      </c>
      <c r="D61">
        <f>SUM(race_modifier_old!$F$4,prof_modifier_old!$I$4)</f>
        <v>-4</v>
      </c>
      <c r="E61">
        <f>SUM(race_modifier_old!$F$5,prof_modifier_old!$I$5)</f>
        <v>1</v>
      </c>
      <c r="F61">
        <f>SUM(race_modifier_old!$F$6,prof_modifier_old!$I$6)</f>
        <v>-4</v>
      </c>
      <c r="G61">
        <f>SUM(race_modifier_old!$F$7,prof_modifier_old!$I$7)</f>
        <v>4</v>
      </c>
      <c r="H61">
        <f>SUM(race_modifier_old!$F$8,prof_modifier_old!$I$8)</f>
        <v>4</v>
      </c>
      <c r="I61">
        <f>SUM(race_modifier_old!$F$9,prof_modifier_old!$I$9)</f>
        <v>-2</v>
      </c>
      <c r="J61" s="1">
        <f t="shared" si="0"/>
        <v>5</v>
      </c>
    </row>
    <row r="62" spans="1:10">
      <c r="A62" t="s">
        <v>87</v>
      </c>
      <c r="B62">
        <f>SUM(race_modifier_old!F2,prof_modifier_old!J$2)</f>
        <v>2</v>
      </c>
      <c r="C62">
        <f>SUM(race_modifier_old!$F$3,prof_modifier_old!$J$3)</f>
        <v>2</v>
      </c>
      <c r="D62">
        <f>SUM(race_modifier_old!$F$4,prof_modifier_old!$J$4)</f>
        <v>-4</v>
      </c>
      <c r="E62">
        <f>SUM(race_modifier_old!$F$5,prof_modifier_old!$J$5)</f>
        <v>-1</v>
      </c>
      <c r="F62">
        <f>SUM(race_modifier_old!$F$6,prof_modifier_old!$J$6)</f>
        <v>-3</v>
      </c>
      <c r="G62">
        <f>SUM(race_modifier_old!$F$7,prof_modifier_old!$J$7)</f>
        <v>-3</v>
      </c>
      <c r="H62">
        <f>SUM(race_modifier_old!$F$8,prof_modifier_old!$J$8)</f>
        <v>5</v>
      </c>
      <c r="I62">
        <f>SUM(race_modifier_old!$F$9,prof_modifier_old!$J$9)</f>
        <v>-2</v>
      </c>
      <c r="J62" s="1">
        <f t="shared" si="0"/>
        <v>-4</v>
      </c>
    </row>
    <row r="63" spans="1:10">
      <c r="A63" t="s">
        <v>88</v>
      </c>
      <c r="B63">
        <f>SUM(race_modifier_old!F2,prof_modifier_old!K$2)</f>
        <v>2</v>
      </c>
      <c r="C63">
        <f>SUM(race_modifier_old!$F$3,prof_modifier_old!$K$3)</f>
        <v>2</v>
      </c>
      <c r="D63">
        <f>SUM(race_modifier_old!$F$4,prof_modifier_old!$K$4)</f>
        <v>-1</v>
      </c>
      <c r="E63">
        <f>SUM(race_modifier_old!$F$5,prof_modifier_old!$K$5)</f>
        <v>1</v>
      </c>
      <c r="F63">
        <f>SUM(race_modifier_old!$F$6,prof_modifier_old!$K$6)</f>
        <v>-2</v>
      </c>
      <c r="G63">
        <f>SUM(race_modifier_old!$F$7,prof_modifier_old!$K$7)</f>
        <v>2</v>
      </c>
      <c r="H63">
        <f>SUM(race_modifier_old!$F$8,prof_modifier_old!$K$8)</f>
        <v>3</v>
      </c>
      <c r="I63">
        <f>SUM(race_modifier_old!$F$9,prof_modifier_old!$K$9)</f>
        <v>-3</v>
      </c>
      <c r="J63" s="1">
        <f t="shared" si="0"/>
        <v>4</v>
      </c>
    </row>
    <row r="64" spans="1:10">
      <c r="A64" t="s">
        <v>89</v>
      </c>
      <c r="B64">
        <f>SUM(race_modifier_old!F2,prof_modifier_old!L$2)</f>
        <v>5</v>
      </c>
      <c r="C64">
        <f>SUM(race_modifier_old!$F$3,prof_modifier_old!$L$3)</f>
        <v>-1</v>
      </c>
      <c r="D64">
        <f>SUM(race_modifier_old!$F$4,prof_modifier_old!$L$4)</f>
        <v>-4</v>
      </c>
      <c r="E64">
        <f>SUM(race_modifier_old!$F$5,prof_modifier_old!$L$5)</f>
        <v>-1</v>
      </c>
      <c r="F64">
        <f>SUM(race_modifier_old!$F$6,prof_modifier_old!$L$6)</f>
        <v>-3</v>
      </c>
      <c r="G64">
        <f>SUM(race_modifier_old!$F$7,prof_modifier_old!$L$7)</f>
        <v>0</v>
      </c>
      <c r="H64">
        <f>SUM(race_modifier_old!$F$8,prof_modifier_old!$L$8)</f>
        <v>5</v>
      </c>
      <c r="I64">
        <f>SUM(race_modifier_old!$F$9,prof_modifier_old!$L$9)</f>
        <v>-4</v>
      </c>
      <c r="J64" s="1">
        <f t="shared" si="0"/>
        <v>-3</v>
      </c>
    </row>
    <row r="65" spans="1:10">
      <c r="A65" t="s">
        <v>90</v>
      </c>
      <c r="B65">
        <f>SUM(race_modifier_old!F2,prof_modifier_old!M$2)</f>
        <v>5</v>
      </c>
      <c r="C65">
        <f>SUM(race_modifier_old!$F$3,prof_modifier_old!$M$3)</f>
        <v>-1</v>
      </c>
      <c r="D65">
        <f>SUM(race_modifier_old!$F$4,prof_modifier_old!$M$4)</f>
        <v>-4</v>
      </c>
      <c r="E65">
        <f>SUM(race_modifier_old!$F$5,prof_modifier_old!$M$5)</f>
        <v>-1</v>
      </c>
      <c r="F65">
        <f>SUM(race_modifier_old!$F$6,prof_modifier_old!$M$6)</f>
        <v>-3</v>
      </c>
      <c r="G65">
        <f>SUM(race_modifier_old!$F$7,prof_modifier_old!$M$7)</f>
        <v>0</v>
      </c>
      <c r="H65">
        <f>SUM(race_modifier_old!$F$8,prof_modifier_old!$M$8)</f>
        <v>5</v>
      </c>
      <c r="I65">
        <f>SUM(race_modifier_old!$F$9,prof_modifier_old!$M$9)</f>
        <v>-4</v>
      </c>
      <c r="J65" s="1">
        <f t="shared" si="0"/>
        <v>-3</v>
      </c>
    </row>
    <row r="66" spans="1:10">
      <c r="A66" t="s">
        <v>245</v>
      </c>
      <c r="B66">
        <f>SUM(race_modifier_old!F2,prof_modifier_old!N$2)</f>
        <v>0</v>
      </c>
      <c r="C66">
        <f>SUM(race_modifier_old!$F$3,prof_modifier_old!$N$3)</f>
        <v>-3</v>
      </c>
      <c r="D66">
        <f>SUM(race_modifier_old!$F$4,prof_modifier_old!$N$4)</f>
        <v>3</v>
      </c>
      <c r="E66">
        <f>SUM(race_modifier_old!$F$5,prof_modifier_old!$N$5)</f>
        <v>3</v>
      </c>
      <c r="F66">
        <f>SUM(race_modifier_old!$F$6,prof_modifier_old!$N$6)</f>
        <v>2</v>
      </c>
      <c r="G66">
        <f>SUM(race_modifier_old!$F$7,prof_modifier_old!$N$7)</f>
        <v>-1</v>
      </c>
      <c r="H66">
        <f>SUM(race_modifier_old!$F$8,prof_modifier_old!$N$8)</f>
        <v>1</v>
      </c>
      <c r="I66">
        <f>SUM(race_modifier_old!$F$9,prof_modifier_old!$N$9)</f>
        <v>0</v>
      </c>
      <c r="J66" s="1">
        <f t="shared" si="0"/>
        <v>5</v>
      </c>
    </row>
    <row r="67" spans="1:10">
      <c r="A67" t="s">
        <v>91</v>
      </c>
      <c r="B67">
        <f>SUM(race_modifier_old!G2,prof_modifier_old!B$2)</f>
        <v>-3</v>
      </c>
      <c r="C67">
        <f>SUM(race_modifier_old!$G$3,prof_modifier_old!$B$3)</f>
        <v>0</v>
      </c>
      <c r="D67">
        <f>SUM(race_modifier_old!$G$4,prof_modifier_old!$B$4)</f>
        <v>4</v>
      </c>
      <c r="E67">
        <f>SUM(race_modifier_old!$G$5,prof_modifier_old!$B$5)</f>
        <v>0</v>
      </c>
      <c r="F67">
        <f>SUM(race_modifier_old!$G$6,prof_modifier_old!$B$6)</f>
        <v>3</v>
      </c>
      <c r="G67">
        <f>SUM(race_modifier_old!$G$7,prof_modifier_old!$B$7)</f>
        <v>-2</v>
      </c>
      <c r="H67">
        <f>SUM(race_modifier_old!$G$8,prof_modifier_old!$B$8)</f>
        <v>-4</v>
      </c>
      <c r="I67">
        <f>SUM(race_modifier_old!$G$9,prof_modifier_old!$B$9)</f>
        <v>2</v>
      </c>
      <c r="J67" s="1">
        <f t="shared" si="0"/>
        <v>0</v>
      </c>
    </row>
    <row r="68" spans="1:10">
      <c r="A68" t="s">
        <v>92</v>
      </c>
      <c r="B68">
        <f>SUM(race_modifier_old!G2,prof_modifier_old!C$2)</f>
        <v>-3</v>
      </c>
      <c r="C68">
        <f>SUM(race_modifier_old!$G$3,prof_modifier_old!$C$3)</f>
        <v>0</v>
      </c>
      <c r="D68">
        <f>SUM(race_modifier_old!$G$4,prof_modifier_old!$C$4)</f>
        <v>3</v>
      </c>
      <c r="E68">
        <f>SUM(race_modifier_old!$G$5,prof_modifier_old!$C$5)</f>
        <v>0</v>
      </c>
      <c r="F68">
        <f>SUM(race_modifier_old!$G$6,prof_modifier_old!$C$6)</f>
        <v>2</v>
      </c>
      <c r="G68">
        <f>SUM(race_modifier_old!$G$7,prof_modifier_old!$C$7)</f>
        <v>-2</v>
      </c>
      <c r="H68">
        <f>SUM(race_modifier_old!$G$8,prof_modifier_old!$C$8)</f>
        <v>-3</v>
      </c>
      <c r="I68">
        <f>SUM(race_modifier_old!$G$9,prof_modifier_old!$C$9)</f>
        <v>2</v>
      </c>
      <c r="J68" s="1">
        <f t="shared" si="0"/>
        <v>-1</v>
      </c>
    </row>
    <row r="69" spans="1:10">
      <c r="A69" t="s">
        <v>93</v>
      </c>
      <c r="B69">
        <f>SUM(race_modifier_old!G2,prof_modifier_old!D$2)</f>
        <v>-3</v>
      </c>
      <c r="C69">
        <f>SUM(race_modifier_old!$G$3,prof_modifier_old!$D$3)</f>
        <v>0</v>
      </c>
      <c r="D69">
        <f>SUM(race_modifier_old!$G$4,prof_modifier_old!$D$4)</f>
        <v>3</v>
      </c>
      <c r="E69">
        <f>SUM(race_modifier_old!$G$5,prof_modifier_old!$D$5)</f>
        <v>0</v>
      </c>
      <c r="F69">
        <f>SUM(race_modifier_old!$G$6,prof_modifier_old!$D$6)</f>
        <v>2</v>
      </c>
      <c r="G69">
        <f>SUM(race_modifier_old!$G$7,prof_modifier_old!$D$7)</f>
        <v>0</v>
      </c>
      <c r="H69">
        <f>SUM(race_modifier_old!$G$8,prof_modifier_old!$D$8)</f>
        <v>-3</v>
      </c>
      <c r="I69">
        <f>SUM(race_modifier_old!$G$9,prof_modifier_old!$D$9)</f>
        <v>2</v>
      </c>
      <c r="J69" s="1">
        <f t="shared" si="0"/>
        <v>1</v>
      </c>
    </row>
    <row r="70" spans="1:10">
      <c r="A70" t="s">
        <v>94</v>
      </c>
      <c r="B70">
        <f>SUM(race_modifier_old!G2,prof_modifier_old!E$2)</f>
        <v>-3</v>
      </c>
      <c r="C70">
        <f>SUM(race_modifier_old!$G$3,prof_modifier_old!$E$3)</f>
        <v>0</v>
      </c>
      <c r="D70">
        <f>SUM(race_modifier_old!$G$4,prof_modifier_old!$E$4)</f>
        <v>3</v>
      </c>
      <c r="E70">
        <f>SUM(race_modifier_old!$G$5,prof_modifier_old!$E$5)</f>
        <v>2</v>
      </c>
      <c r="F70">
        <f>SUM(race_modifier_old!$G$6,prof_modifier_old!$E$6)</f>
        <v>2</v>
      </c>
      <c r="G70">
        <f>SUM(race_modifier_old!$G$7,prof_modifier_old!$E$7)</f>
        <v>-1</v>
      </c>
      <c r="H70">
        <f>SUM(race_modifier_old!$G$8,prof_modifier_old!$E$8)</f>
        <v>-1</v>
      </c>
      <c r="I70">
        <f>SUM(race_modifier_old!$G$9,prof_modifier_old!$E$9)</f>
        <v>1</v>
      </c>
      <c r="J70" s="1">
        <f t="shared" si="0"/>
        <v>3</v>
      </c>
    </row>
    <row r="71" spans="1:10">
      <c r="A71" t="s">
        <v>95</v>
      </c>
      <c r="B71">
        <f>SUM(race_modifier_old!G2,prof_modifier_old!F$2)</f>
        <v>-5</v>
      </c>
      <c r="C71">
        <f>SUM(race_modifier_old!$G$3,prof_modifier_old!$F$3)</f>
        <v>0</v>
      </c>
      <c r="D71">
        <f>SUM(race_modifier_old!$G$4,prof_modifier_old!$F$4)</f>
        <v>2</v>
      </c>
      <c r="E71">
        <f>SUM(race_modifier_old!$G$5,prof_modifier_old!$F$5)</f>
        <v>2</v>
      </c>
      <c r="F71">
        <f>SUM(race_modifier_old!$G$6,prof_modifier_old!$F$6)</f>
        <v>1</v>
      </c>
      <c r="G71">
        <f>SUM(race_modifier_old!$G$7,prof_modifier_old!$F$7)</f>
        <v>-3</v>
      </c>
      <c r="H71">
        <f>SUM(race_modifier_old!$G$8,prof_modifier_old!$F$8)</f>
        <v>-1</v>
      </c>
      <c r="I71">
        <f>SUM(race_modifier_old!$G$9,prof_modifier_old!$F$9)</f>
        <v>1</v>
      </c>
      <c r="J71" s="1">
        <f t="shared" si="0"/>
        <v>-3</v>
      </c>
    </row>
    <row r="72" spans="1:10">
      <c r="A72" t="s">
        <v>96</v>
      </c>
      <c r="B72">
        <f>SUM(race_modifier_old!G2,prof_modifier_old!G$2)</f>
        <v>-5</v>
      </c>
      <c r="C72">
        <f>SUM(race_modifier_old!$G$3,prof_modifier_old!$G$3)</f>
        <v>0</v>
      </c>
      <c r="D72">
        <f>SUM(race_modifier_old!$G$4,prof_modifier_old!$G$4)</f>
        <v>2</v>
      </c>
      <c r="E72">
        <f>SUM(race_modifier_old!$G$5,prof_modifier_old!$G$5)</f>
        <v>3</v>
      </c>
      <c r="F72">
        <f>SUM(race_modifier_old!$G$6,prof_modifier_old!$G$6)</f>
        <v>1</v>
      </c>
      <c r="G72">
        <f>SUM(race_modifier_old!$G$7,prof_modifier_old!$G$7)</f>
        <v>-3</v>
      </c>
      <c r="H72">
        <f>SUM(race_modifier_old!$G$8,prof_modifier_old!$G$8)</f>
        <v>0</v>
      </c>
      <c r="I72">
        <f>SUM(race_modifier_old!$G$9,prof_modifier_old!$G$9)</f>
        <v>0</v>
      </c>
      <c r="J72" s="1">
        <f t="shared" ref="J72:J140" si="5">SUM(B72:I72)</f>
        <v>-2</v>
      </c>
    </row>
    <row r="73" spans="1:10">
      <c r="A73" t="s">
        <v>97</v>
      </c>
      <c r="B73">
        <f>SUM(race_modifier_old!G2,prof_modifier_old!H$2)</f>
        <v>-3</v>
      </c>
      <c r="C73">
        <f>SUM(race_modifier_old!$G$3,prof_modifier_old!$H$3)</f>
        <v>2</v>
      </c>
      <c r="D73">
        <f>SUM(race_modifier_old!$G$4,prof_modifier_old!$H$4)</f>
        <v>2</v>
      </c>
      <c r="E73">
        <f>SUM(race_modifier_old!$G$5,prof_modifier_old!$H$5)</f>
        <v>0</v>
      </c>
      <c r="F73">
        <f>SUM(race_modifier_old!$G$6,prof_modifier_old!$H$6)</f>
        <v>1</v>
      </c>
      <c r="G73">
        <f>SUM(race_modifier_old!$G$7,prof_modifier_old!$H$7)</f>
        <v>1</v>
      </c>
      <c r="H73">
        <f>SUM(race_modifier_old!$G$8,prof_modifier_old!$H$8)</f>
        <v>2</v>
      </c>
      <c r="I73">
        <f>SUM(race_modifier_old!$G$9,prof_modifier_old!$H$9)</f>
        <v>0</v>
      </c>
      <c r="J73" s="1">
        <f t="shared" si="5"/>
        <v>5</v>
      </c>
    </row>
    <row r="74" spans="1:10">
      <c r="A74" t="s">
        <v>98</v>
      </c>
      <c r="B74">
        <f>SUM(race_modifier_old!G2,prof_modifier_old!I$2)</f>
        <v>-3</v>
      </c>
      <c r="C74">
        <f>SUM(race_modifier_old!$G$3,prof_modifier_old!$I$3)</f>
        <v>5</v>
      </c>
      <c r="D74">
        <f>SUM(race_modifier_old!$G$4,prof_modifier_old!$I$4)</f>
        <v>-1</v>
      </c>
      <c r="E74">
        <f>SUM(race_modifier_old!$G$5,prof_modifier_old!$I$5)</f>
        <v>0</v>
      </c>
      <c r="F74">
        <f>SUM(race_modifier_old!$G$6,prof_modifier_old!$I$6)</f>
        <v>-2</v>
      </c>
      <c r="G74">
        <f>SUM(race_modifier_old!$G$7,prof_modifier_old!$I$7)</f>
        <v>4</v>
      </c>
      <c r="H74">
        <f>SUM(race_modifier_old!$G$8,prof_modifier_old!$I$8)</f>
        <v>1</v>
      </c>
      <c r="I74">
        <f>SUM(race_modifier_old!$G$9,prof_modifier_old!$I$9)</f>
        <v>0</v>
      </c>
      <c r="J74" s="1">
        <f t="shared" si="5"/>
        <v>4</v>
      </c>
    </row>
    <row r="75" spans="1:10">
      <c r="A75" t="s">
        <v>99</v>
      </c>
      <c r="B75">
        <f>SUM(race_modifier_old!G2,prof_modifier_old!J$2)</f>
        <v>-3</v>
      </c>
      <c r="C75">
        <f>SUM(race_modifier_old!$G$3,prof_modifier_old!$J$3)</f>
        <v>3</v>
      </c>
      <c r="D75">
        <f>SUM(race_modifier_old!$G$4,prof_modifier_old!$J$4)</f>
        <v>-1</v>
      </c>
      <c r="E75">
        <f>SUM(race_modifier_old!$G$5,prof_modifier_old!$J$5)</f>
        <v>-2</v>
      </c>
      <c r="F75">
        <f>SUM(race_modifier_old!$G$6,prof_modifier_old!$J$6)</f>
        <v>-1</v>
      </c>
      <c r="G75">
        <f>SUM(race_modifier_old!$G$7,prof_modifier_old!$J$7)</f>
        <v>-3</v>
      </c>
      <c r="H75">
        <f>SUM(race_modifier_old!$G$8,prof_modifier_old!$J$8)</f>
        <v>2</v>
      </c>
      <c r="I75">
        <f>SUM(race_modifier_old!$G$9,prof_modifier_old!$J$9)</f>
        <v>0</v>
      </c>
      <c r="J75" s="1">
        <f t="shared" si="5"/>
        <v>-5</v>
      </c>
    </row>
    <row r="76" spans="1:10">
      <c r="A76" t="s">
        <v>100</v>
      </c>
      <c r="B76">
        <f>SUM(race_modifier_old!G2,prof_modifier_old!K$2)</f>
        <v>-3</v>
      </c>
      <c r="C76">
        <f>SUM(race_modifier_old!$G$3,prof_modifier_old!$K$3)</f>
        <v>3</v>
      </c>
      <c r="D76">
        <f>SUM(race_modifier_old!$G$4,prof_modifier_old!$K$4)</f>
        <v>2</v>
      </c>
      <c r="E76">
        <f>SUM(race_modifier_old!$G$5,prof_modifier_old!$K$5)</f>
        <v>0</v>
      </c>
      <c r="F76">
        <f>SUM(race_modifier_old!$G$6,prof_modifier_old!$K$6)</f>
        <v>0</v>
      </c>
      <c r="G76">
        <f>SUM(race_modifier_old!$G$7,prof_modifier_old!$K$7)</f>
        <v>2</v>
      </c>
      <c r="H76">
        <f>SUM(race_modifier_old!$G$8,prof_modifier_old!$K$8)</f>
        <v>0</v>
      </c>
      <c r="I76">
        <f>SUM(race_modifier_old!$G$9,prof_modifier_old!$K$9)</f>
        <v>-1</v>
      </c>
      <c r="J76" s="1">
        <f t="shared" si="5"/>
        <v>3</v>
      </c>
    </row>
    <row r="77" spans="1:10">
      <c r="A77" t="s">
        <v>101</v>
      </c>
      <c r="B77">
        <f>SUM(race_modifier_old!G2,prof_modifier_old!L$2)</f>
        <v>0</v>
      </c>
      <c r="C77">
        <f>SUM(race_modifier_old!$G$3,prof_modifier_old!$L$3)</f>
        <v>0</v>
      </c>
      <c r="D77">
        <f>SUM(race_modifier_old!$G$4,prof_modifier_old!$L$4)</f>
        <v>-1</v>
      </c>
      <c r="E77">
        <f>SUM(race_modifier_old!$G$5,prof_modifier_old!$L$5)</f>
        <v>-2</v>
      </c>
      <c r="F77">
        <f>SUM(race_modifier_old!$G$6,prof_modifier_old!$L$6)</f>
        <v>-1</v>
      </c>
      <c r="G77">
        <f>SUM(race_modifier_old!$G$7,prof_modifier_old!$L$7)</f>
        <v>0</v>
      </c>
      <c r="H77">
        <f>SUM(race_modifier_old!$G$8,prof_modifier_old!$L$8)</f>
        <v>2</v>
      </c>
      <c r="I77">
        <f>SUM(race_modifier_old!$G$9,prof_modifier_old!$L$9)</f>
        <v>-2</v>
      </c>
      <c r="J77" s="1">
        <f t="shared" si="5"/>
        <v>-4</v>
      </c>
    </row>
    <row r="78" spans="1:10">
      <c r="A78" t="s">
        <v>102</v>
      </c>
      <c r="B78">
        <f>SUM(race_modifier_old!G2,prof_modifier_old!M$2)</f>
        <v>0</v>
      </c>
      <c r="C78">
        <f>SUM(race_modifier_old!$G$3,prof_modifier_old!$M$3)</f>
        <v>0</v>
      </c>
      <c r="D78">
        <f>SUM(race_modifier_old!$G$4,prof_modifier_old!$M$4)</f>
        <v>-1</v>
      </c>
      <c r="E78">
        <f>SUM(race_modifier_old!$G$5,prof_modifier_old!$M$5)</f>
        <v>-2</v>
      </c>
      <c r="F78">
        <f>SUM(race_modifier_old!$G$6,prof_modifier_old!$M$6)</f>
        <v>-1</v>
      </c>
      <c r="G78">
        <f>SUM(race_modifier_old!$G$7,prof_modifier_old!$M$7)</f>
        <v>0</v>
      </c>
      <c r="H78">
        <f>SUM(race_modifier_old!$G$8,prof_modifier_old!$M$8)</f>
        <v>2</v>
      </c>
      <c r="I78">
        <f>SUM(race_modifier_old!$G$9,prof_modifier_old!$M$9)</f>
        <v>-2</v>
      </c>
      <c r="J78" s="1">
        <f t="shared" si="5"/>
        <v>-4</v>
      </c>
    </row>
    <row r="79" spans="1:10">
      <c r="A79" t="s">
        <v>246</v>
      </c>
      <c r="B79">
        <f>SUM(race_modifier_old!G2,prof_modifier_old!N$2)</f>
        <v>-5</v>
      </c>
      <c r="C79">
        <f>SUM(race_modifier_old!$G$3,prof_modifier_old!$N$3)</f>
        <v>-2</v>
      </c>
      <c r="D79" s="43">
        <f>IF(SUM(race_modifier_old!$G$4,prof_modifier_old!$N$4) &gt; 5,5,SUM(race_modifier_old!$G$4,prof_modifier_old!$N$4))</f>
        <v>5</v>
      </c>
      <c r="E79">
        <f>SUM(race_modifier_old!$G$5,prof_modifier_old!$N$5)</f>
        <v>2</v>
      </c>
      <c r="F79">
        <f>SUM(race_modifier_old!$G$6,prof_modifier_old!$N$6)</f>
        <v>4</v>
      </c>
      <c r="G79">
        <f>SUM(race_modifier_old!$G$7,prof_modifier_old!$N$7)</f>
        <v>-1</v>
      </c>
      <c r="H79">
        <f>SUM(race_modifier_old!$G$8,prof_modifier_old!$N$8)</f>
        <v>-2</v>
      </c>
      <c r="I79">
        <f>SUM(race_modifier_old!$G$9,prof_modifier_old!$N$9)</f>
        <v>2</v>
      </c>
      <c r="J79" s="1">
        <f t="shared" si="5"/>
        <v>3</v>
      </c>
    </row>
    <row r="80" spans="1:10">
      <c r="A80" t="s">
        <v>103</v>
      </c>
      <c r="B80">
        <f>SUM(race_modifier_old!H2,prof_modifier_old!B$2)</f>
        <v>-3</v>
      </c>
      <c r="C80">
        <f>SUM(race_modifier_old!$H$3,prof_modifier_old!$B$3)</f>
        <v>-1</v>
      </c>
      <c r="D80">
        <f>SUM(race_modifier_old!$H$4,prof_modifier_old!$B$4)</f>
        <v>5</v>
      </c>
      <c r="E80">
        <f>SUM(race_modifier_old!$H$5,prof_modifier_old!$B$5)</f>
        <v>-1</v>
      </c>
      <c r="F80">
        <f>SUM(race_modifier_old!$H$6,prof_modifier_old!$B$6)</f>
        <v>4</v>
      </c>
      <c r="G80">
        <f>SUM(race_modifier_old!$H$7,prof_modifier_old!$B$7)</f>
        <v>-3</v>
      </c>
      <c r="H80">
        <f>SUM(race_modifier_old!$H$8,prof_modifier_old!$B$8)</f>
        <v>-4</v>
      </c>
      <c r="I80">
        <f>SUM(race_modifier_old!$H$9,prof_modifier_old!$B$9)</f>
        <v>3</v>
      </c>
      <c r="J80" s="1">
        <f t="shared" si="5"/>
        <v>0</v>
      </c>
    </row>
    <row r="81" spans="1:10">
      <c r="A81" t="s">
        <v>104</v>
      </c>
      <c r="B81">
        <f>SUM(race_modifier_old!H2,prof_modifier_old!C$2)</f>
        <v>-3</v>
      </c>
      <c r="C81">
        <f>SUM(race_modifier_old!$H$3,prof_modifier_old!$C$3)</f>
        <v>-1</v>
      </c>
      <c r="D81">
        <f>SUM(race_modifier_old!$H$4,prof_modifier_old!$C$4)</f>
        <v>4</v>
      </c>
      <c r="E81">
        <f>SUM(race_modifier_old!$H$5,prof_modifier_old!$C$5)</f>
        <v>-1</v>
      </c>
      <c r="F81">
        <f>SUM(race_modifier_old!$H$6,prof_modifier_old!$C$6)</f>
        <v>3</v>
      </c>
      <c r="G81">
        <f>SUM(race_modifier_old!$H$7,prof_modifier_old!$C$7)</f>
        <v>-3</v>
      </c>
      <c r="H81">
        <f>SUM(race_modifier_old!$H$8,prof_modifier_old!$C$8)</f>
        <v>-3</v>
      </c>
      <c r="I81">
        <f>SUM(race_modifier_old!$H$9,prof_modifier_old!$C$9)</f>
        <v>3</v>
      </c>
      <c r="J81" s="1">
        <f t="shared" si="5"/>
        <v>-1</v>
      </c>
    </row>
    <row r="82" spans="1:10">
      <c r="A82" t="s">
        <v>105</v>
      </c>
      <c r="B82">
        <f>SUM(race_modifier_old!H2,prof_modifier_old!D$2)</f>
        <v>-3</v>
      </c>
      <c r="C82">
        <f>SUM(race_modifier_old!$H$3,prof_modifier_old!$D$3)</f>
        <v>-1</v>
      </c>
      <c r="D82">
        <f>SUM(race_modifier_old!$H$4,prof_modifier_old!$D$4)</f>
        <v>4</v>
      </c>
      <c r="E82">
        <f>SUM(race_modifier_old!$H$5,prof_modifier_old!$D$5)</f>
        <v>-1</v>
      </c>
      <c r="F82">
        <f>SUM(race_modifier_old!$H$6,prof_modifier_old!$D$6)</f>
        <v>3</v>
      </c>
      <c r="G82">
        <f>SUM(race_modifier_old!$H$7,prof_modifier_old!$D$7)</f>
        <v>-1</v>
      </c>
      <c r="H82">
        <f>SUM(race_modifier_old!$H$8,prof_modifier_old!$D$8)</f>
        <v>-3</v>
      </c>
      <c r="I82">
        <f>SUM(race_modifier_old!$H$9,prof_modifier_old!$D$9)</f>
        <v>3</v>
      </c>
      <c r="J82" s="1">
        <f t="shared" si="5"/>
        <v>1</v>
      </c>
    </row>
    <row r="83" spans="1:10">
      <c r="A83" t="s">
        <v>106</v>
      </c>
      <c r="B83">
        <f>SUM(race_modifier_old!H2,prof_modifier_old!E$2)</f>
        <v>-3</v>
      </c>
      <c r="C83">
        <f>SUM(race_modifier_old!$H$3,prof_modifier_old!$E$3)</f>
        <v>-1</v>
      </c>
      <c r="D83">
        <f>SUM(race_modifier_old!$H$4,prof_modifier_old!$E$4)</f>
        <v>4</v>
      </c>
      <c r="E83">
        <f>SUM(race_modifier_old!$H$5,prof_modifier_old!$E$5)</f>
        <v>1</v>
      </c>
      <c r="F83">
        <f>SUM(race_modifier_old!$H$6,prof_modifier_old!$E$6)</f>
        <v>3</v>
      </c>
      <c r="G83">
        <f>SUM(race_modifier_old!$H$7,prof_modifier_old!$E$7)</f>
        <v>-2</v>
      </c>
      <c r="H83">
        <f>SUM(race_modifier_old!$H$8,prof_modifier_old!$E$8)</f>
        <v>-1</v>
      </c>
      <c r="I83">
        <f>SUM(race_modifier_old!$H$9,prof_modifier_old!$E$9)</f>
        <v>2</v>
      </c>
      <c r="J83" s="1">
        <f t="shared" si="5"/>
        <v>3</v>
      </c>
    </row>
    <row r="84" spans="1:10">
      <c r="A84" t="s">
        <v>107</v>
      </c>
      <c r="B84">
        <f>SUM(race_modifier_old!H2,prof_modifier_old!F$2)</f>
        <v>-5</v>
      </c>
      <c r="C84">
        <f>SUM(race_modifier_old!$H$3,prof_modifier_old!$F$3)</f>
        <v>-1</v>
      </c>
      <c r="D84">
        <f>SUM(race_modifier_old!$H$4,prof_modifier_old!$F$4)</f>
        <v>3</v>
      </c>
      <c r="E84">
        <f>SUM(race_modifier_old!$H$5,prof_modifier_old!$F$5)</f>
        <v>1</v>
      </c>
      <c r="F84">
        <f>SUM(race_modifier_old!$H$6,prof_modifier_old!$F$6)</f>
        <v>2</v>
      </c>
      <c r="G84">
        <f>SUM(race_modifier_old!$H$7,prof_modifier_old!$F$7)</f>
        <v>-4</v>
      </c>
      <c r="H84">
        <f>SUM(race_modifier_old!$H$8,prof_modifier_old!$F$8)</f>
        <v>-1</v>
      </c>
      <c r="I84">
        <f>SUM(race_modifier_old!$H$9,prof_modifier_old!$F$9)</f>
        <v>2</v>
      </c>
      <c r="J84" s="1">
        <f t="shared" si="5"/>
        <v>-3</v>
      </c>
    </row>
    <row r="85" spans="1:10">
      <c r="A85" t="s">
        <v>108</v>
      </c>
      <c r="B85">
        <f>SUM(race_modifier_old!H2,prof_modifier_old!G$2)</f>
        <v>-5</v>
      </c>
      <c r="C85">
        <f>SUM(race_modifier_old!$H$3,prof_modifier_old!$G$3)</f>
        <v>-1</v>
      </c>
      <c r="D85">
        <f>SUM(race_modifier_old!$H$4,prof_modifier_old!$G$4)</f>
        <v>3</v>
      </c>
      <c r="E85">
        <f>SUM(race_modifier_old!$H$5,prof_modifier_old!$G$5)</f>
        <v>2</v>
      </c>
      <c r="F85">
        <f>SUM(race_modifier_old!$H$6,prof_modifier_old!$G$6)</f>
        <v>2</v>
      </c>
      <c r="G85">
        <f>SUM(race_modifier_old!$H$7,prof_modifier_old!$G$7)</f>
        <v>-4</v>
      </c>
      <c r="H85">
        <f>SUM(race_modifier_old!$H$8,prof_modifier_old!$G$8)</f>
        <v>0</v>
      </c>
      <c r="I85">
        <f>SUM(race_modifier_old!$H$9,prof_modifier_old!$G$9)</f>
        <v>1</v>
      </c>
      <c r="J85" s="1">
        <f t="shared" si="5"/>
        <v>-2</v>
      </c>
    </row>
    <row r="86" spans="1:10">
      <c r="A86" t="s">
        <v>109</v>
      </c>
      <c r="B86">
        <f>SUM(race_modifier_old!H2,prof_modifier_old!H$2)</f>
        <v>-3</v>
      </c>
      <c r="C86">
        <f>SUM(race_modifier_old!$H$3,prof_modifier_old!$H$3)</f>
        <v>1</v>
      </c>
      <c r="D86">
        <f>SUM(race_modifier_old!$H$4,prof_modifier_old!$H$4)</f>
        <v>3</v>
      </c>
      <c r="E86">
        <f>SUM(race_modifier_old!$H$5,prof_modifier_old!$H$5)</f>
        <v>-1</v>
      </c>
      <c r="F86">
        <f>SUM(race_modifier_old!$H$6,prof_modifier_old!$H$6)</f>
        <v>2</v>
      </c>
      <c r="G86">
        <f>SUM(race_modifier_old!$H$7,prof_modifier_old!$H$7)</f>
        <v>0</v>
      </c>
      <c r="H86">
        <f>SUM(race_modifier_old!$H$8,prof_modifier_old!$H$8)</f>
        <v>2</v>
      </c>
      <c r="I86">
        <f>SUM(race_modifier_old!$H$9,prof_modifier_old!$H$9)</f>
        <v>1</v>
      </c>
      <c r="J86" s="1">
        <f t="shared" si="5"/>
        <v>5</v>
      </c>
    </row>
    <row r="87" spans="1:10">
      <c r="A87" t="s">
        <v>110</v>
      </c>
      <c r="B87">
        <f>SUM(race_modifier_old!H2,prof_modifier_old!I$2)</f>
        <v>-3</v>
      </c>
      <c r="C87">
        <f>SUM(race_modifier_old!$H$3,prof_modifier_old!$I$3)</f>
        <v>4</v>
      </c>
      <c r="D87">
        <f>SUM(race_modifier_old!$H$4,prof_modifier_old!$I$4)</f>
        <v>0</v>
      </c>
      <c r="E87">
        <f>SUM(race_modifier_old!$H$5,prof_modifier_old!$I$5)</f>
        <v>-1</v>
      </c>
      <c r="F87">
        <f>SUM(race_modifier_old!$H$6,prof_modifier_old!$I$6)</f>
        <v>-1</v>
      </c>
      <c r="G87">
        <f>SUM(race_modifier_old!$H$7,prof_modifier_old!$I$7)</f>
        <v>3</v>
      </c>
      <c r="H87">
        <f>SUM(race_modifier_old!$H$8,prof_modifier_old!$I$8)</f>
        <v>1</v>
      </c>
      <c r="I87">
        <f>SUM(race_modifier_old!$H$9,prof_modifier_old!$I$9)</f>
        <v>1</v>
      </c>
      <c r="J87" s="1">
        <f t="shared" si="5"/>
        <v>4</v>
      </c>
    </row>
    <row r="88" spans="1:10">
      <c r="A88" t="s">
        <v>111</v>
      </c>
      <c r="B88">
        <f>SUM(race_modifier_old!H2,prof_modifier_old!J$2)</f>
        <v>-3</v>
      </c>
      <c r="C88">
        <f>SUM(race_modifier_old!$H$3,prof_modifier_old!$J$3)</f>
        <v>2</v>
      </c>
      <c r="D88">
        <f>SUM(race_modifier_old!$H$4,prof_modifier_old!$J$4)</f>
        <v>0</v>
      </c>
      <c r="E88">
        <f>SUM(race_modifier_old!$H$5,prof_modifier_old!$J$5)</f>
        <v>-3</v>
      </c>
      <c r="F88">
        <f>SUM(race_modifier_old!$H$6,prof_modifier_old!$J$6)</f>
        <v>0</v>
      </c>
      <c r="G88">
        <f>SUM(race_modifier_old!$H$7,prof_modifier_old!$J$7)</f>
        <v>-4</v>
      </c>
      <c r="H88">
        <f>SUM(race_modifier_old!$H$8,prof_modifier_old!$J$8)</f>
        <v>2</v>
      </c>
      <c r="I88">
        <f>SUM(race_modifier_old!$H$9,prof_modifier_old!$J$9)</f>
        <v>1</v>
      </c>
      <c r="J88" s="1">
        <f t="shared" si="5"/>
        <v>-5</v>
      </c>
    </row>
    <row r="89" spans="1:10">
      <c r="A89" t="s">
        <v>112</v>
      </c>
      <c r="B89">
        <f>SUM(race_modifier_old!H2,prof_modifier_old!K$2)</f>
        <v>-3</v>
      </c>
      <c r="C89">
        <f>SUM(race_modifier_old!$H$3,prof_modifier_old!$K$3)</f>
        <v>2</v>
      </c>
      <c r="D89">
        <f>SUM(race_modifier_old!$H$4,prof_modifier_old!$K$4)</f>
        <v>3</v>
      </c>
      <c r="E89">
        <f>SUM(race_modifier_old!$H$5,prof_modifier_old!$K$5)</f>
        <v>-1</v>
      </c>
      <c r="F89">
        <f>SUM(race_modifier_old!$H$6,prof_modifier_old!$K$6)</f>
        <v>1</v>
      </c>
      <c r="G89">
        <f>SUM(race_modifier_old!$H$7,prof_modifier_old!$K$7)</f>
        <v>1</v>
      </c>
      <c r="H89">
        <f>SUM(race_modifier_old!$H$8,prof_modifier_old!$K$8)</f>
        <v>0</v>
      </c>
      <c r="I89">
        <f>SUM(race_modifier_old!$H$9,prof_modifier_old!$K$9)</f>
        <v>0</v>
      </c>
      <c r="J89" s="1">
        <f t="shared" si="5"/>
        <v>3</v>
      </c>
    </row>
    <row r="90" spans="1:10">
      <c r="A90" t="s">
        <v>113</v>
      </c>
      <c r="B90">
        <f>SUM(race_modifier_old!H2,prof_modifier_old!L$2)</f>
        <v>0</v>
      </c>
      <c r="C90">
        <f>SUM(race_modifier_old!$H$3,prof_modifier_old!$L$3)</f>
        <v>-1</v>
      </c>
      <c r="D90">
        <f>SUM(race_modifier_old!$H$4,prof_modifier_old!$L$4)</f>
        <v>0</v>
      </c>
      <c r="E90">
        <f>SUM(race_modifier_old!$H$5,prof_modifier_old!$L$5)</f>
        <v>-3</v>
      </c>
      <c r="F90">
        <f>SUM(race_modifier_old!$H$6,prof_modifier_old!$L$6)</f>
        <v>0</v>
      </c>
      <c r="G90">
        <f>SUM(race_modifier_old!$H$7,prof_modifier_old!$L$7)</f>
        <v>-1</v>
      </c>
      <c r="H90">
        <f>SUM(race_modifier_old!$H$8,prof_modifier_old!$L$8)</f>
        <v>2</v>
      </c>
      <c r="I90">
        <f>SUM(race_modifier_old!$H$9,prof_modifier_old!$L$9)</f>
        <v>-1</v>
      </c>
      <c r="J90" s="1">
        <f t="shared" si="5"/>
        <v>-4</v>
      </c>
    </row>
    <row r="91" spans="1:10">
      <c r="A91" t="s">
        <v>114</v>
      </c>
      <c r="B91">
        <f>SUM(race_modifier_old!H2,prof_modifier_old!M$2)</f>
        <v>0</v>
      </c>
      <c r="C91">
        <f>SUM(race_modifier_old!$H$3,prof_modifier_old!$M$3)</f>
        <v>-1</v>
      </c>
      <c r="D91">
        <f>SUM(race_modifier_old!$H$4,prof_modifier_old!$M$4)</f>
        <v>0</v>
      </c>
      <c r="E91">
        <f>SUM(race_modifier_old!$H$5,prof_modifier_old!$M$5)</f>
        <v>-3</v>
      </c>
      <c r="F91">
        <f>SUM(race_modifier_old!$H$6,prof_modifier_old!$M$6)</f>
        <v>0</v>
      </c>
      <c r="G91">
        <f>SUM(race_modifier_old!$H$7,prof_modifier_old!$M$7)</f>
        <v>-1</v>
      </c>
      <c r="H91">
        <f>SUM(race_modifier_old!$H$8,prof_modifier_old!$M$8)</f>
        <v>2</v>
      </c>
      <c r="I91">
        <f>SUM(race_modifier_old!$H$9,prof_modifier_old!$M$9)</f>
        <v>-1</v>
      </c>
      <c r="J91" s="1">
        <f t="shared" si="5"/>
        <v>-4</v>
      </c>
    </row>
    <row r="92" spans="1:10">
      <c r="A92" t="s">
        <v>247</v>
      </c>
      <c r="B92">
        <f>SUM(race_modifier_old!H2,prof_modifier_old!N$2)</f>
        <v>-5</v>
      </c>
      <c r="C92">
        <f>SUM(race_modifier_old!$H$3,prof_modifier_old!$N$3)</f>
        <v>-3</v>
      </c>
      <c r="D92" s="43">
        <f>IF(SUM(race_modifier_old!$H$4,prof_modifier_old!$N$4) &gt; 5,5,SUM(race_modifier_old!$H$4,prof_modifier_old!$N$4))</f>
        <v>5</v>
      </c>
      <c r="E92">
        <f>SUM(race_modifier_old!$H$5,prof_modifier_old!$N$5)</f>
        <v>1</v>
      </c>
      <c r="F92">
        <f>SUM(race_modifier_old!$H$6,prof_modifier_old!$N$6)</f>
        <v>5</v>
      </c>
      <c r="G92">
        <f>SUM(race_modifier_old!$H$7,prof_modifier_old!$N$7)</f>
        <v>-2</v>
      </c>
      <c r="H92">
        <f>SUM(race_modifier_old!$H$8,prof_modifier_old!$N$8)</f>
        <v>-2</v>
      </c>
      <c r="I92">
        <f>SUM(race_modifier_old!$H$9,prof_modifier_old!$N$9)</f>
        <v>3</v>
      </c>
      <c r="J92" s="1">
        <f t="shared" si="5"/>
        <v>2</v>
      </c>
    </row>
    <row r="93" spans="1:10">
      <c r="A93" t="s">
        <v>115</v>
      </c>
      <c r="B93">
        <f>SUM(race_modifier_old!I2,prof_modifier_old!B$2)</f>
        <v>0</v>
      </c>
      <c r="C93">
        <f>SUM(race_modifier_old!$I$3,prof_modifier_old!$B$3)</f>
        <v>0</v>
      </c>
      <c r="D93">
        <f>SUM(race_modifier_old!$I$4,prof_modifier_old!$B$4)</f>
        <v>2</v>
      </c>
      <c r="E93">
        <f>SUM(race_modifier_old!$I$5,prof_modifier_old!$B$5)</f>
        <v>1</v>
      </c>
      <c r="F93">
        <f>SUM(race_modifier_old!$I$6,prof_modifier_old!$B$6)</f>
        <v>1</v>
      </c>
      <c r="G93">
        <f>SUM(race_modifier_old!$I$7,prof_modifier_old!$B$7)</f>
        <v>0</v>
      </c>
      <c r="H93">
        <f>SUM(race_modifier_old!$I$8,prof_modifier_old!$B$8)</f>
        <v>-3</v>
      </c>
      <c r="I93">
        <f>SUM(race_modifier_old!$I$9,prof_modifier_old!$B$9)</f>
        <v>0</v>
      </c>
      <c r="J93" s="1">
        <f t="shared" si="5"/>
        <v>1</v>
      </c>
    </row>
    <row r="94" spans="1:10">
      <c r="A94" t="s">
        <v>116</v>
      </c>
      <c r="B94">
        <f>SUM(race_modifier_old!I2,prof_modifier_old!C$2)</f>
        <v>0</v>
      </c>
      <c r="C94">
        <f>SUM(race_modifier_old!$I$3,prof_modifier_old!$C$3)</f>
        <v>0</v>
      </c>
      <c r="D94">
        <f>SUM(race_modifier_old!$I$4,prof_modifier_old!$C$4)</f>
        <v>1</v>
      </c>
      <c r="E94">
        <f>SUM(race_modifier_old!$I$5,prof_modifier_old!$C$5)</f>
        <v>1</v>
      </c>
      <c r="F94">
        <f>SUM(race_modifier_old!$I$6,prof_modifier_old!$C$6)</f>
        <v>0</v>
      </c>
      <c r="G94">
        <f>SUM(race_modifier_old!$I$7,prof_modifier_old!$C$7)</f>
        <v>0</v>
      </c>
      <c r="H94">
        <f>SUM(race_modifier_old!$I$8,prof_modifier_old!$C$8)</f>
        <v>-2</v>
      </c>
      <c r="I94">
        <f>SUM(race_modifier_old!$I$9,prof_modifier_old!$C$9)</f>
        <v>0</v>
      </c>
      <c r="J94" s="1">
        <f t="shared" si="5"/>
        <v>0</v>
      </c>
    </row>
    <row r="95" spans="1:10">
      <c r="A95" t="s">
        <v>117</v>
      </c>
      <c r="B95">
        <f>SUM(race_modifier_old!I2,prof_modifier_old!D$2)</f>
        <v>0</v>
      </c>
      <c r="C95">
        <f>SUM(race_modifier_old!$I$3,prof_modifier_old!$D$3)</f>
        <v>0</v>
      </c>
      <c r="D95">
        <f>SUM(race_modifier_old!$I$4,prof_modifier_old!$D$4)</f>
        <v>1</v>
      </c>
      <c r="E95">
        <f>SUM(race_modifier_old!$I$5,prof_modifier_old!$D$5)</f>
        <v>1</v>
      </c>
      <c r="F95">
        <f>SUM(race_modifier_old!$I$6,prof_modifier_old!$D$6)</f>
        <v>0</v>
      </c>
      <c r="G95">
        <f>SUM(race_modifier_old!$I$7,prof_modifier_old!$D$7)</f>
        <v>2</v>
      </c>
      <c r="H95">
        <f>SUM(race_modifier_old!$I$8,prof_modifier_old!$D$8)</f>
        <v>-2</v>
      </c>
      <c r="I95">
        <f>SUM(race_modifier_old!$I$9,prof_modifier_old!$D$9)</f>
        <v>0</v>
      </c>
      <c r="J95" s="1">
        <f t="shared" si="5"/>
        <v>2</v>
      </c>
    </row>
    <row r="96" spans="1:10">
      <c r="A96" t="s">
        <v>118</v>
      </c>
      <c r="B96">
        <f>SUM(race_modifier_old!I2,prof_modifier_old!E$2)</f>
        <v>0</v>
      </c>
      <c r="C96">
        <f>SUM(race_modifier_old!$I$3,prof_modifier_old!$E$3)</f>
        <v>0</v>
      </c>
      <c r="D96">
        <f>SUM(race_modifier_old!$I$4,prof_modifier_old!$E$4)</f>
        <v>1</v>
      </c>
      <c r="E96">
        <f>SUM(race_modifier_old!$I$5,prof_modifier_old!$E$5)</f>
        <v>3</v>
      </c>
      <c r="F96">
        <f>SUM(race_modifier_old!$I$6,prof_modifier_old!$E$6)</f>
        <v>0</v>
      </c>
      <c r="G96">
        <f>SUM(race_modifier_old!$I$7,prof_modifier_old!$E$7)</f>
        <v>1</v>
      </c>
      <c r="H96">
        <f>SUM(race_modifier_old!$I$8,prof_modifier_old!$E$8)</f>
        <v>0</v>
      </c>
      <c r="I96">
        <f>SUM(race_modifier_old!$I$9,prof_modifier_old!$E$9)</f>
        <v>-1</v>
      </c>
      <c r="J96" s="1">
        <f t="shared" si="5"/>
        <v>4</v>
      </c>
    </row>
    <row r="97" spans="1:10">
      <c r="A97" t="s">
        <v>119</v>
      </c>
      <c r="B97">
        <f>SUM(race_modifier_old!I2,prof_modifier_old!F$2)</f>
        <v>-2</v>
      </c>
      <c r="C97">
        <f>SUM(race_modifier_old!$I$3,prof_modifier_old!$F$3)</f>
        <v>0</v>
      </c>
      <c r="D97">
        <f>SUM(race_modifier_old!$I$4,prof_modifier_old!$F$4)</f>
        <v>0</v>
      </c>
      <c r="E97">
        <f>SUM(race_modifier_old!$I$5,prof_modifier_old!$F$5)</f>
        <v>3</v>
      </c>
      <c r="F97">
        <f>SUM(race_modifier_old!$I$6,prof_modifier_old!$F$6)</f>
        <v>-1</v>
      </c>
      <c r="G97">
        <f>SUM(race_modifier_old!$I$7,prof_modifier_old!$F$7)</f>
        <v>-1</v>
      </c>
      <c r="H97">
        <f>SUM(race_modifier_old!$I$8,prof_modifier_old!$F$8)</f>
        <v>0</v>
      </c>
      <c r="I97">
        <f>SUM(race_modifier_old!$I$9,prof_modifier_old!$F$9)</f>
        <v>-1</v>
      </c>
      <c r="J97" s="1">
        <f t="shared" si="5"/>
        <v>-2</v>
      </c>
    </row>
    <row r="98" spans="1:10">
      <c r="A98" t="s">
        <v>120</v>
      </c>
      <c r="B98">
        <f>SUM(race_modifier_old!I2,prof_modifier_old!G$2)</f>
        <v>-2</v>
      </c>
      <c r="C98">
        <f>SUM(race_modifier_old!$I$3,prof_modifier_old!$G$3)</f>
        <v>0</v>
      </c>
      <c r="D98">
        <f>SUM(race_modifier_old!$I$4,prof_modifier_old!$G$4)</f>
        <v>0</v>
      </c>
      <c r="E98">
        <f>SUM(race_modifier_old!$I$5,prof_modifier_old!$G$5)</f>
        <v>4</v>
      </c>
      <c r="F98">
        <f>SUM(race_modifier_old!$I$6,prof_modifier_old!$G$6)</f>
        <v>-1</v>
      </c>
      <c r="G98">
        <f>SUM(race_modifier_old!$I$7,prof_modifier_old!$G$7)</f>
        <v>-1</v>
      </c>
      <c r="H98">
        <f>SUM(race_modifier_old!$I$8,prof_modifier_old!$G$8)</f>
        <v>1</v>
      </c>
      <c r="I98">
        <f>SUM(race_modifier_old!$I$9,prof_modifier_old!$G$9)</f>
        <v>-2</v>
      </c>
      <c r="J98" s="1">
        <f t="shared" si="5"/>
        <v>-1</v>
      </c>
    </row>
    <row r="99" spans="1:10">
      <c r="A99" t="s">
        <v>121</v>
      </c>
      <c r="B99">
        <f>SUM(race_modifier_old!I2,prof_modifier_old!H$2)</f>
        <v>0</v>
      </c>
      <c r="C99">
        <f>SUM(race_modifier_old!$I$3,prof_modifier_old!$H$3)</f>
        <v>2</v>
      </c>
      <c r="D99">
        <f>SUM(race_modifier_old!$I$4,prof_modifier_old!$H$4)</f>
        <v>0</v>
      </c>
      <c r="E99">
        <f>SUM(race_modifier_old!$I$5,prof_modifier_old!$H$5)</f>
        <v>1</v>
      </c>
      <c r="F99">
        <f>SUM(race_modifier_old!$I$6,prof_modifier_old!$H$6)</f>
        <v>-1</v>
      </c>
      <c r="G99">
        <f>SUM(race_modifier_old!$I$7,prof_modifier_old!$H$7)</f>
        <v>3</v>
      </c>
      <c r="H99">
        <f>SUM(race_modifier_old!$I$8,prof_modifier_old!$H$8)</f>
        <v>3</v>
      </c>
      <c r="I99">
        <f>SUM(race_modifier_old!$I$9,prof_modifier_old!$H$9)</f>
        <v>-2</v>
      </c>
      <c r="J99" s="1">
        <f t="shared" si="5"/>
        <v>6</v>
      </c>
    </row>
    <row r="100" spans="1:10">
      <c r="A100" t="s">
        <v>122</v>
      </c>
      <c r="B100">
        <f>SUM(race_modifier_old!I2,prof_modifier_old!I$2)</f>
        <v>0</v>
      </c>
      <c r="C100">
        <f>SUM(race_modifier_old!$I$3,prof_modifier_old!$I$3)</f>
        <v>5</v>
      </c>
      <c r="D100">
        <f>SUM(race_modifier_old!$I$4,prof_modifier_old!$I$4)</f>
        <v>-3</v>
      </c>
      <c r="E100">
        <f>SUM(race_modifier_old!$I$5,prof_modifier_old!$I$5)</f>
        <v>1</v>
      </c>
      <c r="F100">
        <f>SUM(race_modifier_old!$I$6,prof_modifier_old!$I$6)</f>
        <v>-4</v>
      </c>
      <c r="G100" s="43">
        <f>IF(SUM(race_modifier_old!$I$7,prof_modifier_old!$I$7) &gt; 5,5,SUM(race_modifier_old!$I$7,prof_modifier_old!$I$7))</f>
        <v>5</v>
      </c>
      <c r="H100">
        <f>SUM(race_modifier_old!$I$8,prof_modifier_old!$I$8)</f>
        <v>2</v>
      </c>
      <c r="I100">
        <f>SUM(race_modifier_old!$I$9,prof_modifier_old!$I$9)</f>
        <v>-2</v>
      </c>
      <c r="J100" s="1">
        <f t="shared" si="5"/>
        <v>4</v>
      </c>
    </row>
    <row r="101" spans="1:10">
      <c r="A101" t="s">
        <v>123</v>
      </c>
      <c r="B101">
        <f>SUM(race_modifier_old!I2,prof_modifier_old!J$2)</f>
        <v>0</v>
      </c>
      <c r="C101">
        <f>SUM(race_modifier_old!$I$3,prof_modifier_old!$J$3)</f>
        <v>3</v>
      </c>
      <c r="D101">
        <f>SUM(race_modifier_old!$I$4,prof_modifier_old!$J$4)</f>
        <v>-3</v>
      </c>
      <c r="E101">
        <f>SUM(race_modifier_old!$I$5,prof_modifier_old!$J$5)</f>
        <v>-1</v>
      </c>
      <c r="F101">
        <f>SUM(race_modifier_old!$I$6,prof_modifier_old!$J$6)</f>
        <v>-3</v>
      </c>
      <c r="G101">
        <f>SUM(race_modifier_old!$I$7,prof_modifier_old!$J$7)</f>
        <v>-1</v>
      </c>
      <c r="H101">
        <f>SUM(race_modifier_old!$I$8,prof_modifier_old!$J$8)</f>
        <v>3</v>
      </c>
      <c r="I101">
        <f>SUM(race_modifier_old!$I$9,prof_modifier_old!$J$9)</f>
        <v>-2</v>
      </c>
      <c r="J101" s="1">
        <f t="shared" si="5"/>
        <v>-4</v>
      </c>
    </row>
    <row r="102" spans="1:10">
      <c r="A102" t="s">
        <v>124</v>
      </c>
      <c r="B102">
        <f>SUM(race_modifier_old!I2,prof_modifier_old!K$2)</f>
        <v>0</v>
      </c>
      <c r="C102">
        <f>SUM(race_modifier_old!$I$3,prof_modifier_old!$K$3)</f>
        <v>3</v>
      </c>
      <c r="D102">
        <f>SUM(race_modifier_old!$I$4,prof_modifier_old!$K$4)</f>
        <v>0</v>
      </c>
      <c r="E102">
        <f>SUM(race_modifier_old!$I$5,prof_modifier_old!$K$5)</f>
        <v>1</v>
      </c>
      <c r="F102">
        <f>SUM(race_modifier_old!$I$6,prof_modifier_old!$K$6)</f>
        <v>-2</v>
      </c>
      <c r="G102">
        <f>SUM(race_modifier_old!$I$7,prof_modifier_old!$K$7)</f>
        <v>4</v>
      </c>
      <c r="H102">
        <f>SUM(race_modifier_old!$I$8,prof_modifier_old!$K$8)</f>
        <v>1</v>
      </c>
      <c r="I102">
        <f>SUM(race_modifier_old!$I$9,prof_modifier_old!$K$9)</f>
        <v>-3</v>
      </c>
      <c r="J102" s="1">
        <f t="shared" si="5"/>
        <v>4</v>
      </c>
    </row>
    <row r="103" spans="1:10">
      <c r="A103" t="s">
        <v>125</v>
      </c>
      <c r="B103">
        <f>SUM(race_modifier_old!I2,prof_modifier_old!L$2)</f>
        <v>3</v>
      </c>
      <c r="C103">
        <f>SUM(race_modifier_old!$I$3,prof_modifier_old!$L$3)</f>
        <v>0</v>
      </c>
      <c r="D103">
        <f>SUM(race_modifier_old!$I$4,prof_modifier_old!$L$4)</f>
        <v>-3</v>
      </c>
      <c r="E103">
        <f>SUM(race_modifier_old!$I$5,prof_modifier_old!$L$5)</f>
        <v>-1</v>
      </c>
      <c r="F103">
        <f>SUM(race_modifier_old!$I$6,prof_modifier_old!$L$6)</f>
        <v>-3</v>
      </c>
      <c r="G103">
        <f>SUM(race_modifier_old!$I$7,prof_modifier_old!$L$7)</f>
        <v>2</v>
      </c>
      <c r="H103">
        <f>SUM(race_modifier_old!$I$8,prof_modifier_old!$L$8)</f>
        <v>3</v>
      </c>
      <c r="I103">
        <f>SUM(race_modifier_old!$I$9,prof_modifier_old!$L$9)</f>
        <v>-4</v>
      </c>
      <c r="J103" s="1">
        <f t="shared" si="5"/>
        <v>-3</v>
      </c>
    </row>
    <row r="104" spans="1:10">
      <c r="A104" t="s">
        <v>126</v>
      </c>
      <c r="B104">
        <f>SUM(race_modifier_old!I2,prof_modifier_old!M$2)</f>
        <v>3</v>
      </c>
      <c r="C104">
        <f>SUM(race_modifier_old!$I$3,prof_modifier_old!$M$3)</f>
        <v>0</v>
      </c>
      <c r="D104">
        <f>SUM(race_modifier_old!$I$4,prof_modifier_old!$M$4)</f>
        <v>-3</v>
      </c>
      <c r="E104">
        <f>SUM(race_modifier_old!$I$5,prof_modifier_old!$M$5)</f>
        <v>-1</v>
      </c>
      <c r="F104">
        <f>SUM(race_modifier_old!$I$6,prof_modifier_old!$M$6)</f>
        <v>-3</v>
      </c>
      <c r="G104">
        <f>SUM(race_modifier_old!$I$7,prof_modifier_old!$M$7)</f>
        <v>2</v>
      </c>
      <c r="H104">
        <f>SUM(race_modifier_old!$I$8,prof_modifier_old!$M$8)</f>
        <v>3</v>
      </c>
      <c r="I104">
        <f>SUM(race_modifier_old!$I$9,prof_modifier_old!$M$9)</f>
        <v>-4</v>
      </c>
      <c r="J104" s="1">
        <f t="shared" si="5"/>
        <v>-3</v>
      </c>
    </row>
    <row r="105" spans="1:10">
      <c r="A105" t="s">
        <v>248</v>
      </c>
      <c r="B105">
        <f>SUM(race_modifier_old!I2,prof_modifier_old!N$2)</f>
        <v>-2</v>
      </c>
      <c r="C105">
        <f>SUM(race_modifier_old!$I$3,prof_modifier_old!$N$3)</f>
        <v>-2</v>
      </c>
      <c r="D105">
        <f>SUM(race_modifier_old!$I$4,prof_modifier_old!$N$4)</f>
        <v>4</v>
      </c>
      <c r="E105">
        <f>SUM(race_modifier_old!$I$5,prof_modifier_old!$N$5)</f>
        <v>3</v>
      </c>
      <c r="F105">
        <f>SUM(race_modifier_old!$I$6,prof_modifier_old!$N$6)</f>
        <v>2</v>
      </c>
      <c r="G105">
        <f>SUM(race_modifier_old!$I$7,prof_modifier_old!$N$7)</f>
        <v>1</v>
      </c>
      <c r="H105">
        <f>SUM(race_modifier_old!$I$8,prof_modifier_old!$N$8)</f>
        <v>-1</v>
      </c>
      <c r="I105">
        <f>SUM(race_modifier_old!$I$9,prof_modifier_old!$N$9)</f>
        <v>0</v>
      </c>
      <c r="J105" s="1">
        <f t="shared" si="5"/>
        <v>5</v>
      </c>
    </row>
    <row r="106" spans="1:10">
      <c r="A106" t="s">
        <v>127</v>
      </c>
      <c r="B106">
        <f>SUM(race_modifier_old!J2,prof_modifier_old!B$2)</f>
        <v>3</v>
      </c>
      <c r="C106">
        <f>SUM(race_modifier_old!$J$3,prof_modifier_old!$B$3)</f>
        <v>-1</v>
      </c>
      <c r="D106">
        <f>SUM(race_modifier_old!$J$4,prof_modifier_old!$B$4)</f>
        <v>0</v>
      </c>
      <c r="E106">
        <f>SUM(race_modifier_old!$J$5,prof_modifier_old!$B$5)</f>
        <v>2</v>
      </c>
      <c r="F106">
        <f>SUM(race_modifier_old!$J$6,prof_modifier_old!$B$6)</f>
        <v>0</v>
      </c>
      <c r="G106">
        <f>SUM(race_modifier_old!$J$7,prof_modifier_old!$B$7)</f>
        <v>0</v>
      </c>
      <c r="H106">
        <f>SUM(race_modifier_old!$J$8,prof_modifier_old!$B$8)</f>
        <v>-2</v>
      </c>
      <c r="I106">
        <f>SUM(race_modifier_old!$J$9,prof_modifier_old!$B$9)</f>
        <v>-1</v>
      </c>
      <c r="J106" s="1">
        <f t="shared" si="5"/>
        <v>1</v>
      </c>
    </row>
    <row r="107" spans="1:10">
      <c r="A107" t="s">
        <v>128</v>
      </c>
      <c r="B107">
        <f>SUM(race_modifier_old!J2,prof_modifier_old!C$2)</f>
        <v>3</v>
      </c>
      <c r="C107">
        <f>SUM(race_modifier_old!$J$3,prof_modifier_old!$C$3)</f>
        <v>-1</v>
      </c>
      <c r="D107">
        <f>SUM(race_modifier_old!$J$4,prof_modifier_old!$C$4)</f>
        <v>-1</v>
      </c>
      <c r="E107">
        <f>SUM(race_modifier_old!$J$5,prof_modifier_old!$C$5)</f>
        <v>2</v>
      </c>
      <c r="F107">
        <f>SUM(race_modifier_old!$J$6,prof_modifier_old!$C$6)</f>
        <v>-1</v>
      </c>
      <c r="G107">
        <f>SUM(race_modifier_old!$J$7,prof_modifier_old!$C$7)</f>
        <v>0</v>
      </c>
      <c r="H107">
        <f>SUM(race_modifier_old!$J$8,prof_modifier_old!$C$8)</f>
        <v>-1</v>
      </c>
      <c r="I107">
        <f>SUM(race_modifier_old!$J$9,prof_modifier_old!$C$9)</f>
        <v>-1</v>
      </c>
      <c r="J107" s="1">
        <f t="shared" si="5"/>
        <v>0</v>
      </c>
    </row>
    <row r="108" spans="1:10">
      <c r="A108" t="s">
        <v>129</v>
      </c>
      <c r="B108">
        <f>SUM(race_modifier_old!J2,prof_modifier_old!D$2)</f>
        <v>3</v>
      </c>
      <c r="C108">
        <f>SUM(race_modifier_old!$J$3,prof_modifier_old!$D$3)</f>
        <v>-1</v>
      </c>
      <c r="D108">
        <f>SUM(race_modifier_old!$J$4,prof_modifier_old!$D$4)</f>
        <v>-1</v>
      </c>
      <c r="E108">
        <f>SUM(race_modifier_old!$J$5,prof_modifier_old!$D$5)</f>
        <v>2</v>
      </c>
      <c r="F108">
        <f>SUM(race_modifier_old!$J$6,prof_modifier_old!$D$6)</f>
        <v>-1</v>
      </c>
      <c r="G108">
        <f>SUM(race_modifier_old!$J$7,prof_modifier_old!$D$7)</f>
        <v>2</v>
      </c>
      <c r="H108">
        <f>SUM(race_modifier_old!$J$8,prof_modifier_old!$D$8)</f>
        <v>-1</v>
      </c>
      <c r="I108">
        <f>SUM(race_modifier_old!$J$9,prof_modifier_old!$D$9)</f>
        <v>-1</v>
      </c>
      <c r="J108" s="1">
        <f t="shared" si="5"/>
        <v>2</v>
      </c>
    </row>
    <row r="109" spans="1:10">
      <c r="A109" t="s">
        <v>130</v>
      </c>
      <c r="B109">
        <f>SUM(race_modifier_old!J2,prof_modifier_old!E$2)</f>
        <v>3</v>
      </c>
      <c r="C109">
        <f>SUM(race_modifier_old!$J$3,prof_modifier_old!$E$3)</f>
        <v>-1</v>
      </c>
      <c r="D109">
        <f>SUM(race_modifier_old!$J$4,prof_modifier_old!$E$4)</f>
        <v>-1</v>
      </c>
      <c r="E109">
        <f>SUM(race_modifier_old!$J$5,prof_modifier_old!$E$5)</f>
        <v>4</v>
      </c>
      <c r="F109">
        <f>SUM(race_modifier_old!$J$6,prof_modifier_old!$E$6)</f>
        <v>-1</v>
      </c>
      <c r="G109">
        <f>SUM(race_modifier_old!$J$7,prof_modifier_old!$E$7)</f>
        <v>1</v>
      </c>
      <c r="H109">
        <f>SUM(race_modifier_old!$J$8,prof_modifier_old!$E$8)</f>
        <v>1</v>
      </c>
      <c r="I109">
        <f>SUM(race_modifier_old!$J$9,prof_modifier_old!$E$9)</f>
        <v>-2</v>
      </c>
      <c r="J109" s="1">
        <f t="shared" si="5"/>
        <v>4</v>
      </c>
    </row>
    <row r="110" spans="1:10">
      <c r="A110" t="s">
        <v>131</v>
      </c>
      <c r="B110">
        <f>SUM(race_modifier_old!J2,prof_modifier_old!F$2)</f>
        <v>1</v>
      </c>
      <c r="C110">
        <f>SUM(race_modifier_old!$J$3,prof_modifier_old!$F$3)</f>
        <v>-1</v>
      </c>
      <c r="D110">
        <f>SUM(race_modifier_old!$J$4,prof_modifier_old!$F$4)</f>
        <v>-2</v>
      </c>
      <c r="E110">
        <f>SUM(race_modifier_old!$J$5,prof_modifier_old!$F$5)</f>
        <v>4</v>
      </c>
      <c r="F110">
        <f>SUM(race_modifier_old!$J$6,prof_modifier_old!$F$6)</f>
        <v>-2</v>
      </c>
      <c r="G110">
        <f>SUM(race_modifier_old!$J$7,prof_modifier_old!$F$7)</f>
        <v>-1</v>
      </c>
      <c r="H110">
        <f>SUM(race_modifier_old!$J$8,prof_modifier_old!$F$8)</f>
        <v>1</v>
      </c>
      <c r="I110">
        <f>SUM(race_modifier_old!$J$9,prof_modifier_old!$F$9)</f>
        <v>-2</v>
      </c>
      <c r="J110" s="1">
        <f t="shared" si="5"/>
        <v>-2</v>
      </c>
    </row>
    <row r="111" spans="1:10">
      <c r="A111" t="s">
        <v>132</v>
      </c>
      <c r="B111">
        <f>SUM(race_modifier_old!J2,prof_modifier_old!G$2)</f>
        <v>1</v>
      </c>
      <c r="C111">
        <f>SUM(race_modifier_old!$J$3,prof_modifier_old!$G$3)</f>
        <v>-1</v>
      </c>
      <c r="D111">
        <f>SUM(race_modifier_old!$J$4,prof_modifier_old!$G$4)</f>
        <v>-2</v>
      </c>
      <c r="E111">
        <f>SUM(race_modifier_old!$J$5,prof_modifier_old!$G$5)</f>
        <v>5</v>
      </c>
      <c r="F111">
        <f>SUM(race_modifier_old!$J$6,prof_modifier_old!$G$6)</f>
        <v>-2</v>
      </c>
      <c r="G111">
        <f>SUM(race_modifier_old!$J$7,prof_modifier_old!$G$7)</f>
        <v>-1</v>
      </c>
      <c r="H111">
        <f>SUM(race_modifier_old!$J$8,prof_modifier_old!$G$8)</f>
        <v>2</v>
      </c>
      <c r="I111">
        <f>SUM(race_modifier_old!$J$9,prof_modifier_old!$G$9)</f>
        <v>-3</v>
      </c>
      <c r="J111" s="1">
        <f t="shared" si="5"/>
        <v>-1</v>
      </c>
    </row>
    <row r="112" spans="1:10">
      <c r="A112" t="s">
        <v>133</v>
      </c>
      <c r="B112">
        <f>SUM(race_modifier_old!J2,prof_modifier_old!H$2)</f>
        <v>3</v>
      </c>
      <c r="C112">
        <f>SUM(race_modifier_old!$J$3,prof_modifier_old!$H$3)</f>
        <v>1</v>
      </c>
      <c r="D112">
        <f>SUM(race_modifier_old!$J$4,prof_modifier_old!$H$4)</f>
        <v>-2</v>
      </c>
      <c r="E112">
        <f>SUM(race_modifier_old!$J$5,prof_modifier_old!$H$5)</f>
        <v>2</v>
      </c>
      <c r="F112">
        <f>SUM(race_modifier_old!$J$6,prof_modifier_old!$H$6)</f>
        <v>-2</v>
      </c>
      <c r="G112">
        <f>SUM(race_modifier_old!$J$7,prof_modifier_old!$H$7)</f>
        <v>3</v>
      </c>
      <c r="H112">
        <f>SUM(race_modifier_old!$J$8,prof_modifier_old!$H$8)</f>
        <v>4</v>
      </c>
      <c r="I112">
        <f>SUM(race_modifier_old!$J$9,prof_modifier_old!$H$9)</f>
        <v>-3</v>
      </c>
      <c r="J112" s="1">
        <f t="shared" si="5"/>
        <v>6</v>
      </c>
    </row>
    <row r="113" spans="1:10">
      <c r="A113" t="s">
        <v>134</v>
      </c>
      <c r="B113">
        <f>SUM(race_modifier_old!J2,prof_modifier_old!I$2)</f>
        <v>3</v>
      </c>
      <c r="C113">
        <f>SUM(race_modifier_old!$J$3,prof_modifier_old!$I$3)</f>
        <v>4</v>
      </c>
      <c r="D113">
        <f>SUM(race_modifier_old!$J$4,prof_modifier_old!$I$4)</f>
        <v>-5</v>
      </c>
      <c r="E113">
        <f>SUM(race_modifier_old!$J$5,prof_modifier_old!$I$5)</f>
        <v>2</v>
      </c>
      <c r="F113">
        <f>SUM(race_modifier_old!$J$6,prof_modifier_old!$I$6)</f>
        <v>-5</v>
      </c>
      <c r="G113" s="43">
        <f>IF(SUM(race_modifier_old!$J$7,prof_modifier_old!$I$7) &gt; 5,5,SUM(race_modifier_old!$J$7,prof_modifier_old!$I$7))</f>
        <v>5</v>
      </c>
      <c r="H113">
        <f>SUM(race_modifier_old!$J$8,prof_modifier_old!$I$8)</f>
        <v>3</v>
      </c>
      <c r="I113">
        <f>SUM(race_modifier_old!$J$9,prof_modifier_old!$I$9)</f>
        <v>-3</v>
      </c>
      <c r="J113" s="1">
        <f t="shared" si="5"/>
        <v>4</v>
      </c>
    </row>
    <row r="114" spans="1:10">
      <c r="A114" t="s">
        <v>135</v>
      </c>
      <c r="B114">
        <f>SUM(race_modifier_old!J2,prof_modifier_old!J$2)</f>
        <v>3</v>
      </c>
      <c r="C114">
        <f>SUM(race_modifier_old!$J$3,prof_modifier_old!$J$3)</f>
        <v>2</v>
      </c>
      <c r="D114">
        <f>SUM(race_modifier_old!$J$4,prof_modifier_old!$J$4)</f>
        <v>-5</v>
      </c>
      <c r="E114">
        <f>SUM(race_modifier_old!$J$5,prof_modifier_old!$J$5)</f>
        <v>0</v>
      </c>
      <c r="F114">
        <f>SUM(race_modifier_old!$J$6,prof_modifier_old!$J$6)</f>
        <v>-4</v>
      </c>
      <c r="G114">
        <f>SUM(race_modifier_old!$J$7,prof_modifier_old!$J$7)</f>
        <v>-1</v>
      </c>
      <c r="H114">
        <f>SUM(race_modifier_old!$J$8,prof_modifier_old!$J$8)</f>
        <v>4</v>
      </c>
      <c r="I114">
        <f>SUM(race_modifier_old!$J$9,prof_modifier_old!$J$9)</f>
        <v>-3</v>
      </c>
      <c r="J114" s="1">
        <f t="shared" si="5"/>
        <v>-4</v>
      </c>
    </row>
    <row r="115" spans="1:10">
      <c r="A115" t="s">
        <v>136</v>
      </c>
      <c r="B115">
        <f>SUM(race_modifier_old!J2,prof_modifier_old!K$2)</f>
        <v>3</v>
      </c>
      <c r="C115">
        <f>SUM(race_modifier_old!$J$3,prof_modifier_old!$K$3)</f>
        <v>2</v>
      </c>
      <c r="D115">
        <f>SUM(race_modifier_old!$J$4,prof_modifier_old!$K$4)</f>
        <v>-2</v>
      </c>
      <c r="E115">
        <f>SUM(race_modifier_old!$J$5,prof_modifier_old!$K$5)</f>
        <v>2</v>
      </c>
      <c r="F115">
        <f>SUM(race_modifier_old!$J$6,prof_modifier_old!$K$6)</f>
        <v>-3</v>
      </c>
      <c r="G115">
        <f>SUM(race_modifier_old!$J$7,prof_modifier_old!$K$7)</f>
        <v>4</v>
      </c>
      <c r="H115">
        <f>SUM(race_modifier_old!$J$8,prof_modifier_old!$K$8)</f>
        <v>2</v>
      </c>
      <c r="I115">
        <f>SUM(race_modifier_old!$J$9,prof_modifier_old!$K$9)</f>
        <v>-4</v>
      </c>
      <c r="J115" s="1">
        <f t="shared" si="5"/>
        <v>4</v>
      </c>
    </row>
    <row r="116" spans="1:10">
      <c r="A116" t="s">
        <v>137</v>
      </c>
      <c r="B116" s="43">
        <f>IF(SUM(race_modifier_old!J2,prof_modifier_old!L$2)&gt;5,5,SUM(race_modifier_old!J2,prof_modifier_old!L$2))</f>
        <v>5</v>
      </c>
      <c r="C116">
        <f>SUM(race_modifier_old!$J$3,prof_modifier_old!$L$3)</f>
        <v>-1</v>
      </c>
      <c r="D116">
        <f>SUM(race_modifier_old!$J$4,prof_modifier_old!$L$4)</f>
        <v>-5</v>
      </c>
      <c r="E116">
        <f>SUM(race_modifier_old!$J$5,prof_modifier_old!$L$5)</f>
        <v>0</v>
      </c>
      <c r="F116">
        <f>SUM(race_modifier_old!$J$6,prof_modifier_old!$L$6)</f>
        <v>-4</v>
      </c>
      <c r="G116">
        <f>SUM(race_modifier_old!$J$7,prof_modifier_old!$L$7)</f>
        <v>2</v>
      </c>
      <c r="H116">
        <f>SUM(race_modifier_old!$J$8,prof_modifier_old!$L$8)</f>
        <v>4</v>
      </c>
      <c r="I116">
        <f>SUM(race_modifier_old!$J$9,prof_modifier_old!$L$9)</f>
        <v>-5</v>
      </c>
      <c r="J116" s="1">
        <f t="shared" si="5"/>
        <v>-4</v>
      </c>
    </row>
    <row r="117" spans="1:10">
      <c r="A117" t="s">
        <v>138</v>
      </c>
      <c r="B117" s="43">
        <f>IF(SUM(race_modifier_old!J2,prof_modifier_old!M$2)&gt;5,5,SUM(race_modifier_old!J2,prof_modifier_old!M$2))</f>
        <v>5</v>
      </c>
      <c r="C117">
        <f>SUM(race_modifier_old!$J$3,prof_modifier_old!$M$3)</f>
        <v>-1</v>
      </c>
      <c r="D117">
        <f>SUM(race_modifier_old!$J$4,prof_modifier_old!$M$4)</f>
        <v>-5</v>
      </c>
      <c r="E117">
        <f>SUM(race_modifier_old!$J$5,prof_modifier_old!$M$5)</f>
        <v>0</v>
      </c>
      <c r="F117">
        <f>SUM(race_modifier_old!$J$6,prof_modifier_old!$M$6)</f>
        <v>-4</v>
      </c>
      <c r="G117">
        <f>SUM(race_modifier_old!$J$7,prof_modifier_old!$M$7)</f>
        <v>2</v>
      </c>
      <c r="H117">
        <f>SUM(race_modifier_old!$J$8,prof_modifier_old!$M$8)</f>
        <v>4</v>
      </c>
      <c r="I117">
        <f>SUM(race_modifier_old!$J$9,prof_modifier_old!$M$9)</f>
        <v>-5</v>
      </c>
      <c r="J117" s="1">
        <f t="shared" si="5"/>
        <v>-4</v>
      </c>
    </row>
    <row r="118" spans="1:10">
      <c r="A118" t="s">
        <v>249</v>
      </c>
      <c r="B118">
        <f>SUM(race_modifier_old!J2,prof_modifier_old!N$2)</f>
        <v>1</v>
      </c>
      <c r="C118">
        <f>SUM(race_modifier_old!$J$3,prof_modifier_old!$N$3)</f>
        <v>-3</v>
      </c>
      <c r="D118">
        <f>SUM(race_modifier_old!$J$4,prof_modifier_old!$N$4)</f>
        <v>2</v>
      </c>
      <c r="E118">
        <f>SUM(race_modifier_old!$J$5,prof_modifier_old!$N$5)</f>
        <v>4</v>
      </c>
      <c r="F118">
        <f>SUM(race_modifier_old!$J$6,prof_modifier_old!$N$6)</f>
        <v>1</v>
      </c>
      <c r="G118">
        <f>SUM(race_modifier_old!$J$7,prof_modifier_old!$N$7)</f>
        <v>1</v>
      </c>
      <c r="H118">
        <f>SUM(race_modifier_old!$J$8,prof_modifier_old!$N$8)</f>
        <v>0</v>
      </c>
      <c r="I118">
        <f>SUM(race_modifier_old!$J$9,prof_modifier_old!$N$9)</f>
        <v>-1</v>
      </c>
      <c r="J118" s="1">
        <f t="shared" si="5"/>
        <v>5</v>
      </c>
    </row>
    <row r="119" spans="1:10">
      <c r="A119" t="s">
        <v>139</v>
      </c>
      <c r="B119">
        <f>SUM(race_modifier_old!K2,prof_modifier_old!B$2)</f>
        <v>-2</v>
      </c>
      <c r="C119">
        <f>SUM(race_modifier_old!$K$3,prof_modifier_old!$B$3)</f>
        <v>-2</v>
      </c>
      <c r="D119">
        <f>SUM(race_modifier_old!$K$4,prof_modifier_old!$B$4)</f>
        <v>3</v>
      </c>
      <c r="E119">
        <f>SUM(race_modifier_old!$K$5,prof_modifier_old!$B$5)</f>
        <v>1</v>
      </c>
      <c r="F119">
        <f>SUM(race_modifier_old!$K$6,prof_modifier_old!$B$6)</f>
        <v>5</v>
      </c>
      <c r="G119">
        <f>SUM(race_modifier_old!$K$7,prof_modifier_old!$B$7)</f>
        <v>-4</v>
      </c>
      <c r="H119">
        <f>SUM(race_modifier_old!$K$8,prof_modifier_old!$B$8)</f>
        <v>-5</v>
      </c>
      <c r="I119">
        <f>SUM(race_modifier_old!$K$9,prof_modifier_old!$B$9)</f>
        <v>4</v>
      </c>
      <c r="J119" s="1">
        <f t="shared" si="5"/>
        <v>0</v>
      </c>
    </row>
    <row r="120" spans="1:10">
      <c r="A120" t="s">
        <v>140</v>
      </c>
      <c r="B120">
        <f>SUM(race_modifier_old!K2,prof_modifier_old!C$2)</f>
        <v>-2</v>
      </c>
      <c r="C120">
        <f>SUM(race_modifier_old!$K$3,prof_modifier_old!$C$3)</f>
        <v>-2</v>
      </c>
      <c r="D120">
        <f>SUM(race_modifier_old!$K$4,prof_modifier_old!$C$4)</f>
        <v>2</v>
      </c>
      <c r="E120">
        <f>SUM(race_modifier_old!$K$5,prof_modifier_old!$C$5)</f>
        <v>1</v>
      </c>
      <c r="F120">
        <f>SUM(race_modifier_old!$K$6,prof_modifier_old!$C$6)</f>
        <v>4</v>
      </c>
      <c r="G120">
        <f>SUM(race_modifier_old!$K$7,prof_modifier_old!$C$7)</f>
        <v>-4</v>
      </c>
      <c r="H120">
        <f>SUM(race_modifier_old!$K$8,prof_modifier_old!$C$8)</f>
        <v>-4</v>
      </c>
      <c r="I120">
        <f>SUM(race_modifier_old!$K$9,prof_modifier_old!$C$9)</f>
        <v>4</v>
      </c>
      <c r="J120" s="1">
        <f t="shared" si="5"/>
        <v>-1</v>
      </c>
    </row>
    <row r="121" spans="1:10">
      <c r="A121" t="s">
        <v>141</v>
      </c>
      <c r="B121">
        <f>SUM(race_modifier_old!K2,prof_modifier_old!D$2)</f>
        <v>-2</v>
      </c>
      <c r="C121">
        <f>SUM(race_modifier_old!$K$3,prof_modifier_old!$D$3)</f>
        <v>-2</v>
      </c>
      <c r="D121">
        <f>SUM(race_modifier_old!$K$4,prof_modifier_old!$D$4)</f>
        <v>2</v>
      </c>
      <c r="E121">
        <f>SUM(race_modifier_old!$K$5,prof_modifier_old!$D$5)</f>
        <v>1</v>
      </c>
      <c r="F121">
        <f>SUM(race_modifier_old!$K$6,prof_modifier_old!$D$6)</f>
        <v>4</v>
      </c>
      <c r="G121">
        <f>SUM(race_modifier_old!$K$7,prof_modifier_old!$D$7)</f>
        <v>-2</v>
      </c>
      <c r="H121">
        <f>SUM(race_modifier_old!$K$8,prof_modifier_old!$D$8)</f>
        <v>-4</v>
      </c>
      <c r="I121">
        <f>SUM(race_modifier_old!$K$9,prof_modifier_old!$D$9)</f>
        <v>4</v>
      </c>
      <c r="J121" s="1">
        <f t="shared" si="5"/>
        <v>1</v>
      </c>
    </row>
    <row r="122" spans="1:10">
      <c r="A122" t="s">
        <v>142</v>
      </c>
      <c r="B122">
        <f>SUM(race_modifier_old!K2,prof_modifier_old!E$2)</f>
        <v>-2</v>
      </c>
      <c r="C122">
        <f>SUM(race_modifier_old!$K$3,prof_modifier_old!$E$3)</f>
        <v>-2</v>
      </c>
      <c r="D122">
        <f>SUM(race_modifier_old!$K$4,prof_modifier_old!$E$4)</f>
        <v>2</v>
      </c>
      <c r="E122">
        <f>SUM(race_modifier_old!$K$5,prof_modifier_old!$E$5)</f>
        <v>3</v>
      </c>
      <c r="F122">
        <f>SUM(race_modifier_old!$K$6,prof_modifier_old!$E$6)</f>
        <v>4</v>
      </c>
      <c r="G122">
        <f>SUM(race_modifier_old!$K$7,prof_modifier_old!$E$7)</f>
        <v>-3</v>
      </c>
      <c r="H122">
        <f>SUM(race_modifier_old!$K$8,prof_modifier_old!$E$8)</f>
        <v>-2</v>
      </c>
      <c r="I122">
        <f>SUM(race_modifier_old!$K$9,prof_modifier_old!$E$9)</f>
        <v>3</v>
      </c>
      <c r="J122" s="1">
        <f t="shared" si="5"/>
        <v>3</v>
      </c>
    </row>
    <row r="123" spans="1:10">
      <c r="A123" t="s">
        <v>143</v>
      </c>
      <c r="B123">
        <f>SUM(race_modifier_old!K2,prof_modifier_old!F$2)</f>
        <v>-4</v>
      </c>
      <c r="C123">
        <f>SUM(race_modifier_old!$K$3,prof_modifier_old!$F$3)</f>
        <v>-2</v>
      </c>
      <c r="D123">
        <f>SUM(race_modifier_old!$K$4,prof_modifier_old!$F$4)</f>
        <v>1</v>
      </c>
      <c r="E123">
        <f>SUM(race_modifier_old!$K$5,prof_modifier_old!$F$5)</f>
        <v>3</v>
      </c>
      <c r="F123">
        <f>SUM(race_modifier_old!$K$6,prof_modifier_old!$F$6)</f>
        <v>3</v>
      </c>
      <c r="G123">
        <f>SUM(race_modifier_old!$K$7,prof_modifier_old!$F$7)</f>
        <v>-5</v>
      </c>
      <c r="H123">
        <f>SUM(race_modifier_old!$K$8,prof_modifier_old!$F$8)</f>
        <v>-2</v>
      </c>
      <c r="I123">
        <f>SUM(race_modifier_old!$K$9,prof_modifier_old!$F$9)</f>
        <v>3</v>
      </c>
      <c r="J123" s="1">
        <f t="shared" si="5"/>
        <v>-3</v>
      </c>
    </row>
    <row r="124" spans="1:10">
      <c r="A124" t="s">
        <v>144</v>
      </c>
      <c r="B124">
        <f>SUM(race_modifier_old!K2,prof_modifier_old!G$2)</f>
        <v>-4</v>
      </c>
      <c r="C124">
        <f>SUM(race_modifier_old!$K$3,prof_modifier_old!$G$3)</f>
        <v>-2</v>
      </c>
      <c r="D124">
        <f>SUM(race_modifier_old!$K$4,prof_modifier_old!$G$4)</f>
        <v>1</v>
      </c>
      <c r="E124">
        <f>SUM(race_modifier_old!$K$5,prof_modifier_old!$G$5)</f>
        <v>4</v>
      </c>
      <c r="F124">
        <f>SUM(race_modifier_old!$K$6,prof_modifier_old!$G$6)</f>
        <v>3</v>
      </c>
      <c r="G124">
        <f>SUM(race_modifier_old!$K$7,prof_modifier_old!$G$7)</f>
        <v>-5</v>
      </c>
      <c r="H124">
        <f>SUM(race_modifier_old!$K$8,prof_modifier_old!$G$8)</f>
        <v>-1</v>
      </c>
      <c r="I124">
        <f>SUM(race_modifier_old!$K$9,prof_modifier_old!$G$9)</f>
        <v>2</v>
      </c>
      <c r="J124" s="1">
        <f t="shared" si="5"/>
        <v>-2</v>
      </c>
    </row>
    <row r="125" spans="1:10">
      <c r="A125" t="s">
        <v>145</v>
      </c>
      <c r="B125">
        <f>SUM(race_modifier_old!K2,prof_modifier_old!H$2)</f>
        <v>-2</v>
      </c>
      <c r="C125">
        <f>SUM(race_modifier_old!$K$3,prof_modifier_old!$H$3)</f>
        <v>0</v>
      </c>
      <c r="D125">
        <f>SUM(race_modifier_old!$K$4,prof_modifier_old!$H$4)</f>
        <v>1</v>
      </c>
      <c r="E125">
        <f>SUM(race_modifier_old!$K$5,prof_modifier_old!$H$5)</f>
        <v>1</v>
      </c>
      <c r="F125">
        <f>SUM(race_modifier_old!$K$6,prof_modifier_old!$H$6)</f>
        <v>3</v>
      </c>
      <c r="G125">
        <f>SUM(race_modifier_old!$K$7,prof_modifier_old!$H$7)</f>
        <v>-1</v>
      </c>
      <c r="H125">
        <f>SUM(race_modifier_old!$K$8,prof_modifier_old!$H$8)</f>
        <v>1</v>
      </c>
      <c r="I125">
        <f>SUM(race_modifier_old!$K$9,prof_modifier_old!$H$9)</f>
        <v>2</v>
      </c>
      <c r="J125" s="1">
        <f t="shared" si="5"/>
        <v>5</v>
      </c>
    </row>
    <row r="126" spans="1:10">
      <c r="A126" t="s">
        <v>146</v>
      </c>
      <c r="B126">
        <f>SUM(race_modifier_old!K2,prof_modifier_old!I$2)</f>
        <v>-2</v>
      </c>
      <c r="C126">
        <f>SUM(race_modifier_old!$K$3,prof_modifier_old!$I$3)</f>
        <v>3</v>
      </c>
      <c r="D126">
        <f>SUM(race_modifier_old!$K$4,prof_modifier_old!$I$4)</f>
        <v>-2</v>
      </c>
      <c r="E126">
        <f>SUM(race_modifier_old!$K$5,prof_modifier_old!$I$5)</f>
        <v>1</v>
      </c>
      <c r="F126">
        <f>SUM(race_modifier_old!$K$6,prof_modifier_old!$I$6)</f>
        <v>0</v>
      </c>
      <c r="G126">
        <f>SUM(race_modifier_old!$K$7,prof_modifier_old!$I$7)</f>
        <v>2</v>
      </c>
      <c r="H126">
        <f>SUM(race_modifier_old!$K$8,prof_modifier_old!$I$8)</f>
        <v>0</v>
      </c>
      <c r="I126">
        <f>SUM(race_modifier_old!$K$9,prof_modifier_old!$I$9)</f>
        <v>2</v>
      </c>
      <c r="J126" s="1">
        <f t="shared" si="5"/>
        <v>4</v>
      </c>
    </row>
    <row r="127" spans="1:10">
      <c r="A127" t="s">
        <v>147</v>
      </c>
      <c r="B127">
        <f>SUM(race_modifier_old!K2,prof_modifier_old!J$2)</f>
        <v>-2</v>
      </c>
      <c r="C127">
        <f>SUM(race_modifier_old!$K$3,prof_modifier_old!$J$3)</f>
        <v>1</v>
      </c>
      <c r="D127">
        <f>SUM(race_modifier_old!$K$4,prof_modifier_old!$J$4)</f>
        <v>-2</v>
      </c>
      <c r="E127">
        <f>SUM(race_modifier_old!$K$5,prof_modifier_old!$J$5)</f>
        <v>-1</v>
      </c>
      <c r="F127">
        <f>SUM(race_modifier_old!$K$6,prof_modifier_old!$J$6)</f>
        <v>1</v>
      </c>
      <c r="G127">
        <f>SUM(race_modifier_old!$K$7,prof_modifier_old!$J$7)</f>
        <v>-5</v>
      </c>
      <c r="H127">
        <f>SUM(race_modifier_old!$K$8,prof_modifier_old!$J$8)</f>
        <v>1</v>
      </c>
      <c r="I127">
        <f>SUM(race_modifier_old!$K$9,prof_modifier_old!$J$9)</f>
        <v>2</v>
      </c>
      <c r="J127" s="1">
        <f t="shared" si="5"/>
        <v>-5</v>
      </c>
    </row>
    <row r="128" spans="1:10">
      <c r="A128" t="s">
        <v>148</v>
      </c>
      <c r="B128">
        <f>SUM(race_modifier_old!K2,prof_modifier_old!K$2)</f>
        <v>-2</v>
      </c>
      <c r="C128">
        <f>SUM(race_modifier_old!$K$3,prof_modifier_old!$K$3)</f>
        <v>1</v>
      </c>
      <c r="D128">
        <f>SUM(race_modifier_old!$K$4,prof_modifier_old!$K$4)</f>
        <v>1</v>
      </c>
      <c r="E128">
        <f>SUM(race_modifier_old!$K$5,prof_modifier_old!$K$5)</f>
        <v>1</v>
      </c>
      <c r="F128">
        <f>SUM(race_modifier_old!$K$6,prof_modifier_old!$K$6)</f>
        <v>2</v>
      </c>
      <c r="G128">
        <f>SUM(race_modifier_old!$K$7,prof_modifier_old!$K$7)</f>
        <v>0</v>
      </c>
      <c r="H128">
        <f>SUM(race_modifier_old!$K$8,prof_modifier_old!$K$8)</f>
        <v>-1</v>
      </c>
      <c r="I128">
        <f>SUM(race_modifier_old!$K$9,prof_modifier_old!$K$9)</f>
        <v>1</v>
      </c>
      <c r="J128" s="1">
        <f t="shared" si="5"/>
        <v>3</v>
      </c>
    </row>
    <row r="129" spans="1:10">
      <c r="A129" t="s">
        <v>149</v>
      </c>
      <c r="B129">
        <f>SUM(race_modifier_old!K2,prof_modifier_old!L$2)</f>
        <v>1</v>
      </c>
      <c r="C129">
        <f>SUM(race_modifier_old!$K$3,prof_modifier_old!$L$3)</f>
        <v>-2</v>
      </c>
      <c r="D129">
        <f>SUM(race_modifier_old!$K$4,prof_modifier_old!$L$4)</f>
        <v>-2</v>
      </c>
      <c r="E129">
        <f>SUM(race_modifier_old!$K$5,prof_modifier_old!$L$5)</f>
        <v>-1</v>
      </c>
      <c r="F129">
        <f>SUM(race_modifier_old!$K$6,prof_modifier_old!$L$6)</f>
        <v>1</v>
      </c>
      <c r="G129">
        <f>SUM(race_modifier_old!$K$7,prof_modifier_old!$L$7)</f>
        <v>-2</v>
      </c>
      <c r="H129">
        <f>SUM(race_modifier_old!$K$8,prof_modifier_old!$L$8)</f>
        <v>1</v>
      </c>
      <c r="I129">
        <f>SUM(race_modifier_old!$K$9,prof_modifier_old!$L$9)</f>
        <v>0</v>
      </c>
      <c r="J129" s="1">
        <f t="shared" si="5"/>
        <v>-4</v>
      </c>
    </row>
    <row r="130" spans="1:10">
      <c r="A130" t="s">
        <v>150</v>
      </c>
      <c r="B130">
        <f>SUM(race_modifier_old!K2,prof_modifier_old!M$2)</f>
        <v>1</v>
      </c>
      <c r="C130">
        <f>SUM(race_modifier_old!$K$3,prof_modifier_old!$M$3)</f>
        <v>-2</v>
      </c>
      <c r="D130">
        <f>SUM(race_modifier_old!$K$4,prof_modifier_old!$M$4)</f>
        <v>-2</v>
      </c>
      <c r="E130">
        <f>SUM(race_modifier_old!$K$5,prof_modifier_old!$M$5)</f>
        <v>-1</v>
      </c>
      <c r="F130">
        <f>SUM(race_modifier_old!$K$6,prof_modifier_old!$M$6)</f>
        <v>1</v>
      </c>
      <c r="G130">
        <f>SUM(race_modifier_old!$K$7,prof_modifier_old!$M$7)</f>
        <v>-2</v>
      </c>
      <c r="H130">
        <f>SUM(race_modifier_old!$K$8,prof_modifier_old!$M$8)</f>
        <v>1</v>
      </c>
      <c r="I130">
        <f>SUM(race_modifier_old!$K$9,prof_modifier_old!$M$9)</f>
        <v>0</v>
      </c>
      <c r="J130" s="1">
        <f t="shared" si="5"/>
        <v>-4</v>
      </c>
    </row>
    <row r="131" spans="1:10">
      <c r="A131" t="s">
        <v>250</v>
      </c>
      <c r="B131">
        <f>SUM(race_modifier_old!K2,prof_modifier_old!N$2)</f>
        <v>-4</v>
      </c>
      <c r="C131">
        <f>SUM(race_modifier_old!$K$3,prof_modifier_old!$N$3)</f>
        <v>-4</v>
      </c>
      <c r="D131">
        <f>SUM(race_modifier_old!$K$4,prof_modifier_old!$N$4)</f>
        <v>5</v>
      </c>
      <c r="E131">
        <f>SUM(race_modifier_old!$K$5,prof_modifier_old!$N$5)</f>
        <v>3</v>
      </c>
      <c r="F131" s="43">
        <f>IF(SUM(race_modifier_old!$K$6,prof_modifier_old!$N$6) &gt;5,5,SUM(race_modifier_old!$K$6,prof_modifier_old!$N$6))</f>
        <v>5</v>
      </c>
      <c r="G131">
        <f>SUM(race_modifier_old!$K$7,prof_modifier_old!$N$7)</f>
        <v>-3</v>
      </c>
      <c r="H131">
        <f>SUM(race_modifier_old!$K$8,prof_modifier_old!$N$8)</f>
        <v>-3</v>
      </c>
      <c r="I131">
        <f>SUM(race_modifier_old!$K$9,prof_modifier_old!$N$9)</f>
        <v>4</v>
      </c>
      <c r="J131" s="1">
        <f t="shared" si="5"/>
        <v>3</v>
      </c>
    </row>
    <row r="132" spans="1:10">
      <c r="A132" t="s">
        <v>151</v>
      </c>
      <c r="B132">
        <f>SUM(race_modifier_old!L2,prof_modifier_old!B$2)</f>
        <v>3</v>
      </c>
      <c r="C132">
        <f>SUM(race_modifier_old!$L$3,prof_modifier_old!$B$3)</f>
        <v>-1</v>
      </c>
      <c r="D132">
        <f>SUM(race_modifier_old!$L$4,prof_modifier_old!$B$4)</f>
        <v>2</v>
      </c>
      <c r="E132">
        <f>SUM(race_modifier_old!$L$5,prof_modifier_old!$B$5)</f>
        <v>1</v>
      </c>
      <c r="F132">
        <f>SUM(race_modifier_old!$L$6,prof_modifier_old!$B$6)</f>
        <v>1</v>
      </c>
      <c r="G132">
        <f>SUM(race_modifier_old!$L$7,prof_modifier_old!$B$7)</f>
        <v>-2</v>
      </c>
      <c r="H132">
        <f>SUM(race_modifier_old!$L$8,prof_modifier_old!$B$8)</f>
        <v>-2</v>
      </c>
      <c r="I132">
        <f>SUM(race_modifier_old!$L$9,prof_modifier_old!$B$9)</f>
        <v>2</v>
      </c>
      <c r="J132" s="1">
        <f t="shared" si="5"/>
        <v>4</v>
      </c>
    </row>
    <row r="133" spans="1:10">
      <c r="A133" t="s">
        <v>152</v>
      </c>
      <c r="B133">
        <f>SUM(race_modifier_old!L2,prof_modifier_old!C$2)</f>
        <v>3</v>
      </c>
      <c r="C133">
        <f>SUM(race_modifier_old!$L$3,prof_modifier_old!$C$3)</f>
        <v>-1</v>
      </c>
      <c r="D133">
        <f>SUM(race_modifier_old!$L$4,prof_modifier_old!$C$4)</f>
        <v>1</v>
      </c>
      <c r="E133">
        <f>SUM(race_modifier_old!$L$5,prof_modifier_old!$C$5)</f>
        <v>1</v>
      </c>
      <c r="F133">
        <f>SUM(race_modifier_old!$L$6,prof_modifier_old!$C$6)</f>
        <v>0</v>
      </c>
      <c r="G133">
        <f>SUM(race_modifier_old!$L$7,prof_modifier_old!$C$7)</f>
        <v>-2</v>
      </c>
      <c r="H133">
        <f>SUM(race_modifier_old!$L$8,prof_modifier_old!$C$8)</f>
        <v>-1</v>
      </c>
      <c r="I133">
        <f>SUM(race_modifier_old!$L$9,prof_modifier_old!$C$9)</f>
        <v>2</v>
      </c>
      <c r="J133" s="1">
        <f t="shared" si="5"/>
        <v>3</v>
      </c>
    </row>
    <row r="134" spans="1:10">
      <c r="A134" t="s">
        <v>153</v>
      </c>
      <c r="B134">
        <f>SUM(race_modifier_old!L2,prof_modifier_old!D$2)</f>
        <v>3</v>
      </c>
      <c r="C134">
        <f>SUM(race_modifier_old!$L$3,prof_modifier_old!$D$3)</f>
        <v>-1</v>
      </c>
      <c r="D134">
        <f>SUM(race_modifier_old!$L$4,prof_modifier_old!$D$4)</f>
        <v>1</v>
      </c>
      <c r="E134">
        <f>SUM(race_modifier_old!$L$5,prof_modifier_old!$D$5)</f>
        <v>1</v>
      </c>
      <c r="F134">
        <f>SUM(race_modifier_old!$L$6,prof_modifier_old!$D$6)</f>
        <v>0</v>
      </c>
      <c r="G134">
        <f>SUM(race_modifier_old!$L$7,prof_modifier_old!$D$7)</f>
        <v>0</v>
      </c>
      <c r="H134">
        <f>SUM(race_modifier_old!$L$8,prof_modifier_old!$D$8)</f>
        <v>-1</v>
      </c>
      <c r="I134">
        <f>SUM(race_modifier_old!$L$9,prof_modifier_old!$D$9)</f>
        <v>2</v>
      </c>
      <c r="J134" s="1">
        <f t="shared" si="5"/>
        <v>5</v>
      </c>
    </row>
    <row r="135" spans="1:10">
      <c r="A135" t="s">
        <v>154</v>
      </c>
      <c r="B135">
        <f>SUM(race_modifier_old!L2,prof_modifier_old!E$2)</f>
        <v>3</v>
      </c>
      <c r="C135">
        <f>SUM(race_modifier_old!$L$3,prof_modifier_old!$E$3)</f>
        <v>-1</v>
      </c>
      <c r="D135">
        <f>SUM(race_modifier_old!$L$4,prof_modifier_old!$E$4)</f>
        <v>1</v>
      </c>
      <c r="E135">
        <f>SUM(race_modifier_old!$L$5,prof_modifier_old!$E$5)</f>
        <v>3</v>
      </c>
      <c r="F135">
        <f>SUM(race_modifier_old!$L$6,prof_modifier_old!$E$6)</f>
        <v>0</v>
      </c>
      <c r="G135">
        <f>SUM(race_modifier_old!$L$7,prof_modifier_old!$E$7)</f>
        <v>-1</v>
      </c>
      <c r="H135">
        <f>SUM(race_modifier_old!$L$8,prof_modifier_old!$E$8)</f>
        <v>1</v>
      </c>
      <c r="I135">
        <f>SUM(race_modifier_old!$L$9,prof_modifier_old!$E$9)</f>
        <v>1</v>
      </c>
      <c r="J135" s="1">
        <f t="shared" si="5"/>
        <v>7</v>
      </c>
    </row>
    <row r="136" spans="1:10">
      <c r="A136" t="s">
        <v>155</v>
      </c>
      <c r="B136">
        <f>SUM(race_modifier_old!L2,prof_modifier_old!F$2)</f>
        <v>1</v>
      </c>
      <c r="C136">
        <f>SUM(race_modifier_old!$L$3,prof_modifier_old!$F$3)</f>
        <v>-1</v>
      </c>
      <c r="D136">
        <f>SUM(race_modifier_old!$L$4,prof_modifier_old!$F$4)</f>
        <v>0</v>
      </c>
      <c r="E136">
        <f>SUM(race_modifier_old!$L$5,prof_modifier_old!$F$5)</f>
        <v>3</v>
      </c>
      <c r="F136">
        <f>SUM(race_modifier_old!$L$6,prof_modifier_old!$F$6)</f>
        <v>-1</v>
      </c>
      <c r="G136">
        <f>SUM(race_modifier_old!$L$7,prof_modifier_old!$F$7)</f>
        <v>-3</v>
      </c>
      <c r="H136">
        <f>SUM(race_modifier_old!$L$8,prof_modifier_old!$F$8)</f>
        <v>1</v>
      </c>
      <c r="I136">
        <f>SUM(race_modifier_old!$L$9,prof_modifier_old!$F$9)</f>
        <v>1</v>
      </c>
      <c r="J136" s="1">
        <f t="shared" si="5"/>
        <v>1</v>
      </c>
    </row>
    <row r="137" spans="1:10">
      <c r="A137" t="s">
        <v>156</v>
      </c>
      <c r="B137">
        <f>SUM(race_modifier_old!L2,prof_modifier_old!G$2)</f>
        <v>1</v>
      </c>
      <c r="C137">
        <f>SUM(race_modifier_old!$L$3,prof_modifier_old!$G$3)</f>
        <v>-1</v>
      </c>
      <c r="D137">
        <f>SUM(race_modifier_old!$L$4,prof_modifier_old!$G$4)</f>
        <v>0</v>
      </c>
      <c r="E137">
        <f>SUM(race_modifier_old!$L$5,prof_modifier_old!$G$5)</f>
        <v>4</v>
      </c>
      <c r="F137">
        <f>SUM(race_modifier_old!$L$6,prof_modifier_old!$G$6)</f>
        <v>-1</v>
      </c>
      <c r="G137">
        <f>SUM(race_modifier_old!$L$7,prof_modifier_old!$G$7)</f>
        <v>-3</v>
      </c>
      <c r="H137">
        <f>SUM(race_modifier_old!$L$8,prof_modifier_old!$G$8)</f>
        <v>2</v>
      </c>
      <c r="I137">
        <f>SUM(race_modifier_old!$L$9,prof_modifier_old!$G$9)</f>
        <v>0</v>
      </c>
      <c r="J137" s="1">
        <f t="shared" si="5"/>
        <v>2</v>
      </c>
    </row>
    <row r="138" spans="1:10">
      <c r="A138" t="s">
        <v>157</v>
      </c>
      <c r="B138">
        <f>SUM(race_modifier_old!L2,prof_modifier_old!H$2)</f>
        <v>3</v>
      </c>
      <c r="C138">
        <f>SUM(race_modifier_old!$L$3,prof_modifier_old!$H$3)</f>
        <v>1</v>
      </c>
      <c r="D138">
        <f>SUM(race_modifier_old!$L$4,prof_modifier_old!$H$4)</f>
        <v>0</v>
      </c>
      <c r="E138">
        <f>SUM(race_modifier_old!$L$5,prof_modifier_old!$H$5)</f>
        <v>1</v>
      </c>
      <c r="F138">
        <f>SUM(race_modifier_old!$L$6,prof_modifier_old!$H$6)</f>
        <v>-1</v>
      </c>
      <c r="G138">
        <f>SUM(race_modifier_old!$L$7,prof_modifier_old!$H$7)</f>
        <v>1</v>
      </c>
      <c r="H138">
        <f>SUM(race_modifier_old!$L$8,prof_modifier_old!$H$8)</f>
        <v>4</v>
      </c>
      <c r="I138">
        <f>SUM(race_modifier_old!$L$9,prof_modifier_old!$H$9)</f>
        <v>0</v>
      </c>
      <c r="J138" s="1">
        <f t="shared" si="5"/>
        <v>9</v>
      </c>
    </row>
    <row r="139" spans="1:10">
      <c r="A139" t="s">
        <v>158</v>
      </c>
      <c r="B139">
        <f>SUM(race_modifier_old!L2,prof_modifier_old!I$2)</f>
        <v>3</v>
      </c>
      <c r="C139">
        <f>SUM(race_modifier_old!$L$3,prof_modifier_old!$I$3)</f>
        <v>4</v>
      </c>
      <c r="D139">
        <f>SUM(race_modifier_old!$L$4,prof_modifier_old!$I$4)</f>
        <v>-3</v>
      </c>
      <c r="E139">
        <f>SUM(race_modifier_old!$L$5,prof_modifier_old!$I$5)</f>
        <v>1</v>
      </c>
      <c r="F139">
        <f>SUM(race_modifier_old!$L$6,prof_modifier_old!$I$6)</f>
        <v>-4</v>
      </c>
      <c r="G139">
        <f>SUM(race_modifier_old!$L$7,prof_modifier_old!$I$7)</f>
        <v>4</v>
      </c>
      <c r="H139">
        <f>SUM(race_modifier_old!$L$8,prof_modifier_old!$I$8)</f>
        <v>3</v>
      </c>
      <c r="I139">
        <f>SUM(race_modifier_old!$L$9,prof_modifier_old!$I$9)</f>
        <v>0</v>
      </c>
      <c r="J139" s="1">
        <f t="shared" si="5"/>
        <v>8</v>
      </c>
    </row>
    <row r="140" spans="1:10">
      <c r="A140" t="s">
        <v>159</v>
      </c>
      <c r="B140">
        <f>SUM(race_modifier_old!L2,prof_modifier_old!J$2)</f>
        <v>3</v>
      </c>
      <c r="C140">
        <f>SUM(race_modifier_old!$L$3,prof_modifier_old!$J$3)</f>
        <v>2</v>
      </c>
      <c r="D140">
        <f>SUM(race_modifier_old!$L$4,prof_modifier_old!$J$4)</f>
        <v>-3</v>
      </c>
      <c r="E140">
        <f>SUM(race_modifier_old!$L$5,prof_modifier_old!$J$5)</f>
        <v>-1</v>
      </c>
      <c r="F140">
        <f>SUM(race_modifier_old!$L$6,prof_modifier_old!$J$6)</f>
        <v>-3</v>
      </c>
      <c r="G140">
        <f>SUM(race_modifier_old!$L$7,prof_modifier_old!$J$7)</f>
        <v>-3</v>
      </c>
      <c r="H140">
        <f>SUM(race_modifier_old!$L$8,prof_modifier_old!$J$8)</f>
        <v>4</v>
      </c>
      <c r="I140">
        <f>SUM(race_modifier_old!$L$9,prof_modifier_old!$J$9)</f>
        <v>0</v>
      </c>
      <c r="J140" s="1">
        <f t="shared" si="5"/>
        <v>-1</v>
      </c>
    </row>
    <row r="141" spans="1:10">
      <c r="A141" t="s">
        <v>160</v>
      </c>
      <c r="B141">
        <f>SUM(race_modifier_old!L2,prof_modifier_old!K$2)</f>
        <v>3</v>
      </c>
      <c r="C141">
        <f>SUM(race_modifier_old!$L$3,prof_modifier_old!$K$3)</f>
        <v>2</v>
      </c>
      <c r="D141">
        <f>SUM(race_modifier_old!$L$4,prof_modifier_old!$K$4)</f>
        <v>0</v>
      </c>
      <c r="E141">
        <f>SUM(race_modifier_old!$L$5,prof_modifier_old!$K$5)</f>
        <v>1</v>
      </c>
      <c r="F141">
        <f>SUM(race_modifier_old!$L$6,prof_modifier_old!$K$6)</f>
        <v>-2</v>
      </c>
      <c r="G141">
        <f>SUM(race_modifier_old!$L$7,prof_modifier_old!$K$7)</f>
        <v>2</v>
      </c>
      <c r="H141">
        <f>SUM(race_modifier_old!$L$8,prof_modifier_old!$K$8)</f>
        <v>2</v>
      </c>
      <c r="I141">
        <f>SUM(race_modifier_old!$L$9,prof_modifier_old!$K$9)</f>
        <v>-1</v>
      </c>
      <c r="J141" s="1">
        <f>SUM(B141:I141)</f>
        <v>7</v>
      </c>
    </row>
    <row r="142" spans="1:10">
      <c r="A142" t="s">
        <v>161</v>
      </c>
      <c r="B142" s="43">
        <f>IF(SUM(race_modifier_old!L2,prof_modifier_old!L$2) &gt;5,5,SUM(race_modifier_old!L2,prof_modifier_old!L$2))</f>
        <v>5</v>
      </c>
      <c r="C142">
        <f>SUM(race_modifier_old!$L$3,prof_modifier_old!$L$3)</f>
        <v>-1</v>
      </c>
      <c r="D142">
        <f>SUM(race_modifier_old!$L$4,prof_modifier_old!$L$4)</f>
        <v>-3</v>
      </c>
      <c r="E142">
        <f>SUM(race_modifier_old!$L$5,prof_modifier_old!$L$5)</f>
        <v>-1</v>
      </c>
      <c r="F142">
        <f>SUM(race_modifier_old!$L$6,prof_modifier_old!$L$6)</f>
        <v>-3</v>
      </c>
      <c r="G142">
        <f>SUM(race_modifier_old!$L$7,prof_modifier_old!$L$7)</f>
        <v>0</v>
      </c>
      <c r="H142">
        <f>SUM(race_modifier_old!$L$8,prof_modifier_old!$L$8)</f>
        <v>4</v>
      </c>
      <c r="I142">
        <f>SUM(race_modifier_old!$L$9,prof_modifier_old!$L$9)</f>
        <v>-2</v>
      </c>
      <c r="J142" s="1">
        <f>SUM(B142:I142)</f>
        <v>-1</v>
      </c>
    </row>
    <row r="143" spans="1:10">
      <c r="A143" t="s">
        <v>162</v>
      </c>
      <c r="B143" s="43">
        <f>IF(SUM(race_modifier_old!L2,prof_modifier_old!M$2)&gt;5,5,SUM(race_modifier_old!L2,prof_modifier_old!M$2))</f>
        <v>5</v>
      </c>
      <c r="C143">
        <f>SUM(race_modifier_old!$L$3,prof_modifier_old!$M$3)</f>
        <v>-1</v>
      </c>
      <c r="D143">
        <f>SUM(race_modifier_old!$L$4,prof_modifier_old!$M$4)</f>
        <v>-3</v>
      </c>
      <c r="E143">
        <f>SUM(race_modifier_old!$L$5,prof_modifier_old!$M$5)</f>
        <v>-1</v>
      </c>
      <c r="F143">
        <f>SUM(race_modifier_old!$L$6,prof_modifier_old!$M$6)</f>
        <v>-3</v>
      </c>
      <c r="G143">
        <f>SUM(race_modifier_old!$L$7,prof_modifier_old!$M$7)</f>
        <v>0</v>
      </c>
      <c r="H143">
        <f>SUM(race_modifier_old!$L$8,prof_modifier_old!$M$8)</f>
        <v>4</v>
      </c>
      <c r="I143">
        <f>SUM(race_modifier_old!$L$9,prof_modifier_old!$M$9)</f>
        <v>-2</v>
      </c>
      <c r="J143" s="1">
        <f>SUM(B143:I143)</f>
        <v>-1</v>
      </c>
    </row>
    <row r="144" spans="1:10">
      <c r="A144" t="s">
        <v>251</v>
      </c>
      <c r="B144">
        <f>SUM(race_modifier_old!L2,prof_modifier_old!N$2)</f>
        <v>1</v>
      </c>
      <c r="C144">
        <f>SUM(race_modifier_old!$L$3,prof_modifier_old!$N$3)</f>
        <v>-3</v>
      </c>
      <c r="D144">
        <f>SUM(race_modifier_old!$L$4,prof_modifier_old!$N$4)</f>
        <v>4</v>
      </c>
      <c r="E144">
        <f>SUM(race_modifier_old!$L$5,prof_modifier_old!$N$5)</f>
        <v>3</v>
      </c>
      <c r="F144">
        <f>SUM(race_modifier_old!$L$6,prof_modifier_old!$N$6)</f>
        <v>2</v>
      </c>
      <c r="G144">
        <f>SUM(race_modifier_old!$L$7,prof_modifier_old!$N$7)</f>
        <v>-1</v>
      </c>
      <c r="H144">
        <f>SUM(race_modifier_old!$L$8,prof_modifier_old!$N$8)</f>
        <v>0</v>
      </c>
      <c r="I144">
        <f>SUM(race_modifier_old!$L$9,prof_modifier_old!$N$9)</f>
        <v>2</v>
      </c>
      <c r="J144" s="1">
        <f>SUM(B144:I144)</f>
        <v>8</v>
      </c>
    </row>
    <row r="146" spans="1:9">
      <c r="A146" t="s">
        <v>21</v>
      </c>
      <c r="B146">
        <f t="shared" ref="B146:I146" si="6">SUM(B2:B145)</f>
        <v>-30</v>
      </c>
      <c r="C146">
        <f t="shared" si="6"/>
        <v>54</v>
      </c>
      <c r="D146">
        <f t="shared" si="6"/>
        <v>15</v>
      </c>
      <c r="E146">
        <f t="shared" si="6"/>
        <v>137</v>
      </c>
      <c r="F146">
        <f t="shared" si="6"/>
        <v>-10</v>
      </c>
      <c r="G146">
        <f t="shared" si="6"/>
        <v>-2</v>
      </c>
      <c r="H146">
        <f t="shared" si="6"/>
        <v>88</v>
      </c>
      <c r="I146">
        <f t="shared" si="6"/>
        <v>-49</v>
      </c>
    </row>
  </sheetData>
  <mergeCells count="13">
    <mergeCell ref="S22:U22"/>
    <mergeCell ref="S23:U23"/>
    <mergeCell ref="M22:O22"/>
    <mergeCell ref="M23:O23"/>
    <mergeCell ref="M9:O9"/>
    <mergeCell ref="M10:O10"/>
    <mergeCell ref="S9:U9"/>
    <mergeCell ref="L2:M2"/>
    <mergeCell ref="L3:M3"/>
    <mergeCell ref="L4:M4"/>
    <mergeCell ref="L5:M5"/>
    <mergeCell ref="L6:M6"/>
    <mergeCell ref="S10:U10"/>
  </mergeCells>
  <conditionalFormatting sqref="B2:I144">
    <cfRule type="cellIs" dxfId="47" priority="6" operator="lessThan">
      <formula>-7</formula>
    </cfRule>
    <cfRule type="cellIs" dxfId="46" priority="7" operator="greaterThan">
      <formula>5</formula>
    </cfRule>
  </conditionalFormatting>
  <conditionalFormatting sqref="J2:J144">
    <cfRule type="cellIs" dxfId="45" priority="1" operator="lessThan">
      <formula>0</formula>
    </cfRule>
    <cfRule type="top10" dxfId="44" priority="2" percent="1" bottom="1" rank="50"/>
    <cfRule type="top10" dxfId="43" priority="3" rank="5"/>
    <cfRule type="top10" dxfId="42" priority="4" percent="1" rank="10"/>
    <cfRule type="top10" dxfId="41" priority="5" percent="1" rank="25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388DB-7D22-4298-A329-198CCF585147}">
  <dimension ref="A1:N14"/>
  <sheetViews>
    <sheetView workbookViewId="0">
      <selection activeCell="J22" sqref="J22"/>
    </sheetView>
  </sheetViews>
  <sheetFormatPr defaultRowHeight="15"/>
  <cols>
    <col min="1" max="1" width="12.7109375" customWidth="1"/>
  </cols>
  <sheetData>
    <row r="1" spans="1:14">
      <c r="B1" t="s">
        <v>22</v>
      </c>
      <c r="C1" t="s">
        <v>23</v>
      </c>
      <c r="D1" t="s">
        <v>24</v>
      </c>
      <c r="E1" t="s">
        <v>25</v>
      </c>
      <c r="F1" t="s">
        <v>26</v>
      </c>
      <c r="G1" s="43" t="s">
        <v>27</v>
      </c>
      <c r="H1" t="s">
        <v>28</v>
      </c>
      <c r="I1" t="s">
        <v>30</v>
      </c>
      <c r="J1" t="s">
        <v>29</v>
      </c>
      <c r="K1" t="s">
        <v>31</v>
      </c>
      <c r="L1" t="s">
        <v>0</v>
      </c>
      <c r="N1" t="s">
        <v>21</v>
      </c>
    </row>
    <row r="2" spans="1:14">
      <c r="A2" t="s">
        <v>1</v>
      </c>
      <c r="B2">
        <v>4</v>
      </c>
      <c r="C2">
        <v>4</v>
      </c>
      <c r="D2">
        <v>4</v>
      </c>
      <c r="E2">
        <v>2</v>
      </c>
      <c r="F2">
        <v>4</v>
      </c>
      <c r="G2">
        <v>2</v>
      </c>
      <c r="H2">
        <v>2</v>
      </c>
      <c r="I2">
        <v>4</v>
      </c>
      <c r="J2">
        <v>6</v>
      </c>
      <c r="K2">
        <v>2</v>
      </c>
      <c r="L2">
        <v>6</v>
      </c>
      <c r="N2">
        <f>SUM(B2:L2)</f>
        <v>40</v>
      </c>
    </row>
    <row r="3" spans="1:14">
      <c r="A3" t="s">
        <v>2</v>
      </c>
      <c r="B3">
        <v>4</v>
      </c>
      <c r="C3">
        <v>6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N3">
        <f t="shared" ref="N3:N9" si="0">SUM(B3:L3)</f>
        <v>40</v>
      </c>
    </row>
    <row r="4" spans="1:14">
      <c r="A4" t="s">
        <v>3</v>
      </c>
      <c r="B4">
        <v>4</v>
      </c>
      <c r="C4">
        <v>2</v>
      </c>
      <c r="D4">
        <v>6</v>
      </c>
      <c r="E4">
        <v>4</v>
      </c>
      <c r="F4">
        <v>2</v>
      </c>
      <c r="G4">
        <v>6</v>
      </c>
      <c r="H4">
        <v>6</v>
      </c>
      <c r="I4">
        <v>4</v>
      </c>
      <c r="J4">
        <v>2</v>
      </c>
      <c r="K4">
        <v>6</v>
      </c>
      <c r="L4">
        <v>4</v>
      </c>
      <c r="N4">
        <f t="shared" si="0"/>
        <v>46</v>
      </c>
    </row>
    <row r="5" spans="1:14">
      <c r="A5" t="s">
        <v>4</v>
      </c>
      <c r="B5">
        <v>4</v>
      </c>
      <c r="C5">
        <v>4</v>
      </c>
      <c r="D5">
        <v>2</v>
      </c>
      <c r="E5">
        <v>6</v>
      </c>
      <c r="F5">
        <v>4</v>
      </c>
      <c r="G5">
        <v>4</v>
      </c>
      <c r="H5">
        <v>2</v>
      </c>
      <c r="I5">
        <v>4</v>
      </c>
      <c r="J5">
        <v>4</v>
      </c>
      <c r="K5">
        <v>2</v>
      </c>
      <c r="L5">
        <v>4</v>
      </c>
      <c r="N5">
        <f t="shared" si="0"/>
        <v>40</v>
      </c>
    </row>
    <row r="6" spans="1:14">
      <c r="A6" t="s">
        <v>5</v>
      </c>
      <c r="B6">
        <v>4</v>
      </c>
      <c r="C6">
        <v>4</v>
      </c>
      <c r="D6">
        <v>4</v>
      </c>
      <c r="E6">
        <v>6</v>
      </c>
      <c r="F6">
        <v>4</v>
      </c>
      <c r="G6">
        <v>6</v>
      </c>
      <c r="H6">
        <v>6</v>
      </c>
      <c r="I6">
        <v>4</v>
      </c>
      <c r="J6">
        <v>4</v>
      </c>
      <c r="K6">
        <v>8</v>
      </c>
      <c r="L6">
        <v>2</v>
      </c>
      <c r="N6">
        <f t="shared" si="0"/>
        <v>52</v>
      </c>
    </row>
    <row r="7" spans="1:14">
      <c r="A7" t="s">
        <v>6</v>
      </c>
      <c r="B7">
        <v>4</v>
      </c>
      <c r="C7">
        <v>4</v>
      </c>
      <c r="D7">
        <v>2</v>
      </c>
      <c r="E7">
        <v>2</v>
      </c>
      <c r="F7">
        <v>4</v>
      </c>
      <c r="G7">
        <v>2</v>
      </c>
      <c r="H7">
        <v>2</v>
      </c>
      <c r="I7">
        <v>4</v>
      </c>
      <c r="J7">
        <v>4</v>
      </c>
      <c r="K7">
        <v>2</v>
      </c>
      <c r="L7">
        <v>4</v>
      </c>
      <c r="N7">
        <f t="shared" si="0"/>
        <v>34</v>
      </c>
    </row>
    <row r="8" spans="1:14">
      <c r="A8" t="s">
        <v>7</v>
      </c>
      <c r="B8">
        <v>4</v>
      </c>
      <c r="C8">
        <v>4</v>
      </c>
      <c r="D8">
        <v>4</v>
      </c>
      <c r="E8">
        <v>4</v>
      </c>
      <c r="F8">
        <v>6</v>
      </c>
      <c r="G8">
        <v>2</v>
      </c>
      <c r="H8">
        <v>2</v>
      </c>
      <c r="I8">
        <v>4</v>
      </c>
      <c r="J8">
        <v>6</v>
      </c>
      <c r="K8">
        <v>2</v>
      </c>
      <c r="L8">
        <v>6</v>
      </c>
      <c r="N8">
        <f t="shared" si="0"/>
        <v>44</v>
      </c>
    </row>
    <row r="9" spans="1:14">
      <c r="A9" t="s">
        <v>8</v>
      </c>
      <c r="B9">
        <v>4</v>
      </c>
      <c r="C9">
        <v>4</v>
      </c>
      <c r="D9">
        <v>6</v>
      </c>
      <c r="E9">
        <v>4</v>
      </c>
      <c r="F9">
        <v>4</v>
      </c>
      <c r="G9">
        <v>6</v>
      </c>
      <c r="H9">
        <v>8</v>
      </c>
      <c r="I9">
        <v>4</v>
      </c>
      <c r="J9">
        <v>4</v>
      </c>
      <c r="K9">
        <v>8</v>
      </c>
      <c r="L9">
        <v>4</v>
      </c>
      <c r="N9">
        <f t="shared" si="0"/>
        <v>56</v>
      </c>
    </row>
    <row r="11" spans="1:14">
      <c r="A11" t="s">
        <v>21</v>
      </c>
      <c r="B11">
        <f>SUM(B2:B9)</f>
        <v>32</v>
      </c>
      <c r="C11">
        <f t="shared" ref="C11:L11" si="1">SUM(C2:C9)</f>
        <v>32</v>
      </c>
      <c r="D11">
        <f t="shared" si="1"/>
        <v>32</v>
      </c>
      <c r="E11">
        <f t="shared" si="1"/>
        <v>32</v>
      </c>
      <c r="F11">
        <f t="shared" si="1"/>
        <v>32</v>
      </c>
      <c r="G11" s="43">
        <f t="shared" si="1"/>
        <v>32</v>
      </c>
      <c r="H11">
        <f t="shared" si="1"/>
        <v>32</v>
      </c>
      <c r="I11">
        <f t="shared" si="1"/>
        <v>32</v>
      </c>
      <c r="J11">
        <f t="shared" si="1"/>
        <v>32</v>
      </c>
      <c r="K11">
        <f t="shared" si="1"/>
        <v>32</v>
      </c>
      <c r="L11">
        <f t="shared" si="1"/>
        <v>32</v>
      </c>
    </row>
    <row r="13" spans="1:14">
      <c r="A13" t="s">
        <v>236</v>
      </c>
      <c r="B13">
        <f>AVERAGE(B11:L11)</f>
        <v>32</v>
      </c>
    </row>
    <row r="14" spans="1:14">
      <c r="A14" t="s">
        <v>235</v>
      </c>
      <c r="B14">
        <f>AVERAGE(N2:N9)</f>
        <v>44</v>
      </c>
    </row>
  </sheetData>
  <conditionalFormatting sqref="B2:L9">
    <cfRule type="cellIs" dxfId="39" priority="3" operator="lessThan">
      <formula>4</formula>
    </cfRule>
    <cfRule type="cellIs" dxfId="38" priority="4" operator="greaterThan">
      <formula>5</formula>
    </cfRule>
  </conditionalFormatting>
  <conditionalFormatting sqref="B11:L11">
    <cfRule type="cellIs" dxfId="37" priority="20" operator="lessThan">
      <formula>$B$13</formula>
    </cfRule>
    <cfRule type="cellIs" dxfId="36" priority="21" operator="greaterThan">
      <formula>$B$13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82740-D059-4843-BF28-EE82CFAEEF0D}">
  <dimension ref="A1:P18"/>
  <sheetViews>
    <sheetView workbookViewId="0">
      <pane xSplit="1" topLeftCell="B1" activePane="topRight" state="frozen"/>
      <selection pane="topRight" activeCell="N15" sqref="N15"/>
    </sheetView>
  </sheetViews>
  <sheetFormatPr defaultRowHeight="15"/>
  <cols>
    <col min="1" max="1" width="13.28515625" customWidth="1"/>
  </cols>
  <sheetData>
    <row r="1" spans="1:16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9</v>
      </c>
      <c r="J1" t="s">
        <v>17</v>
      </c>
      <c r="K1" t="s">
        <v>18</v>
      </c>
      <c r="L1" t="s">
        <v>19</v>
      </c>
      <c r="M1" t="s">
        <v>20</v>
      </c>
      <c r="N1" t="s">
        <v>240</v>
      </c>
      <c r="P1" t="s">
        <v>21</v>
      </c>
    </row>
    <row r="2" spans="1:16">
      <c r="A2" t="s">
        <v>1</v>
      </c>
      <c r="B2">
        <v>-2</v>
      </c>
      <c r="C2">
        <v>-2</v>
      </c>
      <c r="D2">
        <v>-2</v>
      </c>
      <c r="E2">
        <v>-2</v>
      </c>
      <c r="F2">
        <v>0</v>
      </c>
      <c r="G2">
        <v>0</v>
      </c>
      <c r="H2">
        <v>0</v>
      </c>
      <c r="I2">
        <v>-2</v>
      </c>
      <c r="J2">
        <v>-2</v>
      </c>
      <c r="K2">
        <v>-2</v>
      </c>
      <c r="L2">
        <v>6</v>
      </c>
      <c r="M2">
        <v>4</v>
      </c>
      <c r="N2">
        <v>-2</v>
      </c>
      <c r="P2">
        <f t="shared" ref="P2:P9" si="0">SUM(B2:N2)</f>
        <v>-6</v>
      </c>
    </row>
    <row r="3" spans="1:16">
      <c r="A3" t="s">
        <v>2</v>
      </c>
      <c r="B3">
        <v>-2</v>
      </c>
      <c r="C3">
        <v>2</v>
      </c>
      <c r="D3">
        <v>2</v>
      </c>
      <c r="E3">
        <v>0</v>
      </c>
      <c r="F3">
        <v>-2</v>
      </c>
      <c r="G3">
        <v>-2</v>
      </c>
      <c r="H3">
        <v>4</v>
      </c>
      <c r="I3">
        <v>4</v>
      </c>
      <c r="J3">
        <v>4</v>
      </c>
      <c r="K3">
        <v>4</v>
      </c>
      <c r="L3">
        <v>-2</v>
      </c>
      <c r="M3">
        <v>-2</v>
      </c>
      <c r="N3">
        <v>-2</v>
      </c>
      <c r="P3">
        <f t="shared" si="0"/>
        <v>8</v>
      </c>
    </row>
    <row r="4" spans="1:16">
      <c r="A4" t="s">
        <v>3</v>
      </c>
      <c r="B4">
        <v>4</v>
      </c>
      <c r="C4">
        <v>2</v>
      </c>
      <c r="D4">
        <v>2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-2</v>
      </c>
      <c r="M4">
        <v>0</v>
      </c>
      <c r="N4">
        <v>6</v>
      </c>
      <c r="P4">
        <f t="shared" si="0"/>
        <v>14</v>
      </c>
    </row>
    <row r="5" spans="1:16">
      <c r="A5" t="s">
        <v>4</v>
      </c>
      <c r="B5">
        <v>2</v>
      </c>
      <c r="C5">
        <v>2</v>
      </c>
      <c r="D5">
        <v>2</v>
      </c>
      <c r="E5">
        <v>4</v>
      </c>
      <c r="F5">
        <v>6</v>
      </c>
      <c r="G5">
        <v>6</v>
      </c>
      <c r="H5">
        <v>0</v>
      </c>
      <c r="I5">
        <v>0</v>
      </c>
      <c r="J5">
        <v>0</v>
      </c>
      <c r="K5">
        <v>2</v>
      </c>
      <c r="L5">
        <v>2</v>
      </c>
      <c r="M5">
        <v>2</v>
      </c>
      <c r="N5">
        <v>2</v>
      </c>
      <c r="P5">
        <f t="shared" si="0"/>
        <v>30</v>
      </c>
    </row>
    <row r="6" spans="1:16">
      <c r="A6" t="s">
        <v>5</v>
      </c>
      <c r="B6">
        <v>2</v>
      </c>
      <c r="C6">
        <v>2</v>
      </c>
      <c r="D6">
        <v>0</v>
      </c>
      <c r="E6">
        <v>0</v>
      </c>
      <c r="F6">
        <v>2</v>
      </c>
      <c r="G6">
        <v>2</v>
      </c>
      <c r="H6">
        <v>0</v>
      </c>
      <c r="I6">
        <v>0</v>
      </c>
      <c r="J6">
        <v>0</v>
      </c>
      <c r="K6">
        <v>0</v>
      </c>
      <c r="L6">
        <v>-2</v>
      </c>
      <c r="M6">
        <v>-2</v>
      </c>
      <c r="N6">
        <v>4</v>
      </c>
      <c r="P6">
        <f t="shared" si="0"/>
        <v>8</v>
      </c>
    </row>
    <row r="7" spans="1:16">
      <c r="A7" t="s">
        <v>6</v>
      </c>
      <c r="B7">
        <v>0</v>
      </c>
      <c r="C7">
        <v>0</v>
      </c>
      <c r="D7">
        <v>2</v>
      </c>
      <c r="E7">
        <v>2</v>
      </c>
      <c r="F7">
        <v>0</v>
      </c>
      <c r="G7">
        <v>2</v>
      </c>
      <c r="H7">
        <v>0</v>
      </c>
      <c r="I7">
        <v>2</v>
      </c>
      <c r="J7">
        <v>2</v>
      </c>
      <c r="K7">
        <v>2</v>
      </c>
      <c r="L7">
        <v>2</v>
      </c>
      <c r="M7">
        <v>2</v>
      </c>
      <c r="N7">
        <v>-2</v>
      </c>
      <c r="P7">
        <f t="shared" si="0"/>
        <v>14</v>
      </c>
    </row>
    <row r="8" spans="1:16">
      <c r="A8" t="s">
        <v>7</v>
      </c>
      <c r="B8">
        <v>0</v>
      </c>
      <c r="C8">
        <v>0</v>
      </c>
      <c r="D8">
        <v>0</v>
      </c>
      <c r="E8">
        <v>2</v>
      </c>
      <c r="F8">
        <v>2</v>
      </c>
      <c r="G8">
        <v>-2</v>
      </c>
      <c r="H8">
        <v>4</v>
      </c>
      <c r="I8">
        <v>4</v>
      </c>
      <c r="J8">
        <v>4</v>
      </c>
      <c r="K8">
        <v>2</v>
      </c>
      <c r="L8">
        <v>4</v>
      </c>
      <c r="M8">
        <v>4</v>
      </c>
      <c r="N8">
        <v>-2</v>
      </c>
      <c r="P8">
        <f t="shared" si="0"/>
        <v>22</v>
      </c>
    </row>
    <row r="9" spans="1:16">
      <c r="A9" t="s">
        <v>8</v>
      </c>
      <c r="B9">
        <v>4</v>
      </c>
      <c r="C9">
        <v>2</v>
      </c>
      <c r="D9">
        <v>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P9">
        <f t="shared" si="0"/>
        <v>14</v>
      </c>
    </row>
    <row r="11" spans="1:16">
      <c r="A11" t="s">
        <v>21</v>
      </c>
      <c r="B11">
        <f>SUM(B2:B9)</f>
        <v>8</v>
      </c>
      <c r="C11">
        <f t="shared" ref="C11:N11" si="1">SUM(C2:C9)</f>
        <v>8</v>
      </c>
      <c r="D11">
        <f t="shared" si="1"/>
        <v>8</v>
      </c>
      <c r="E11">
        <f t="shared" si="1"/>
        <v>8</v>
      </c>
      <c r="F11">
        <f t="shared" si="1"/>
        <v>8</v>
      </c>
      <c r="G11">
        <f t="shared" si="1"/>
        <v>8</v>
      </c>
      <c r="H11">
        <f t="shared" si="1"/>
        <v>8</v>
      </c>
      <c r="I11">
        <f t="shared" si="1"/>
        <v>8</v>
      </c>
      <c r="J11">
        <f t="shared" si="1"/>
        <v>8</v>
      </c>
      <c r="K11">
        <f t="shared" si="1"/>
        <v>8</v>
      </c>
      <c r="L11">
        <f t="shared" si="1"/>
        <v>8</v>
      </c>
      <c r="M11">
        <f t="shared" si="1"/>
        <v>8</v>
      </c>
      <c r="N11">
        <f t="shared" si="1"/>
        <v>8</v>
      </c>
    </row>
    <row r="13" spans="1:16">
      <c r="A13" t="s">
        <v>234</v>
      </c>
      <c r="B13">
        <f>AVERAGE(B11:M11)</f>
        <v>8</v>
      </c>
    </row>
    <row r="14" spans="1:16">
      <c r="A14" t="s">
        <v>235</v>
      </c>
      <c r="B14">
        <f>AVERAGE(P2:P9)</f>
        <v>13</v>
      </c>
    </row>
    <row r="18" spans="1:1">
      <c r="A18" t="s">
        <v>239</v>
      </c>
    </row>
  </sheetData>
  <conditionalFormatting sqref="B11:N11">
    <cfRule type="cellIs" dxfId="35" priority="18" operator="lessThan">
      <formula>$B$13</formula>
    </cfRule>
    <cfRule type="cellIs" dxfId="34" priority="19" operator="greaterThan">
      <formula>$B$13</formula>
    </cfRule>
  </conditionalFormatting>
  <conditionalFormatting sqref="B2:N9">
    <cfRule type="cellIs" dxfId="33" priority="1" operator="lessThan">
      <formula>-1</formula>
    </cfRule>
    <cfRule type="cellIs" dxfId="32" priority="2" operator="greaterThan">
      <formula>2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358B6-DE56-4487-9DAA-132D08395710}">
  <dimension ref="A1:L146"/>
  <sheetViews>
    <sheetView workbookViewId="0">
      <pane ySplit="1" topLeftCell="A5" activePane="bottomLeft" state="frozen"/>
      <selection pane="bottomLeft" activeCell="L11" sqref="L11"/>
    </sheetView>
  </sheetViews>
  <sheetFormatPr defaultRowHeight="15"/>
  <cols>
    <col min="1" max="1" width="19.42578125" customWidth="1"/>
    <col min="12" max="12" width="27.28515625" customWidth="1"/>
  </cols>
  <sheetData>
    <row r="1" spans="1:12">
      <c r="A1" s="44" t="s">
        <v>231</v>
      </c>
      <c r="B1" s="44" t="s">
        <v>1</v>
      </c>
      <c r="C1" s="44" t="s">
        <v>2</v>
      </c>
      <c r="D1" s="44" t="s">
        <v>3</v>
      </c>
      <c r="E1" s="44" t="s">
        <v>4</v>
      </c>
      <c r="F1" s="44" t="s">
        <v>5</v>
      </c>
      <c r="G1" s="44" t="s">
        <v>6</v>
      </c>
      <c r="H1" s="44" t="s">
        <v>7</v>
      </c>
      <c r="I1" s="44" t="s">
        <v>8</v>
      </c>
      <c r="J1" s="45" t="s">
        <v>164</v>
      </c>
      <c r="K1" s="44"/>
      <c r="L1" s="44"/>
    </row>
    <row r="2" spans="1:12">
      <c r="A2" t="s">
        <v>32</v>
      </c>
      <c r="B2">
        <f>SUM(starting_abil_race!$B2,starting_abil_prof!B$2)</f>
        <v>2</v>
      </c>
      <c r="C2">
        <f>SUM(starting_abil_race!$B$3,starting_abil_prof!$B$3)</f>
        <v>2</v>
      </c>
      <c r="D2">
        <f>SUM(starting_abil_race!$B$4,starting_abil_prof!$B$4)</f>
        <v>8</v>
      </c>
      <c r="E2">
        <f>SUM(starting_abil_race!$B$5,starting_abil_prof!$B$5)</f>
        <v>6</v>
      </c>
      <c r="F2">
        <f>SUM(starting_abil_race!$B$6,starting_abil_prof!$B$6)</f>
        <v>6</v>
      </c>
      <c r="G2">
        <f>SUM(starting_abil_race!$B$7,starting_abil_prof!$B$7)</f>
        <v>4</v>
      </c>
      <c r="H2">
        <f>SUM(starting_abil_race!$B$8,starting_abil_prof!$B$8)</f>
        <v>4</v>
      </c>
      <c r="I2">
        <f>SUM(starting_abil_race!$B$9,starting_abil_prof!$B$9)</f>
        <v>8</v>
      </c>
      <c r="J2" s="1">
        <f>SUM(B2:I2)</f>
        <v>40</v>
      </c>
      <c r="L2" s="35" t="s">
        <v>226</v>
      </c>
    </row>
    <row r="3" spans="1:12">
      <c r="A3" t="s">
        <v>33</v>
      </c>
      <c r="B3">
        <f>SUM(starting_abil_race!$B$2,starting_abil_prof!C$2)</f>
        <v>2</v>
      </c>
      <c r="C3">
        <f>SUM(starting_abil_race!$B$3,starting_abil_prof!$C$3)</f>
        <v>6</v>
      </c>
      <c r="D3">
        <f>SUM(starting_abil_race!$B$4,starting_abil_prof!$C$4)</f>
        <v>6</v>
      </c>
      <c r="E3">
        <f>SUM(starting_abil_race!$B$5,starting_abil_prof!$C$5)</f>
        <v>6</v>
      </c>
      <c r="F3">
        <f>SUM(starting_abil_race!$B$6,starting_abil_prof!$C$6)</f>
        <v>6</v>
      </c>
      <c r="G3">
        <f>SUM(starting_abil_race!$B$7,starting_abil_prof!$C$7)</f>
        <v>4</v>
      </c>
      <c r="H3">
        <f>SUM(starting_abil_race!$B$8,starting_abil_prof!$C$8)</f>
        <v>4</v>
      </c>
      <c r="I3">
        <f>SUM(starting_abil_race!$B$9,starting_abil_prof!$C$9)</f>
        <v>6</v>
      </c>
      <c r="J3" s="1">
        <f t="shared" ref="J3:J71" si="0">SUM(B3:I3)</f>
        <v>40</v>
      </c>
      <c r="L3" s="36" t="s">
        <v>230</v>
      </c>
    </row>
    <row r="4" spans="1:12">
      <c r="A4" t="s">
        <v>34</v>
      </c>
      <c r="B4">
        <f>SUM(starting_abil_race!$B$2,starting_abil_prof!D$2)</f>
        <v>2</v>
      </c>
      <c r="C4">
        <f>SUM(starting_abil_race!$B$3,starting_abil_prof!$D$3)</f>
        <v>6</v>
      </c>
      <c r="D4">
        <f>SUM(starting_abil_race!$B$4,starting_abil_prof!$D$4)</f>
        <v>6</v>
      </c>
      <c r="E4">
        <f>SUM(starting_abil_race!$B$5,starting_abil_prof!$D$5)</f>
        <v>6</v>
      </c>
      <c r="F4">
        <f>SUM(starting_abil_race!$B$6,starting_abil_prof!$D$6)</f>
        <v>4</v>
      </c>
      <c r="G4">
        <f>SUM(starting_abil_race!$B$7,starting_abil_prof!$D$7)</f>
        <v>6</v>
      </c>
      <c r="H4">
        <f>SUM(starting_abil_race!$B$8,starting_abil_prof!$D$8)</f>
        <v>4</v>
      </c>
      <c r="I4">
        <f>SUM(starting_abil_race!$B$9,starting_abil_prof!$D$9)</f>
        <v>6</v>
      </c>
      <c r="J4" s="1">
        <f t="shared" si="0"/>
        <v>40</v>
      </c>
      <c r="L4" s="37" t="s">
        <v>227</v>
      </c>
    </row>
    <row r="5" spans="1:12">
      <c r="A5" t="s">
        <v>35</v>
      </c>
      <c r="B5">
        <f>SUM(starting_abil_race!$B$2,starting_abil_prof!E$2)</f>
        <v>2</v>
      </c>
      <c r="C5">
        <f>SUM(starting_abil_race!$B$3,starting_abil_prof!$E$3)</f>
        <v>4</v>
      </c>
      <c r="D5">
        <f>SUM(starting_abil_race!$B$4,starting_abil_prof!$E$4)</f>
        <v>4</v>
      </c>
      <c r="E5">
        <f>SUM(starting_abil_race!$B$5,starting_abil_prof!$E$5)</f>
        <v>8</v>
      </c>
      <c r="F5">
        <f>SUM(starting_abil_race!$B$6,starting_abil_prof!$E$6)</f>
        <v>4</v>
      </c>
      <c r="G5">
        <f>SUM(starting_abil_race!$B$7,starting_abil_prof!$E$7)</f>
        <v>6</v>
      </c>
      <c r="H5">
        <f>SUM(starting_abil_race!$B$8,starting_abil_prof!$E$8)</f>
        <v>6</v>
      </c>
      <c r="I5">
        <f>SUM(starting_abil_race!$B$9,starting_abil_prof!$E$9)</f>
        <v>6</v>
      </c>
      <c r="J5" s="1">
        <f t="shared" si="0"/>
        <v>40</v>
      </c>
      <c r="L5" s="38" t="s">
        <v>229</v>
      </c>
    </row>
    <row r="6" spans="1:12">
      <c r="A6" t="s">
        <v>36</v>
      </c>
      <c r="B6">
        <f>SUM(starting_abil_race!$B$2,starting_abil_prof!F$2)</f>
        <v>4</v>
      </c>
      <c r="C6">
        <f>SUM(starting_abil_race!$B$3,starting_abil_prof!$F$3)</f>
        <v>2</v>
      </c>
      <c r="D6">
        <f>SUM(starting_abil_race!$B$4,starting_abil_prof!$F$4)</f>
        <v>4</v>
      </c>
      <c r="E6">
        <f>SUM(starting_abil_race!$B$5,starting_abil_prof!$F$5)</f>
        <v>10</v>
      </c>
      <c r="F6">
        <f>SUM(starting_abil_race!$B$6,starting_abil_prof!$F$6)</f>
        <v>6</v>
      </c>
      <c r="G6">
        <f>SUM(starting_abil_race!$B$7,starting_abil_prof!$F$7)</f>
        <v>4</v>
      </c>
      <c r="H6">
        <f>SUM(starting_abil_race!$B$8,starting_abil_prof!$F$8)</f>
        <v>6</v>
      </c>
      <c r="I6">
        <f>SUM(starting_abil_race!$B$9,starting_abil_prof!$F$9)</f>
        <v>4</v>
      </c>
      <c r="J6" s="1">
        <f t="shared" si="0"/>
        <v>40</v>
      </c>
      <c r="L6" s="39" t="s">
        <v>252</v>
      </c>
    </row>
    <row r="7" spans="1:12">
      <c r="A7" t="s">
        <v>37</v>
      </c>
      <c r="B7">
        <f>SUM(starting_abil_race!$B$2,starting_abil_prof!G$2)</f>
        <v>4</v>
      </c>
      <c r="C7">
        <f>SUM(starting_abil_race!$B$3,starting_abil_prof!$G$3)</f>
        <v>2</v>
      </c>
      <c r="D7">
        <f>SUM(starting_abil_race!$B$4,starting_abil_prof!$G$4)</f>
        <v>6</v>
      </c>
      <c r="E7">
        <f>SUM(starting_abil_race!$B$5,starting_abil_prof!$G$5)</f>
        <v>10</v>
      </c>
      <c r="F7">
        <f>SUM(starting_abil_race!$B$6,starting_abil_prof!$G$6)</f>
        <v>6</v>
      </c>
      <c r="G7">
        <f>SUM(starting_abil_race!$B$7,starting_abil_prof!$G$7)</f>
        <v>6</v>
      </c>
      <c r="H7">
        <f>SUM(starting_abil_race!$B$8,starting_abil_prof!$G$8)</f>
        <v>2</v>
      </c>
      <c r="I7">
        <f>SUM(starting_abil_race!$B$9,starting_abil_prof!$G$9)</f>
        <v>4</v>
      </c>
      <c r="J7" s="1">
        <f t="shared" si="0"/>
        <v>40</v>
      </c>
    </row>
    <row r="8" spans="1:12">
      <c r="A8" t="s">
        <v>38</v>
      </c>
      <c r="B8">
        <f>SUM(starting_abil_race!$B$2,starting_abil_prof!H$2)</f>
        <v>4</v>
      </c>
      <c r="C8">
        <f>SUM(starting_abil_race!$B$3,starting_abil_prof!$H$3)</f>
        <v>8</v>
      </c>
      <c r="D8">
        <f>SUM(starting_abil_race!$B$4,starting_abil_prof!$H$4)</f>
        <v>4</v>
      </c>
      <c r="E8">
        <f>SUM(starting_abil_race!$B$5,starting_abil_prof!$H$5)</f>
        <v>4</v>
      </c>
      <c r="F8">
        <f>SUM(starting_abil_race!$B$6,starting_abil_prof!$H$6)</f>
        <v>4</v>
      </c>
      <c r="G8">
        <f>SUM(starting_abil_race!$B$7,starting_abil_prof!$H$7)</f>
        <v>4</v>
      </c>
      <c r="H8">
        <f>SUM(starting_abil_race!$B$8,starting_abil_prof!$H$8)</f>
        <v>8</v>
      </c>
      <c r="I8">
        <f>SUM(starting_abil_race!$B$9,starting_abil_prof!$H$9)</f>
        <v>4</v>
      </c>
      <c r="J8" s="1">
        <f t="shared" si="0"/>
        <v>40</v>
      </c>
    </row>
    <row r="9" spans="1:12">
      <c r="A9" t="s">
        <v>39</v>
      </c>
      <c r="B9">
        <f>SUM(starting_abil_race!$B$2,starting_abil_prof!I$2)</f>
        <v>2</v>
      </c>
      <c r="C9">
        <f>SUM(starting_abil_race!$B$3,starting_abil_prof!$I$3)</f>
        <v>8</v>
      </c>
      <c r="D9">
        <f>SUM(starting_abil_race!$B$4,starting_abil_prof!$I$4)</f>
        <v>4</v>
      </c>
      <c r="E9">
        <f>SUM(starting_abil_race!$B$5,starting_abil_prof!$I$5)</f>
        <v>4</v>
      </c>
      <c r="F9">
        <f>SUM(starting_abil_race!$B$6,starting_abil_prof!$I$6)</f>
        <v>4</v>
      </c>
      <c r="G9">
        <f>SUM(starting_abil_race!$B$7,starting_abil_prof!$I$7)</f>
        <v>6</v>
      </c>
      <c r="H9">
        <f>SUM(starting_abil_race!$B$8,starting_abil_prof!$I$8)</f>
        <v>8</v>
      </c>
      <c r="I9">
        <f>SUM(starting_abil_race!$B$9,starting_abil_prof!$I$9)</f>
        <v>4</v>
      </c>
      <c r="J9" s="1">
        <f t="shared" si="0"/>
        <v>40</v>
      </c>
    </row>
    <row r="10" spans="1:12">
      <c r="A10" t="s">
        <v>40</v>
      </c>
      <c r="B10">
        <f>SUM(starting_abil_race!$B$2,starting_abil_prof!J$2)</f>
        <v>2</v>
      </c>
      <c r="C10">
        <f>SUM(starting_abil_race!$B$3,starting_abil_prof!$J$3)</f>
        <v>8</v>
      </c>
      <c r="D10">
        <f>SUM(starting_abil_race!$B$4,starting_abil_prof!$J$4)</f>
        <v>4</v>
      </c>
      <c r="E10">
        <f>SUM(starting_abil_race!$B$5,starting_abil_prof!$J$5)</f>
        <v>4</v>
      </c>
      <c r="F10">
        <f>SUM(starting_abil_race!$B$6,starting_abil_prof!$J$6)</f>
        <v>4</v>
      </c>
      <c r="G10">
        <f>SUM(starting_abil_race!$B$7,starting_abil_prof!$J$7)</f>
        <v>6</v>
      </c>
      <c r="H10">
        <f>SUM(starting_abil_race!$B$8,starting_abil_prof!$J$8)</f>
        <v>8</v>
      </c>
      <c r="I10">
        <f>SUM(starting_abil_race!$B$9,starting_abil_prof!$J$9)</f>
        <v>4</v>
      </c>
      <c r="J10" s="1">
        <f t="shared" si="0"/>
        <v>40</v>
      </c>
    </row>
    <row r="11" spans="1:12">
      <c r="A11" t="s">
        <v>41</v>
      </c>
      <c r="B11">
        <f>SUM(starting_abil_race!$B$2,starting_abil_prof!K$2)</f>
        <v>2</v>
      </c>
      <c r="C11">
        <f>SUM(starting_abil_race!$B$3,starting_abil_prof!$K$3)</f>
        <v>8</v>
      </c>
      <c r="D11">
        <f>SUM(starting_abil_race!$B$4,starting_abil_prof!$K$4)</f>
        <v>4</v>
      </c>
      <c r="E11">
        <f>SUM(starting_abil_race!$B$5,starting_abil_prof!$K$5)</f>
        <v>6</v>
      </c>
      <c r="F11">
        <f>SUM(starting_abil_race!$B$6,starting_abil_prof!$K$6)</f>
        <v>4</v>
      </c>
      <c r="G11">
        <f>SUM(starting_abil_race!$B$7,starting_abil_prof!$K$7)</f>
        <v>6</v>
      </c>
      <c r="H11">
        <f>SUM(starting_abil_race!$B$8,starting_abil_prof!$K$8)</f>
        <v>6</v>
      </c>
      <c r="I11">
        <f>SUM(starting_abil_race!$B$9,starting_abil_prof!$K$9)</f>
        <v>4</v>
      </c>
      <c r="J11" s="1">
        <f t="shared" si="0"/>
        <v>40</v>
      </c>
    </row>
    <row r="12" spans="1:12">
      <c r="A12" t="s">
        <v>42</v>
      </c>
      <c r="B12">
        <f>SUM(starting_abil_race!$B$2,starting_abil_prof!L$2)</f>
        <v>10</v>
      </c>
      <c r="C12">
        <f>SUM(starting_abil_race!$B$3,starting_abil_prof!$L$3)</f>
        <v>2</v>
      </c>
      <c r="D12">
        <f>SUM(starting_abil_race!$B$4,starting_abil_prof!$L$4)</f>
        <v>2</v>
      </c>
      <c r="E12">
        <f>SUM(starting_abil_race!$B$5,starting_abil_prof!$L$5)</f>
        <v>6</v>
      </c>
      <c r="F12">
        <f>SUM(starting_abil_race!$B$6,starting_abil_prof!$L$6)</f>
        <v>2</v>
      </c>
      <c r="G12">
        <f>SUM(starting_abil_race!$B$7,starting_abil_prof!$L$7)</f>
        <v>6</v>
      </c>
      <c r="H12">
        <f>SUM(starting_abil_race!$B$8,starting_abil_prof!$L$8)</f>
        <v>8</v>
      </c>
      <c r="I12">
        <f>SUM(starting_abil_race!$B$9,starting_abil_prof!$L$9)</f>
        <v>4</v>
      </c>
      <c r="J12" s="1">
        <f t="shared" si="0"/>
        <v>40</v>
      </c>
    </row>
    <row r="13" spans="1:12">
      <c r="A13" t="s">
        <v>43</v>
      </c>
      <c r="B13">
        <f>SUM(starting_abil_race!$B$2,starting_abil_prof!M$2)</f>
        <v>8</v>
      </c>
      <c r="C13">
        <f>SUM(starting_abil_race!$B$3,starting_abil_prof!$M$3)</f>
        <v>2</v>
      </c>
      <c r="D13">
        <f>SUM(starting_abil_race!$B$4,starting_abil_prof!$M$4)</f>
        <v>4</v>
      </c>
      <c r="E13">
        <f>SUM(starting_abil_race!$B$5,starting_abil_prof!$M$5)</f>
        <v>6</v>
      </c>
      <c r="F13">
        <f>SUM(starting_abil_race!$B$6,starting_abil_prof!$M$6)</f>
        <v>2</v>
      </c>
      <c r="G13">
        <f>SUM(starting_abil_race!$B$7,starting_abil_prof!$M$7)</f>
        <v>6</v>
      </c>
      <c r="H13">
        <f>SUM(starting_abil_race!$B$8,starting_abil_prof!$M$8)</f>
        <v>8</v>
      </c>
      <c r="I13">
        <f>SUM(starting_abil_race!$B$9,starting_abil_prof!$M$9)</f>
        <v>4</v>
      </c>
      <c r="J13" s="1">
        <f t="shared" si="0"/>
        <v>40</v>
      </c>
    </row>
    <row r="14" spans="1:12">
      <c r="A14" t="s">
        <v>241</v>
      </c>
      <c r="B14">
        <f>SUM(starting_abil_race!$B$2,starting_abil_prof!N$2)</f>
        <v>2</v>
      </c>
      <c r="C14">
        <f>SUM(starting_abil_race!$B$3,starting_abil_prof!$N$3)</f>
        <v>2</v>
      </c>
      <c r="D14">
        <f>SUM(starting_abil_race!$B$4,starting_abil_prof!$N$4)</f>
        <v>10</v>
      </c>
      <c r="E14">
        <f>SUM(starting_abil_race!$B$5,starting_abil_prof!$N$5)</f>
        <v>6</v>
      </c>
      <c r="F14">
        <f>SUM(starting_abil_race!$B$6,starting_abil_prof!$N$6)</f>
        <v>8</v>
      </c>
      <c r="G14">
        <f>SUM(starting_abil_race!$B$7,starting_abil_prof!$N$7)</f>
        <v>2</v>
      </c>
      <c r="H14">
        <f>SUM(starting_abil_race!$B$8,starting_abil_prof!$N$8)</f>
        <v>2</v>
      </c>
      <c r="I14">
        <f>SUM(starting_abil_race!$B$9,starting_abil_prof!$N$9)</f>
        <v>8</v>
      </c>
      <c r="J14" s="1">
        <f t="shared" si="0"/>
        <v>40</v>
      </c>
    </row>
    <row r="15" spans="1:12">
      <c r="A15" t="s">
        <v>163</v>
      </c>
      <c r="B15">
        <f>SUM(starting_abil_race!$C$2,starting_abil_prof!B$2)</f>
        <v>2</v>
      </c>
      <c r="C15">
        <f>SUM(starting_abil_race!$C$3,starting_abil_prof!$B$3)</f>
        <v>4</v>
      </c>
      <c r="D15">
        <f>SUM(starting_abil_race!$C$4,starting_abil_prof!$B$4)</f>
        <v>6</v>
      </c>
      <c r="E15">
        <f>SUM(starting_abil_race!$C$5,starting_abil_prof!$B$5)</f>
        <v>6</v>
      </c>
      <c r="F15">
        <f>SUM(starting_abil_race!$C$6,starting_abil_prof!$B$6)</f>
        <v>6</v>
      </c>
      <c r="G15">
        <f>SUM(starting_abil_race!$C$7,starting_abil_prof!$B$7)</f>
        <v>4</v>
      </c>
      <c r="H15">
        <f>SUM(starting_abil_race!$C$8,starting_abil_prof!$B$8)</f>
        <v>4</v>
      </c>
      <c r="I15">
        <f>SUM(starting_abil_race!$C$9,starting_abil_prof!$B$9)</f>
        <v>8</v>
      </c>
      <c r="J15" s="1">
        <f t="shared" si="0"/>
        <v>40</v>
      </c>
    </row>
    <row r="16" spans="1:12">
      <c r="A16" t="s">
        <v>44</v>
      </c>
      <c r="B16">
        <f>SUM(starting_abil_race!$C$2,starting_abil_prof!C$2)</f>
        <v>2</v>
      </c>
      <c r="C16">
        <f>SUM(starting_abil_race!$C$3,starting_abil_prof!$C$3)</f>
        <v>8</v>
      </c>
      <c r="D16">
        <f>SUM(starting_abil_race!$C$4,starting_abil_prof!$C$4)</f>
        <v>4</v>
      </c>
      <c r="E16">
        <f>SUM(starting_abil_race!$C$5,starting_abil_prof!$C$5)</f>
        <v>6</v>
      </c>
      <c r="F16">
        <f>SUM(starting_abil_race!$C$6,starting_abil_prof!$C$6)</f>
        <v>6</v>
      </c>
      <c r="G16">
        <f>SUM(starting_abil_race!$C$7,starting_abil_prof!$C$7)</f>
        <v>4</v>
      </c>
      <c r="H16">
        <f>SUM(starting_abil_race!$C$8,starting_abil_prof!$C$8)</f>
        <v>4</v>
      </c>
      <c r="I16">
        <f>SUM(starting_abil_race!$C$9,starting_abil_prof!$C$9)</f>
        <v>6</v>
      </c>
      <c r="J16" s="1">
        <f t="shared" si="0"/>
        <v>40</v>
      </c>
    </row>
    <row r="17" spans="1:10">
      <c r="A17" t="s">
        <v>45</v>
      </c>
      <c r="B17">
        <f>SUM(starting_abil_race!$C$2,starting_abil_prof!D$2)</f>
        <v>2</v>
      </c>
      <c r="C17">
        <f>SUM(starting_abil_race!$C$3,starting_abil_prof!$D$3)</f>
        <v>8</v>
      </c>
      <c r="D17">
        <f>SUM(starting_abil_race!$C$4,starting_abil_prof!$D$4)</f>
        <v>4</v>
      </c>
      <c r="E17">
        <f>SUM(starting_abil_race!$C$5,starting_abil_prof!$D$5)</f>
        <v>6</v>
      </c>
      <c r="F17">
        <f>SUM(starting_abil_race!$C$6,starting_abil_prof!$D$6)</f>
        <v>4</v>
      </c>
      <c r="G17">
        <f>SUM(starting_abil_race!$C$7,starting_abil_prof!$D$7)</f>
        <v>6</v>
      </c>
      <c r="H17">
        <f>SUM(starting_abil_race!$C$8,starting_abil_prof!$D$8)</f>
        <v>4</v>
      </c>
      <c r="I17">
        <f>SUM(starting_abil_race!$C$9,starting_abil_prof!$D$9)</f>
        <v>6</v>
      </c>
      <c r="J17" s="1">
        <f t="shared" si="0"/>
        <v>40</v>
      </c>
    </row>
    <row r="18" spans="1:10">
      <c r="A18" t="s">
        <v>46</v>
      </c>
      <c r="B18">
        <f>SUM(starting_abil_race!$C$2,starting_abil_prof!E$2)</f>
        <v>2</v>
      </c>
      <c r="C18">
        <f>SUM(starting_abil_race!$C$3,starting_abil_prof!$E$3)</f>
        <v>6</v>
      </c>
      <c r="D18">
        <f>SUM(starting_abil_race!$C$4,starting_abil_prof!$E$4)</f>
        <v>2</v>
      </c>
      <c r="E18">
        <f>SUM(starting_abil_race!$C$5,starting_abil_prof!$E$5)</f>
        <v>8</v>
      </c>
      <c r="F18">
        <f>SUM(starting_abil_race!$C$6,starting_abil_prof!$E$6)</f>
        <v>4</v>
      </c>
      <c r="G18">
        <f>SUM(starting_abil_race!$C$7,starting_abil_prof!$E$7)</f>
        <v>6</v>
      </c>
      <c r="H18">
        <f>SUM(starting_abil_race!$C$8,starting_abil_prof!$E$8)</f>
        <v>6</v>
      </c>
      <c r="I18">
        <f>SUM(starting_abil_race!$C$9,starting_abil_prof!$E$9)</f>
        <v>6</v>
      </c>
      <c r="J18" s="1">
        <f t="shared" si="0"/>
        <v>40</v>
      </c>
    </row>
    <row r="19" spans="1:10">
      <c r="A19" t="s">
        <v>47</v>
      </c>
      <c r="B19">
        <f>SUM(starting_abil_race!$C$2,starting_abil_prof!F$2)</f>
        <v>4</v>
      </c>
      <c r="C19">
        <f>SUM(starting_abil_race!$C$3,starting_abil_prof!$F$3)</f>
        <v>4</v>
      </c>
      <c r="D19">
        <f>SUM(starting_abil_race!$C$4,starting_abil_prof!$F$4)</f>
        <v>2</v>
      </c>
      <c r="E19">
        <f>SUM(starting_abil_race!$C$5,starting_abil_prof!$F$5)</f>
        <v>10</v>
      </c>
      <c r="F19">
        <f>SUM(starting_abil_race!$C$6,starting_abil_prof!$F$6)</f>
        <v>6</v>
      </c>
      <c r="G19">
        <f>SUM(starting_abil_race!$C$7,starting_abil_prof!$F$7)</f>
        <v>4</v>
      </c>
      <c r="H19">
        <f>SUM(starting_abil_race!$C$8,starting_abil_prof!$F$8)</f>
        <v>6</v>
      </c>
      <c r="I19">
        <f>SUM(starting_abil_race!$C$9,starting_abil_prof!$F$9)</f>
        <v>4</v>
      </c>
      <c r="J19" s="1">
        <f t="shared" si="0"/>
        <v>40</v>
      </c>
    </row>
    <row r="20" spans="1:10">
      <c r="A20" t="s">
        <v>48</v>
      </c>
      <c r="B20">
        <f>SUM(starting_abil_race!$C$2,starting_abil_prof!G$2)</f>
        <v>4</v>
      </c>
      <c r="C20">
        <f>SUM(starting_abil_race!$C$3,starting_abil_prof!$G$3)</f>
        <v>4</v>
      </c>
      <c r="D20">
        <f>SUM(starting_abil_race!$C$4,starting_abil_prof!$G$4)</f>
        <v>4</v>
      </c>
      <c r="E20">
        <f>SUM(starting_abil_race!$C$5,starting_abil_prof!$G$5)</f>
        <v>10</v>
      </c>
      <c r="F20">
        <f>SUM(starting_abil_race!$C$6,starting_abil_prof!$G$6)</f>
        <v>6</v>
      </c>
      <c r="G20">
        <f>SUM(starting_abil_race!$C$7,starting_abil_prof!$G$7)</f>
        <v>6</v>
      </c>
      <c r="H20">
        <f>SUM(starting_abil_race!$C$8,starting_abil_prof!$G$8)</f>
        <v>2</v>
      </c>
      <c r="I20">
        <f>SUM(starting_abil_race!$C$9,starting_abil_prof!$G$9)</f>
        <v>4</v>
      </c>
      <c r="J20" s="1">
        <f t="shared" si="0"/>
        <v>40</v>
      </c>
    </row>
    <row r="21" spans="1:10">
      <c r="A21" t="s">
        <v>49</v>
      </c>
      <c r="B21">
        <f>SUM(starting_abil_race!$C$2,starting_abil_prof!H$2)</f>
        <v>4</v>
      </c>
      <c r="C21">
        <f>SUM(starting_abil_race!$C$3,starting_abil_prof!$H$3)</f>
        <v>10</v>
      </c>
      <c r="D21">
        <f>SUM(starting_abil_race!$C$4,starting_abil_prof!$H$4)</f>
        <v>2</v>
      </c>
      <c r="E21">
        <f>SUM(starting_abil_race!$C$5,starting_abil_prof!$H$5)</f>
        <v>4</v>
      </c>
      <c r="F21">
        <f>SUM(starting_abil_race!$C$6,starting_abil_prof!$H$6)</f>
        <v>4</v>
      </c>
      <c r="G21">
        <f>SUM(starting_abil_race!$C$7,starting_abil_prof!$H$7)</f>
        <v>4</v>
      </c>
      <c r="H21">
        <f>SUM(starting_abil_race!$C$8,starting_abil_prof!$H$8)</f>
        <v>8</v>
      </c>
      <c r="I21">
        <f>SUM(starting_abil_race!$C$9,starting_abil_prof!$H$9)</f>
        <v>4</v>
      </c>
      <c r="J21" s="1">
        <f t="shared" si="0"/>
        <v>40</v>
      </c>
    </row>
    <row r="22" spans="1:10">
      <c r="A22" t="s">
        <v>50</v>
      </c>
      <c r="B22">
        <f>SUM(starting_abil_race!$C$2,starting_abil_prof!I$2)</f>
        <v>2</v>
      </c>
      <c r="C22">
        <f>SUM(starting_abil_race!$C$3,starting_abil_prof!$I$3)</f>
        <v>10</v>
      </c>
      <c r="D22">
        <f>SUM(starting_abil_race!$C$4,starting_abil_prof!$I$4)</f>
        <v>2</v>
      </c>
      <c r="E22">
        <f>SUM(starting_abil_race!$C$5,starting_abil_prof!$I$5)</f>
        <v>4</v>
      </c>
      <c r="F22">
        <f>SUM(starting_abil_race!$C$6,starting_abil_prof!$I$6)</f>
        <v>4</v>
      </c>
      <c r="G22">
        <f>SUM(starting_abil_race!$C$7,starting_abil_prof!$I$7)</f>
        <v>6</v>
      </c>
      <c r="H22">
        <f>SUM(starting_abil_race!$C$8,starting_abil_prof!$I$8)</f>
        <v>8</v>
      </c>
      <c r="I22">
        <f>SUM(starting_abil_race!$C$9,starting_abil_prof!$I$9)</f>
        <v>4</v>
      </c>
      <c r="J22" s="1">
        <f t="shared" si="0"/>
        <v>40</v>
      </c>
    </row>
    <row r="23" spans="1:10">
      <c r="A23" t="s">
        <v>51</v>
      </c>
      <c r="B23">
        <f>SUM(starting_abil_race!$C$2,starting_abil_prof!J$2)</f>
        <v>2</v>
      </c>
      <c r="C23">
        <f>SUM(starting_abil_race!$C$3,starting_abil_prof!$J$3)</f>
        <v>10</v>
      </c>
      <c r="D23">
        <f>SUM(starting_abil_race!$C$4,starting_abil_prof!$J$4)</f>
        <v>2</v>
      </c>
      <c r="E23">
        <f>SUM(starting_abil_race!$C$5,starting_abil_prof!$J$5)</f>
        <v>4</v>
      </c>
      <c r="F23">
        <f>SUM(starting_abil_race!$C$6,starting_abil_prof!$J$6)</f>
        <v>4</v>
      </c>
      <c r="G23">
        <f>SUM(starting_abil_race!$C$7,starting_abil_prof!$J$7)</f>
        <v>6</v>
      </c>
      <c r="H23">
        <f>SUM(starting_abil_race!$C$8,starting_abil_prof!$J$8)</f>
        <v>8</v>
      </c>
      <c r="I23">
        <f>SUM(starting_abil_race!$C$9,starting_abil_prof!$J$9)</f>
        <v>4</v>
      </c>
      <c r="J23" s="1">
        <f t="shared" si="0"/>
        <v>40</v>
      </c>
    </row>
    <row r="24" spans="1:10">
      <c r="A24" t="s">
        <v>52</v>
      </c>
      <c r="B24">
        <f>SUM(starting_abil_race!$C$2,starting_abil_prof!K$2)</f>
        <v>2</v>
      </c>
      <c r="C24">
        <f>SUM(starting_abil_race!$C$3,starting_abil_prof!$K$3)</f>
        <v>10</v>
      </c>
      <c r="D24">
        <f>SUM(starting_abil_race!$C$4,starting_abil_prof!$K$4)</f>
        <v>2</v>
      </c>
      <c r="E24">
        <f>SUM(starting_abil_race!$C$5,starting_abil_prof!$K$5)</f>
        <v>6</v>
      </c>
      <c r="F24">
        <f>SUM(starting_abil_race!$C$6,starting_abil_prof!$K$6)</f>
        <v>4</v>
      </c>
      <c r="G24">
        <f>SUM(starting_abil_race!$C$7,starting_abil_prof!$K$7)</f>
        <v>6</v>
      </c>
      <c r="H24">
        <f>SUM(starting_abil_race!$C$8,starting_abil_prof!$K$8)</f>
        <v>6</v>
      </c>
      <c r="I24">
        <f>SUM(starting_abil_race!$C$9,starting_abil_prof!$K$9)</f>
        <v>4</v>
      </c>
      <c r="J24" s="1">
        <f t="shared" si="0"/>
        <v>40</v>
      </c>
    </row>
    <row r="25" spans="1:10">
      <c r="A25" t="s">
        <v>53</v>
      </c>
      <c r="B25">
        <f>SUM(starting_abil_race!$C$2,starting_abil_prof!L$2)</f>
        <v>10</v>
      </c>
      <c r="C25">
        <f>SUM(starting_abil_race!$C$3,starting_abil_prof!$L$3)</f>
        <v>4</v>
      </c>
      <c r="D25">
        <f>SUM(starting_abil_race!$C$4,starting_abil_prof!$L$4)</f>
        <v>0</v>
      </c>
      <c r="E25">
        <f>SUM(starting_abil_race!$C$5,starting_abil_prof!$L$5)</f>
        <v>6</v>
      </c>
      <c r="F25">
        <f>SUM(starting_abil_race!$C$6,starting_abil_prof!$L$6)</f>
        <v>2</v>
      </c>
      <c r="G25">
        <f>SUM(starting_abil_race!$C$7,starting_abil_prof!$L$7)</f>
        <v>6</v>
      </c>
      <c r="H25">
        <f>SUM(starting_abil_race!$C$8,starting_abil_prof!$L$8)</f>
        <v>8</v>
      </c>
      <c r="I25">
        <f>SUM(starting_abil_race!$C$9,starting_abil_prof!$L$9)</f>
        <v>4</v>
      </c>
      <c r="J25" s="1">
        <f t="shared" si="0"/>
        <v>40</v>
      </c>
    </row>
    <row r="26" spans="1:10">
      <c r="A26" t="s">
        <v>54</v>
      </c>
      <c r="B26">
        <f>SUM(starting_abil_race!$C$2,starting_abil_prof!M$2)</f>
        <v>8</v>
      </c>
      <c r="C26">
        <f>SUM(starting_abil_race!$C$3,starting_abil_prof!$M$3)</f>
        <v>4</v>
      </c>
      <c r="D26">
        <f>SUM(starting_abil_race!$C$4,starting_abil_prof!$M$4)</f>
        <v>2</v>
      </c>
      <c r="E26">
        <f>SUM(starting_abil_race!$C$5,starting_abil_prof!$M$5)</f>
        <v>6</v>
      </c>
      <c r="F26">
        <f>SUM(starting_abil_race!$C$6,starting_abil_prof!$M$6)</f>
        <v>2</v>
      </c>
      <c r="G26">
        <f>SUM(starting_abil_race!$C$7,starting_abil_prof!$M$7)</f>
        <v>6</v>
      </c>
      <c r="H26">
        <f>SUM(starting_abil_race!$C$8,starting_abil_prof!$M$8)</f>
        <v>8</v>
      </c>
      <c r="I26">
        <f>SUM(starting_abil_race!$C$9,starting_abil_prof!$M$9)</f>
        <v>4</v>
      </c>
      <c r="J26" s="1">
        <f t="shared" si="0"/>
        <v>40</v>
      </c>
    </row>
    <row r="27" spans="1:10">
      <c r="A27" t="s">
        <v>242</v>
      </c>
      <c r="B27">
        <f>SUM(starting_abil_race!$C$2,starting_abil_prof!N$2)</f>
        <v>2</v>
      </c>
      <c r="C27">
        <f>SUM(starting_abil_race!$C$3,starting_abil_prof!$N$3)</f>
        <v>4</v>
      </c>
      <c r="D27">
        <f>SUM(starting_abil_race!$C$4,starting_abil_prof!$N$4)</f>
        <v>8</v>
      </c>
      <c r="E27">
        <f>SUM(starting_abil_race!$C$5,starting_abil_prof!$N$5)</f>
        <v>6</v>
      </c>
      <c r="F27">
        <f>SUM(starting_abil_race!$C$6,starting_abil_prof!$N$6)</f>
        <v>8</v>
      </c>
      <c r="G27">
        <f>SUM(starting_abil_race!$C$7,starting_abil_prof!$N$7)</f>
        <v>2</v>
      </c>
      <c r="H27">
        <f>SUM(starting_abil_race!$C$8,starting_abil_prof!$N$8)</f>
        <v>2</v>
      </c>
      <c r="I27">
        <f>SUM(starting_abil_race!$C$9,starting_abil_prof!$N$9)</f>
        <v>8</v>
      </c>
      <c r="J27" s="1">
        <f t="shared" si="0"/>
        <v>40</v>
      </c>
    </row>
    <row r="28" spans="1:10">
      <c r="A28" t="s">
        <v>55</v>
      </c>
      <c r="B28">
        <f>SUM(starting_abil_race!D2,starting_abil_prof!B$2)</f>
        <v>2</v>
      </c>
      <c r="C28">
        <f>SUM(starting_abil_race!$D$3,starting_abil_prof!$B$3)</f>
        <v>2</v>
      </c>
      <c r="D28">
        <f>SUM(starting_abil_race!$D$4,starting_abil_prof!$B$4)</f>
        <v>10</v>
      </c>
      <c r="E28">
        <f>SUM(starting_abil_race!$D$5,starting_abil_prof!$B$5)</f>
        <v>4</v>
      </c>
      <c r="F28">
        <f>SUM(starting_abil_race!$D$6,starting_abil_prof!$B$6)</f>
        <v>6</v>
      </c>
      <c r="G28">
        <f>SUM(starting_abil_race!$D$7,starting_abil_prof!$B$7)</f>
        <v>2</v>
      </c>
      <c r="H28">
        <f>SUM(starting_abil_race!$D$8,starting_abil_prof!$B$8)</f>
        <v>4</v>
      </c>
      <c r="I28">
        <f>SUM(starting_abil_race!$D$9,starting_abil_prof!$B$9)</f>
        <v>10</v>
      </c>
      <c r="J28" s="1">
        <f t="shared" si="0"/>
        <v>40</v>
      </c>
    </row>
    <row r="29" spans="1:10">
      <c r="A29" t="s">
        <v>56</v>
      </c>
      <c r="B29">
        <f>SUM(starting_abil_race!D2,starting_abil_prof!C$2)</f>
        <v>2</v>
      </c>
      <c r="C29">
        <f>SUM(starting_abil_race!$D$3,starting_abil_prof!$C$3)</f>
        <v>6</v>
      </c>
      <c r="D29">
        <f>SUM(starting_abil_race!$D$4,starting_abil_prof!$C$4)</f>
        <v>8</v>
      </c>
      <c r="E29">
        <f>SUM(starting_abil_race!$D$5,starting_abil_prof!$C$5)</f>
        <v>4</v>
      </c>
      <c r="F29">
        <f>SUM(starting_abil_race!$D$6,starting_abil_prof!$C$6)</f>
        <v>6</v>
      </c>
      <c r="G29">
        <f>SUM(starting_abil_race!$D$7,starting_abil_prof!$C$7)</f>
        <v>2</v>
      </c>
      <c r="H29">
        <f>SUM(starting_abil_race!$D$8,starting_abil_prof!$C$8)</f>
        <v>4</v>
      </c>
      <c r="I29">
        <f>SUM(starting_abil_race!$D$9,starting_abil_prof!$C$9)</f>
        <v>8</v>
      </c>
      <c r="J29" s="1">
        <f t="shared" si="0"/>
        <v>40</v>
      </c>
    </row>
    <row r="30" spans="1:10">
      <c r="A30" t="s">
        <v>57</v>
      </c>
      <c r="B30">
        <f>SUM(starting_abil_race!D2,starting_abil_prof!D$2)</f>
        <v>2</v>
      </c>
      <c r="C30">
        <f>SUM(starting_abil_race!$D$3,starting_abil_prof!$D$3)</f>
        <v>6</v>
      </c>
      <c r="D30">
        <f>SUM(starting_abil_race!$D$4,starting_abil_prof!$D$4)</f>
        <v>8</v>
      </c>
      <c r="E30">
        <f>SUM(starting_abil_race!$D$5,starting_abil_prof!$D$5)</f>
        <v>4</v>
      </c>
      <c r="F30">
        <f>SUM(starting_abil_race!$D$6,starting_abil_prof!$D$6)</f>
        <v>4</v>
      </c>
      <c r="G30">
        <f>SUM(starting_abil_race!$D$7,starting_abil_prof!$D$7)</f>
        <v>4</v>
      </c>
      <c r="H30">
        <f>SUM(starting_abil_race!$D$8,starting_abil_prof!$D$8)</f>
        <v>4</v>
      </c>
      <c r="I30">
        <f>SUM(starting_abil_race!$D$9,starting_abil_prof!$D$9)</f>
        <v>8</v>
      </c>
      <c r="J30" s="1">
        <f t="shared" si="0"/>
        <v>40</v>
      </c>
    </row>
    <row r="31" spans="1:10">
      <c r="A31" t="s">
        <v>58</v>
      </c>
      <c r="B31">
        <f>SUM(starting_abil_race!D2,starting_abil_prof!E$2)</f>
        <v>2</v>
      </c>
      <c r="C31">
        <f>SUM(starting_abil_race!$D$3,starting_abil_prof!$E$3)</f>
        <v>4</v>
      </c>
      <c r="D31">
        <f>SUM(starting_abil_race!$D$4,starting_abil_prof!$E$4)</f>
        <v>6</v>
      </c>
      <c r="E31">
        <f>SUM(starting_abil_race!$D$5,starting_abil_prof!$E$5)</f>
        <v>6</v>
      </c>
      <c r="F31">
        <f>SUM(starting_abil_race!$D$6,starting_abil_prof!$E$6)</f>
        <v>4</v>
      </c>
      <c r="G31">
        <f>SUM(starting_abil_race!$D$7,starting_abil_prof!$E$7)</f>
        <v>4</v>
      </c>
      <c r="H31">
        <f>SUM(starting_abil_race!$D$8,starting_abil_prof!$E$8)</f>
        <v>6</v>
      </c>
      <c r="I31">
        <f>SUM(starting_abil_race!$D$9,starting_abil_prof!$E$9)</f>
        <v>8</v>
      </c>
      <c r="J31" s="1">
        <f t="shared" si="0"/>
        <v>40</v>
      </c>
    </row>
    <row r="32" spans="1:10">
      <c r="A32" t="s">
        <v>59</v>
      </c>
      <c r="B32">
        <f>SUM(starting_abil_race!D2,starting_abil_prof!F$2)</f>
        <v>4</v>
      </c>
      <c r="C32">
        <f>SUM(starting_abil_race!$D$3,starting_abil_prof!$F$3)</f>
        <v>2</v>
      </c>
      <c r="D32">
        <f>SUM(starting_abil_race!$D$4,starting_abil_prof!$F$4)</f>
        <v>6</v>
      </c>
      <c r="E32">
        <f>SUM(starting_abil_race!$D$5,starting_abil_prof!$F$5)</f>
        <v>8</v>
      </c>
      <c r="F32">
        <f>SUM(starting_abil_race!$D$6,starting_abil_prof!$F$6)</f>
        <v>6</v>
      </c>
      <c r="G32">
        <f>SUM(starting_abil_race!$D$7,starting_abil_prof!$F$7)</f>
        <v>2</v>
      </c>
      <c r="H32">
        <f>SUM(starting_abil_race!$D$8,starting_abil_prof!$F$8)</f>
        <v>6</v>
      </c>
      <c r="I32">
        <f>SUM(starting_abil_race!$D$9,starting_abil_prof!$F$9)</f>
        <v>6</v>
      </c>
      <c r="J32" s="1">
        <f t="shared" si="0"/>
        <v>40</v>
      </c>
    </row>
    <row r="33" spans="1:10">
      <c r="A33" t="s">
        <v>60</v>
      </c>
      <c r="B33">
        <f>SUM(starting_abil_race!D2,starting_abil_prof!G$2)</f>
        <v>4</v>
      </c>
      <c r="C33">
        <f>SUM(starting_abil_race!$D$3,starting_abil_prof!$G$3)</f>
        <v>2</v>
      </c>
      <c r="D33">
        <f>SUM(starting_abil_race!$D$4,starting_abil_prof!$G$4)</f>
        <v>8</v>
      </c>
      <c r="E33">
        <f>SUM(starting_abil_race!$D$5,starting_abil_prof!$G$5)</f>
        <v>8</v>
      </c>
      <c r="F33">
        <f>SUM(starting_abil_race!$D$6,starting_abil_prof!$G$6)</f>
        <v>6</v>
      </c>
      <c r="G33">
        <f>SUM(starting_abil_race!$D$7,starting_abil_prof!$G$7)</f>
        <v>4</v>
      </c>
      <c r="H33">
        <f>SUM(starting_abil_race!$D$8,starting_abil_prof!$G$8)</f>
        <v>2</v>
      </c>
      <c r="I33">
        <f>SUM(starting_abil_race!$D$9,starting_abil_prof!$G$9)</f>
        <v>6</v>
      </c>
      <c r="J33" s="1">
        <f t="shared" si="0"/>
        <v>40</v>
      </c>
    </row>
    <row r="34" spans="1:10">
      <c r="A34" t="s">
        <v>61</v>
      </c>
      <c r="B34">
        <f>SUM(starting_abil_race!D2,starting_abil_prof!H$2)</f>
        <v>4</v>
      </c>
      <c r="C34">
        <f>SUM(starting_abil_race!$D$3,starting_abil_prof!$H$3)</f>
        <v>8</v>
      </c>
      <c r="D34">
        <f>SUM(starting_abil_race!$D$4,starting_abil_prof!$H$4)</f>
        <v>6</v>
      </c>
      <c r="E34">
        <f>SUM(starting_abil_race!$D$5,starting_abil_prof!$H$5)</f>
        <v>2</v>
      </c>
      <c r="F34">
        <f>SUM(starting_abil_race!$D$6,starting_abil_prof!$H$6)</f>
        <v>4</v>
      </c>
      <c r="G34">
        <f>SUM(starting_abil_race!$D$7,starting_abil_prof!$H$7)</f>
        <v>2</v>
      </c>
      <c r="H34">
        <f>SUM(starting_abil_race!$D$8,starting_abil_prof!$H$8)</f>
        <v>8</v>
      </c>
      <c r="I34">
        <f>SUM(starting_abil_race!$D$9,starting_abil_prof!$H$9)</f>
        <v>6</v>
      </c>
      <c r="J34" s="1">
        <f t="shared" si="0"/>
        <v>40</v>
      </c>
    </row>
    <row r="35" spans="1:10">
      <c r="A35" t="s">
        <v>62</v>
      </c>
      <c r="B35">
        <f>SUM(starting_abil_race!D2,starting_abil_prof!I$2)</f>
        <v>2</v>
      </c>
      <c r="C35">
        <f>SUM(starting_abil_race!$D$3,starting_abil_prof!$I$3)</f>
        <v>8</v>
      </c>
      <c r="D35">
        <f>SUM(starting_abil_race!$D$4,starting_abil_prof!$I$4)</f>
        <v>6</v>
      </c>
      <c r="E35">
        <f>SUM(starting_abil_race!$D$5,starting_abil_prof!$I$5)</f>
        <v>2</v>
      </c>
      <c r="F35">
        <f>SUM(starting_abil_race!$D$6,starting_abil_prof!$I$6)</f>
        <v>4</v>
      </c>
      <c r="G35">
        <f>SUM(starting_abil_race!$D$7,starting_abil_prof!$I$7)</f>
        <v>4</v>
      </c>
      <c r="H35">
        <f>SUM(starting_abil_race!$D$8,starting_abil_prof!$I$8)</f>
        <v>8</v>
      </c>
      <c r="I35">
        <f>SUM(starting_abil_race!$D$9,starting_abil_prof!$I$9)</f>
        <v>6</v>
      </c>
      <c r="J35" s="1">
        <f t="shared" si="0"/>
        <v>40</v>
      </c>
    </row>
    <row r="36" spans="1:10">
      <c r="A36" t="s">
        <v>63</v>
      </c>
      <c r="B36">
        <f>SUM(starting_abil_race!D2,starting_abil_prof!J$2)</f>
        <v>2</v>
      </c>
      <c r="C36">
        <f>SUM(starting_abil_race!$D$3,starting_abil_prof!$J$3)</f>
        <v>8</v>
      </c>
      <c r="D36">
        <f>SUM(starting_abil_race!$D$4,starting_abil_prof!$J$4)</f>
        <v>6</v>
      </c>
      <c r="E36">
        <f>SUM(starting_abil_race!$D$5,starting_abil_prof!$J$5)</f>
        <v>2</v>
      </c>
      <c r="F36">
        <f>SUM(starting_abil_race!$D$6,starting_abil_prof!$J$6)</f>
        <v>4</v>
      </c>
      <c r="G36">
        <f>SUM(starting_abil_race!$D$7,starting_abil_prof!$J$7)</f>
        <v>4</v>
      </c>
      <c r="H36">
        <f>SUM(starting_abil_race!$D$8,starting_abil_prof!$J$8)</f>
        <v>8</v>
      </c>
      <c r="I36">
        <f>SUM(starting_abil_race!$D$9,starting_abil_prof!$J$9)</f>
        <v>6</v>
      </c>
      <c r="J36" s="1">
        <f t="shared" si="0"/>
        <v>40</v>
      </c>
    </row>
    <row r="37" spans="1:10">
      <c r="A37" t="s">
        <v>64</v>
      </c>
      <c r="B37">
        <f>SUM(starting_abil_race!D2,starting_abil_prof!K$2)</f>
        <v>2</v>
      </c>
      <c r="C37">
        <f>SUM(starting_abil_race!$D$3,starting_abil_prof!$K$3)</f>
        <v>8</v>
      </c>
      <c r="D37">
        <f>SUM(starting_abil_race!$D$4,starting_abil_prof!$K$4)</f>
        <v>6</v>
      </c>
      <c r="E37">
        <f>SUM(starting_abil_race!$D$5,starting_abil_prof!$K$5)</f>
        <v>4</v>
      </c>
      <c r="F37">
        <f>SUM(starting_abil_race!$D$6,starting_abil_prof!$K$6)</f>
        <v>4</v>
      </c>
      <c r="G37">
        <f>SUM(starting_abil_race!$D$7,starting_abil_prof!$K$7)</f>
        <v>4</v>
      </c>
      <c r="H37">
        <f>SUM(starting_abil_race!$D$8,starting_abil_prof!$K$8)</f>
        <v>6</v>
      </c>
      <c r="I37">
        <f>SUM(starting_abil_race!$D$9,starting_abil_prof!$K$9)</f>
        <v>6</v>
      </c>
      <c r="J37" s="1">
        <f t="shared" si="0"/>
        <v>40</v>
      </c>
    </row>
    <row r="38" spans="1:10">
      <c r="A38" t="s">
        <v>65</v>
      </c>
      <c r="B38">
        <f>SUM(starting_abil_race!D2,starting_abil_prof!L$2)</f>
        <v>10</v>
      </c>
      <c r="C38">
        <f>SUM(starting_abil_race!$D$3,starting_abil_prof!$L$3)</f>
        <v>2</v>
      </c>
      <c r="D38">
        <f>SUM(starting_abil_race!$D$4,starting_abil_prof!$L$4)</f>
        <v>4</v>
      </c>
      <c r="E38">
        <f>SUM(starting_abil_race!$D$5,starting_abil_prof!$L$5)</f>
        <v>4</v>
      </c>
      <c r="F38">
        <f>SUM(starting_abil_race!$D$6,starting_abil_prof!$L$6)</f>
        <v>2</v>
      </c>
      <c r="G38">
        <f>SUM(starting_abil_race!$D$7,starting_abil_prof!$L$7)</f>
        <v>4</v>
      </c>
      <c r="H38">
        <f>SUM(starting_abil_race!$D$8,starting_abil_prof!$L$8)</f>
        <v>8</v>
      </c>
      <c r="I38">
        <f>SUM(starting_abil_race!$D$9,starting_abil_prof!$L$9)</f>
        <v>6</v>
      </c>
      <c r="J38" s="1">
        <f t="shared" si="0"/>
        <v>40</v>
      </c>
    </row>
    <row r="39" spans="1:10">
      <c r="A39" t="s">
        <v>66</v>
      </c>
      <c r="B39">
        <f>SUM(starting_abil_race!D2,starting_abil_prof!M$2)</f>
        <v>8</v>
      </c>
      <c r="C39">
        <f>SUM(starting_abil_race!$D$3,starting_abil_prof!$M$3)</f>
        <v>2</v>
      </c>
      <c r="D39">
        <f>SUM(starting_abil_race!$D$4,starting_abil_prof!$M$4)</f>
        <v>6</v>
      </c>
      <c r="E39">
        <f>SUM(starting_abil_race!$D$5,starting_abil_prof!$M$5)</f>
        <v>4</v>
      </c>
      <c r="F39">
        <f>SUM(starting_abil_race!$D$6,starting_abil_prof!$M$6)</f>
        <v>2</v>
      </c>
      <c r="G39">
        <f>SUM(starting_abil_race!$D$7,starting_abil_prof!$M$7)</f>
        <v>4</v>
      </c>
      <c r="H39">
        <f>SUM(starting_abil_race!$D$8,starting_abil_prof!$M$8)</f>
        <v>8</v>
      </c>
      <c r="I39">
        <f>SUM(starting_abil_race!$D$9,starting_abil_prof!$M$9)</f>
        <v>6</v>
      </c>
      <c r="J39" s="1">
        <f t="shared" si="0"/>
        <v>40</v>
      </c>
    </row>
    <row r="40" spans="1:10">
      <c r="A40" t="s">
        <v>243</v>
      </c>
      <c r="B40">
        <f>SUM(starting_abil_race!D2,starting_abil_prof!N$2)</f>
        <v>2</v>
      </c>
      <c r="C40">
        <f>SUM(starting_abil_race!$D$3,starting_abil_prof!$N$3)</f>
        <v>2</v>
      </c>
      <c r="D40">
        <f>SUM(starting_abil_race!$D$4,starting_abil_prof!$N$4)</f>
        <v>12</v>
      </c>
      <c r="E40">
        <f>SUM(starting_abil_race!$D$5,starting_abil_prof!$N$5)</f>
        <v>4</v>
      </c>
      <c r="F40">
        <f>SUM(starting_abil_race!$D$6,starting_abil_prof!$N$6)</f>
        <v>8</v>
      </c>
      <c r="G40">
        <f>SUM(starting_abil_race!$D$7,starting_abil_prof!$N$7)</f>
        <v>0</v>
      </c>
      <c r="H40">
        <f>SUM(starting_abil_race!$D$8,starting_abil_prof!$N$8)</f>
        <v>2</v>
      </c>
      <c r="I40">
        <f>SUM(starting_abil_race!$D$9,starting_abil_prof!$N$9)</f>
        <v>10</v>
      </c>
      <c r="J40" s="1">
        <f t="shared" si="0"/>
        <v>40</v>
      </c>
    </row>
    <row r="41" spans="1:10">
      <c r="A41" t="s">
        <v>67</v>
      </c>
      <c r="B41">
        <f>SUM(starting_abil_race!E2,starting_abil_prof!B$2)</f>
        <v>0</v>
      </c>
      <c r="C41">
        <f>SUM(starting_abil_race!$E$3,starting_abil_prof!$B$3)</f>
        <v>2</v>
      </c>
      <c r="D41">
        <f>SUM(starting_abil_race!$E$4,starting_abil_prof!$B$4)</f>
        <v>8</v>
      </c>
      <c r="E41">
        <f>SUM(starting_abil_race!$E$5,starting_abil_prof!$B$5)</f>
        <v>8</v>
      </c>
      <c r="F41">
        <f>SUM(starting_abil_race!$E$6,starting_abil_prof!$B$6)</f>
        <v>8</v>
      </c>
      <c r="G41">
        <f>SUM(starting_abil_race!$E$7,starting_abil_prof!$B$7)</f>
        <v>2</v>
      </c>
      <c r="H41">
        <f>SUM(starting_abil_race!$E$8,starting_abil_prof!$B$8)</f>
        <v>4</v>
      </c>
      <c r="I41">
        <f>SUM(starting_abil_race!$E$9,starting_abil_prof!$B$9)</f>
        <v>8</v>
      </c>
      <c r="J41" s="1">
        <f t="shared" si="0"/>
        <v>40</v>
      </c>
    </row>
    <row r="42" spans="1:10">
      <c r="A42" t="s">
        <v>68</v>
      </c>
      <c r="B42">
        <f>SUM(starting_abil_race!E2,starting_abil_prof!C$2)</f>
        <v>0</v>
      </c>
      <c r="C42">
        <f>SUM(starting_abil_race!$E$3,starting_abil_prof!$C$3)</f>
        <v>6</v>
      </c>
      <c r="D42">
        <f>SUM(starting_abil_race!$E$4,starting_abil_prof!$C$4)</f>
        <v>6</v>
      </c>
      <c r="E42">
        <f>SUM(starting_abil_race!$E$5,starting_abil_prof!$C$5)</f>
        <v>8</v>
      </c>
      <c r="F42">
        <f>SUM(starting_abil_race!$E$6,starting_abil_prof!$C$6)</f>
        <v>8</v>
      </c>
      <c r="G42">
        <f>SUM(starting_abil_race!$E$7,starting_abil_prof!$C$7)</f>
        <v>2</v>
      </c>
      <c r="H42">
        <f>SUM(starting_abil_race!$E$8,starting_abil_prof!$C$8)</f>
        <v>4</v>
      </c>
      <c r="I42">
        <f>SUM(starting_abil_race!$E$9,starting_abil_prof!$C$9)</f>
        <v>6</v>
      </c>
      <c r="J42" s="1">
        <f t="shared" si="0"/>
        <v>40</v>
      </c>
    </row>
    <row r="43" spans="1:10">
      <c r="A43" t="s">
        <v>69</v>
      </c>
      <c r="B43">
        <f>SUM(starting_abil_race!E2,starting_abil_prof!D$2)</f>
        <v>0</v>
      </c>
      <c r="C43">
        <f>SUM(starting_abil_race!$E$3,starting_abil_prof!$D$3)</f>
        <v>6</v>
      </c>
      <c r="D43">
        <f>SUM(starting_abil_race!$E$4,starting_abil_prof!$D$4)</f>
        <v>6</v>
      </c>
      <c r="E43">
        <f>SUM(starting_abil_race!$E$5,starting_abil_prof!$D$5)</f>
        <v>8</v>
      </c>
      <c r="F43">
        <f>SUM(starting_abil_race!$E$6,starting_abil_prof!$D$6)</f>
        <v>6</v>
      </c>
      <c r="G43">
        <f>SUM(starting_abil_race!$E$7,starting_abil_prof!$D$7)</f>
        <v>4</v>
      </c>
      <c r="H43">
        <f>SUM(starting_abil_race!$E$8,starting_abil_prof!$D$8)</f>
        <v>4</v>
      </c>
      <c r="I43">
        <f>SUM(starting_abil_race!$E$9,starting_abil_prof!$D$9)</f>
        <v>6</v>
      </c>
      <c r="J43" s="1">
        <f t="shared" si="0"/>
        <v>40</v>
      </c>
    </row>
    <row r="44" spans="1:10">
      <c r="A44" t="s">
        <v>70</v>
      </c>
      <c r="B44">
        <f>SUM(starting_abil_race!E2,starting_abil_prof!E$2)</f>
        <v>0</v>
      </c>
      <c r="C44">
        <f>SUM(starting_abil_race!$E$3,starting_abil_prof!$E$3)</f>
        <v>4</v>
      </c>
      <c r="D44">
        <f>SUM(starting_abil_race!$E$4,starting_abil_prof!$E$4)</f>
        <v>4</v>
      </c>
      <c r="E44">
        <f>SUM(starting_abil_race!$E$5,starting_abil_prof!$E$5)</f>
        <v>10</v>
      </c>
      <c r="F44">
        <f>SUM(starting_abil_race!$E$6,starting_abil_prof!$E$6)</f>
        <v>6</v>
      </c>
      <c r="G44">
        <f>SUM(starting_abil_race!$E$7,starting_abil_prof!$E$7)</f>
        <v>4</v>
      </c>
      <c r="H44">
        <f>SUM(starting_abil_race!$E$8,starting_abil_prof!$E$8)</f>
        <v>6</v>
      </c>
      <c r="I44">
        <f>SUM(starting_abil_race!$E$9,starting_abil_prof!$E$9)</f>
        <v>6</v>
      </c>
      <c r="J44" s="1">
        <f t="shared" si="0"/>
        <v>40</v>
      </c>
    </row>
    <row r="45" spans="1:10">
      <c r="A45" t="s">
        <v>71</v>
      </c>
      <c r="B45">
        <f>SUM(starting_abil_race!E2,starting_abil_prof!F$2)</f>
        <v>2</v>
      </c>
      <c r="C45">
        <f>SUM(starting_abil_race!$E$3,starting_abil_prof!$F$3)</f>
        <v>2</v>
      </c>
      <c r="D45">
        <f>SUM(starting_abil_race!$E$4,starting_abil_prof!$F$4)</f>
        <v>4</v>
      </c>
      <c r="E45">
        <f>SUM(starting_abil_race!$E$5,starting_abil_prof!$F$5)</f>
        <v>12</v>
      </c>
      <c r="F45">
        <f>SUM(starting_abil_race!$E$6,starting_abil_prof!$F$6)</f>
        <v>8</v>
      </c>
      <c r="G45">
        <f>SUM(starting_abil_race!$E$7,starting_abil_prof!$F$7)</f>
        <v>2</v>
      </c>
      <c r="H45">
        <f>SUM(starting_abil_race!$E$8,starting_abil_prof!$F$8)</f>
        <v>6</v>
      </c>
      <c r="I45">
        <f>SUM(starting_abil_race!$E$9,starting_abil_prof!$F$9)</f>
        <v>4</v>
      </c>
      <c r="J45" s="1">
        <f t="shared" si="0"/>
        <v>40</v>
      </c>
    </row>
    <row r="46" spans="1:10">
      <c r="A46" t="s">
        <v>72</v>
      </c>
      <c r="B46">
        <f>SUM(starting_abil_race!E2,starting_abil_prof!G$2)</f>
        <v>2</v>
      </c>
      <c r="C46">
        <f>SUM(starting_abil_race!$E$3,starting_abil_prof!$G$3)</f>
        <v>2</v>
      </c>
      <c r="D46">
        <f>SUM(starting_abil_race!$E$4,starting_abil_prof!$G$4)</f>
        <v>6</v>
      </c>
      <c r="E46">
        <f>SUM(starting_abil_race!$E$5,starting_abil_prof!$G$5)</f>
        <v>12</v>
      </c>
      <c r="F46">
        <f>SUM(starting_abil_race!$E$6,starting_abil_prof!$G$6)</f>
        <v>8</v>
      </c>
      <c r="G46">
        <f>SUM(starting_abil_race!$E$7,starting_abil_prof!$G$7)</f>
        <v>4</v>
      </c>
      <c r="H46">
        <f>SUM(starting_abil_race!$E$8,starting_abil_prof!$G$8)</f>
        <v>2</v>
      </c>
      <c r="I46">
        <f>SUM(starting_abil_race!$E$9,starting_abil_prof!$G$9)</f>
        <v>4</v>
      </c>
      <c r="J46" s="1">
        <f t="shared" si="0"/>
        <v>40</v>
      </c>
    </row>
    <row r="47" spans="1:10">
      <c r="A47" t="s">
        <v>73</v>
      </c>
      <c r="B47">
        <f>SUM(starting_abil_race!E2,starting_abil_prof!H$2)</f>
        <v>2</v>
      </c>
      <c r="C47">
        <f>SUM(starting_abil_race!$E$3,starting_abil_prof!$H$3)</f>
        <v>8</v>
      </c>
      <c r="D47">
        <f>SUM(starting_abil_race!$E$4,starting_abil_prof!$H$4)</f>
        <v>4</v>
      </c>
      <c r="E47">
        <f>SUM(starting_abil_race!$E$5,starting_abil_prof!$H$5)</f>
        <v>6</v>
      </c>
      <c r="F47">
        <f>SUM(starting_abil_race!$E$6,starting_abil_prof!$H$6)</f>
        <v>6</v>
      </c>
      <c r="G47">
        <f>SUM(starting_abil_race!$E$7,starting_abil_prof!$H$7)</f>
        <v>2</v>
      </c>
      <c r="H47">
        <f>SUM(starting_abil_race!$E$8,starting_abil_prof!$H$8)</f>
        <v>8</v>
      </c>
      <c r="I47">
        <f>SUM(starting_abil_race!$E$9,starting_abil_prof!$H$9)</f>
        <v>4</v>
      </c>
      <c r="J47" s="1">
        <f t="shared" si="0"/>
        <v>40</v>
      </c>
    </row>
    <row r="48" spans="1:10">
      <c r="A48" t="s">
        <v>74</v>
      </c>
      <c r="B48">
        <f>SUM(starting_abil_race!E2,starting_abil_prof!I$2)</f>
        <v>0</v>
      </c>
      <c r="C48">
        <f>SUM(starting_abil_race!$E$3,starting_abil_prof!$I$3)</f>
        <v>8</v>
      </c>
      <c r="D48">
        <f>SUM(starting_abil_race!$E$4,starting_abil_prof!$I$4)</f>
        <v>4</v>
      </c>
      <c r="E48">
        <f>SUM(starting_abil_race!$E$5,starting_abil_prof!$I$5)</f>
        <v>6</v>
      </c>
      <c r="F48">
        <f>SUM(starting_abil_race!$E$6,starting_abil_prof!$I$6)</f>
        <v>6</v>
      </c>
      <c r="G48">
        <f>SUM(starting_abil_race!$E$7,starting_abil_prof!$I$7)</f>
        <v>4</v>
      </c>
      <c r="H48">
        <f>SUM(starting_abil_race!$E$8,starting_abil_prof!$I$8)</f>
        <v>8</v>
      </c>
      <c r="I48">
        <f>SUM(starting_abil_race!$E$9,starting_abil_prof!$I$9)</f>
        <v>4</v>
      </c>
      <c r="J48" s="1">
        <f t="shared" si="0"/>
        <v>40</v>
      </c>
    </row>
    <row r="49" spans="1:10">
      <c r="A49" t="s">
        <v>75</v>
      </c>
      <c r="B49">
        <f>SUM(starting_abil_race!E2,starting_abil_prof!J$2)</f>
        <v>0</v>
      </c>
      <c r="C49">
        <f>SUM(starting_abil_race!$E$3,starting_abil_prof!$J$3)</f>
        <v>8</v>
      </c>
      <c r="D49">
        <f>SUM(starting_abil_race!$E$4,starting_abil_prof!$J$4)</f>
        <v>4</v>
      </c>
      <c r="E49">
        <f>SUM(starting_abil_race!$E$5,starting_abil_prof!$J$5)</f>
        <v>6</v>
      </c>
      <c r="F49">
        <f>SUM(starting_abil_race!$E$6,starting_abil_prof!$J$6)</f>
        <v>6</v>
      </c>
      <c r="G49">
        <f>SUM(starting_abil_race!$E$7,starting_abil_prof!$J$7)</f>
        <v>4</v>
      </c>
      <c r="H49">
        <f>SUM(starting_abil_race!$E$8,starting_abil_prof!$J$8)</f>
        <v>8</v>
      </c>
      <c r="I49">
        <f>SUM(starting_abil_race!$E$9,starting_abil_prof!$J$9)</f>
        <v>4</v>
      </c>
      <c r="J49" s="1">
        <f t="shared" si="0"/>
        <v>40</v>
      </c>
    </row>
    <row r="50" spans="1:10">
      <c r="A50" t="s">
        <v>76</v>
      </c>
      <c r="B50">
        <f>SUM(starting_abil_race!E2,starting_abil_prof!K$2)</f>
        <v>0</v>
      </c>
      <c r="C50">
        <f>SUM(starting_abil_race!$E$3,starting_abil_prof!$K$3)</f>
        <v>8</v>
      </c>
      <c r="D50">
        <f>SUM(starting_abil_race!$E$4,starting_abil_prof!$K$4)</f>
        <v>4</v>
      </c>
      <c r="E50">
        <f>SUM(starting_abil_race!$E$5,starting_abil_prof!$K$5)</f>
        <v>8</v>
      </c>
      <c r="F50">
        <f>SUM(starting_abil_race!$E$6,starting_abil_prof!$K$6)</f>
        <v>6</v>
      </c>
      <c r="G50">
        <f>SUM(starting_abil_race!$E$7,starting_abil_prof!$K$7)</f>
        <v>4</v>
      </c>
      <c r="H50">
        <f>SUM(starting_abil_race!$E$8,starting_abil_prof!$K$8)</f>
        <v>6</v>
      </c>
      <c r="I50">
        <f>SUM(starting_abil_race!$E$9,starting_abil_prof!$K$9)</f>
        <v>4</v>
      </c>
      <c r="J50" s="1">
        <f t="shared" si="0"/>
        <v>40</v>
      </c>
    </row>
    <row r="51" spans="1:10">
      <c r="A51" t="s">
        <v>77</v>
      </c>
      <c r="B51">
        <f>SUM(starting_abil_race!E2,starting_abil_prof!L$2)</f>
        <v>8</v>
      </c>
      <c r="C51">
        <f>SUM(starting_abil_race!$E$3,starting_abil_prof!$L$3)</f>
        <v>2</v>
      </c>
      <c r="D51">
        <f>SUM(starting_abil_race!$E$4,starting_abil_prof!$L$4)</f>
        <v>2</v>
      </c>
      <c r="E51">
        <f>SUM(starting_abil_race!$E$5,starting_abil_prof!$L$5)</f>
        <v>8</v>
      </c>
      <c r="F51">
        <f>SUM(starting_abil_race!$E$6,starting_abil_prof!$L$6)</f>
        <v>4</v>
      </c>
      <c r="G51">
        <f>SUM(starting_abil_race!$E$7,starting_abil_prof!$L$7)</f>
        <v>4</v>
      </c>
      <c r="H51">
        <f>SUM(starting_abil_race!$E$8,starting_abil_prof!$L$8)</f>
        <v>8</v>
      </c>
      <c r="I51">
        <f>SUM(starting_abil_race!$E$9,starting_abil_prof!$L$9)</f>
        <v>4</v>
      </c>
      <c r="J51" s="1">
        <f t="shared" si="0"/>
        <v>40</v>
      </c>
    </row>
    <row r="52" spans="1:10">
      <c r="A52" t="s">
        <v>78</v>
      </c>
      <c r="B52">
        <f>SUM(starting_abil_race!E2,starting_abil_prof!M$2)</f>
        <v>6</v>
      </c>
      <c r="C52">
        <f>SUM(starting_abil_race!$E$3,starting_abil_prof!$M$3)</f>
        <v>2</v>
      </c>
      <c r="D52">
        <f>SUM(starting_abil_race!$E$4,starting_abil_prof!$M$4)</f>
        <v>4</v>
      </c>
      <c r="E52">
        <f>SUM(starting_abil_race!$E$5,starting_abil_prof!$M$5)</f>
        <v>8</v>
      </c>
      <c r="F52">
        <f>SUM(starting_abil_race!$E$6,starting_abil_prof!$M$6)</f>
        <v>4</v>
      </c>
      <c r="G52">
        <f>SUM(starting_abil_race!$E$7,starting_abil_prof!$M$7)</f>
        <v>4</v>
      </c>
      <c r="H52">
        <f>SUM(starting_abil_race!$E$8,starting_abil_prof!$M$8)</f>
        <v>8</v>
      </c>
      <c r="I52">
        <f>SUM(starting_abil_race!$E$9,starting_abil_prof!$M$9)</f>
        <v>4</v>
      </c>
      <c r="J52" s="1">
        <f t="shared" si="0"/>
        <v>40</v>
      </c>
    </row>
    <row r="53" spans="1:10">
      <c r="A53" t="s">
        <v>244</v>
      </c>
      <c r="B53">
        <f>SUM(starting_abil_race!E2,starting_abil_prof!N$2)</f>
        <v>0</v>
      </c>
      <c r="C53">
        <f>SUM(starting_abil_race!$E$3,starting_abil_prof!$N$3)</f>
        <v>2</v>
      </c>
      <c r="D53">
        <f>SUM(starting_abil_race!$E$4,starting_abil_prof!$N$4)</f>
        <v>10</v>
      </c>
      <c r="E53">
        <f>SUM(starting_abil_race!$E$5,starting_abil_prof!$N$5)</f>
        <v>8</v>
      </c>
      <c r="F53">
        <f>SUM(starting_abil_race!$E$6,starting_abil_prof!$N$6)</f>
        <v>10</v>
      </c>
      <c r="G53">
        <f>SUM(starting_abil_race!$E$7,starting_abil_prof!$N$7)</f>
        <v>0</v>
      </c>
      <c r="H53">
        <f>SUM(starting_abil_race!$E$8,starting_abil_prof!$N$8)</f>
        <v>2</v>
      </c>
      <c r="I53">
        <f>SUM(starting_abil_race!$E$9,starting_abil_prof!$N$9)</f>
        <v>8</v>
      </c>
      <c r="J53" s="1">
        <f t="shared" si="0"/>
        <v>40</v>
      </c>
    </row>
    <row r="54" spans="1:10">
      <c r="A54" t="s">
        <v>79</v>
      </c>
      <c r="B54">
        <f>SUM(starting_abil_race!F2,starting_abil_prof!B$2)</f>
        <v>2</v>
      </c>
      <c r="C54">
        <f>SUM(starting_abil_race!$F$3,starting_abil_prof!$B$3)</f>
        <v>2</v>
      </c>
      <c r="D54">
        <f>SUM(starting_abil_race!$F$4,starting_abil_prof!$B$4)</f>
        <v>6</v>
      </c>
      <c r="E54">
        <f>SUM(starting_abil_race!$F$5,starting_abil_prof!$B$5)</f>
        <v>6</v>
      </c>
      <c r="F54">
        <f>SUM(starting_abil_race!$F$6,starting_abil_prof!$B$6)</f>
        <v>6</v>
      </c>
      <c r="G54">
        <f>SUM(starting_abil_race!$F$7,starting_abil_prof!$B$7)</f>
        <v>4</v>
      </c>
      <c r="H54">
        <f>SUM(starting_abil_race!$F$8,starting_abil_prof!$B$8)</f>
        <v>6</v>
      </c>
      <c r="I54">
        <f>SUM(starting_abil_race!$F$9,starting_abil_prof!$B$9)</f>
        <v>8</v>
      </c>
      <c r="J54" s="1">
        <f t="shared" si="0"/>
        <v>40</v>
      </c>
    </row>
    <row r="55" spans="1:10">
      <c r="A55" t="s">
        <v>80</v>
      </c>
      <c r="B55">
        <f>SUM(starting_abil_race!F2,starting_abil_prof!C$2)</f>
        <v>2</v>
      </c>
      <c r="C55">
        <f>SUM(starting_abil_race!$F$3,starting_abil_prof!$C$3)</f>
        <v>6</v>
      </c>
      <c r="D55">
        <f>SUM(starting_abil_race!$F$4,starting_abil_prof!$C$4)</f>
        <v>4</v>
      </c>
      <c r="E55">
        <f>SUM(starting_abil_race!$F$5,starting_abil_prof!$C$5)</f>
        <v>6</v>
      </c>
      <c r="F55">
        <f>SUM(starting_abil_race!$F$6,starting_abil_prof!$C$6)</f>
        <v>6</v>
      </c>
      <c r="G55">
        <f>SUM(starting_abil_race!$F$7,starting_abil_prof!$C$7)</f>
        <v>4</v>
      </c>
      <c r="H55">
        <f>SUM(starting_abil_race!$F$8,starting_abil_prof!$C$8)</f>
        <v>6</v>
      </c>
      <c r="I55">
        <f>SUM(starting_abil_race!$F$9,starting_abil_prof!$C$9)</f>
        <v>6</v>
      </c>
      <c r="J55" s="1">
        <f t="shared" si="0"/>
        <v>40</v>
      </c>
    </row>
    <row r="56" spans="1:10">
      <c r="A56" t="s">
        <v>81</v>
      </c>
      <c r="B56">
        <f>SUM(starting_abil_race!F2,starting_abil_prof!D$2)</f>
        <v>2</v>
      </c>
      <c r="C56">
        <f>SUM(starting_abil_race!$F$3,starting_abil_prof!$D$3)</f>
        <v>6</v>
      </c>
      <c r="D56">
        <f>SUM(starting_abil_race!$F$4,starting_abil_prof!$D$4)</f>
        <v>4</v>
      </c>
      <c r="E56">
        <f>SUM(starting_abil_race!$F$5,starting_abil_prof!$D$5)</f>
        <v>6</v>
      </c>
      <c r="F56">
        <f>SUM(starting_abil_race!$F$6,starting_abil_prof!$D$6)</f>
        <v>4</v>
      </c>
      <c r="G56">
        <f>SUM(starting_abil_race!$F$7,starting_abil_prof!$D$7)</f>
        <v>6</v>
      </c>
      <c r="H56">
        <f>SUM(starting_abil_race!$F$8,starting_abil_prof!$D$8)</f>
        <v>6</v>
      </c>
      <c r="I56">
        <f>SUM(starting_abil_race!$F$9,starting_abil_prof!$D$9)</f>
        <v>6</v>
      </c>
      <c r="J56" s="1">
        <f t="shared" si="0"/>
        <v>40</v>
      </c>
    </row>
    <row r="57" spans="1:10">
      <c r="A57" t="s">
        <v>82</v>
      </c>
      <c r="B57">
        <f>SUM(starting_abil_race!F2,starting_abil_prof!E$2)</f>
        <v>2</v>
      </c>
      <c r="C57">
        <f>SUM(starting_abil_race!$F$3,starting_abil_prof!$E$3)</f>
        <v>4</v>
      </c>
      <c r="D57">
        <f>SUM(starting_abil_race!$F$4,starting_abil_prof!$E$4)</f>
        <v>2</v>
      </c>
      <c r="E57">
        <f>SUM(starting_abil_race!$F$5,starting_abil_prof!$E$5)</f>
        <v>8</v>
      </c>
      <c r="F57">
        <f>SUM(starting_abil_race!$F$6,starting_abil_prof!$E$6)</f>
        <v>4</v>
      </c>
      <c r="G57">
        <f>SUM(starting_abil_race!$F$7,starting_abil_prof!$E$7)</f>
        <v>6</v>
      </c>
      <c r="H57">
        <f>SUM(starting_abil_race!$F$8,starting_abil_prof!$E$8)</f>
        <v>8</v>
      </c>
      <c r="I57">
        <f>SUM(starting_abil_race!$F$9,starting_abil_prof!$E$9)</f>
        <v>6</v>
      </c>
      <c r="J57" s="1">
        <f t="shared" si="0"/>
        <v>40</v>
      </c>
    </row>
    <row r="58" spans="1:10">
      <c r="A58" t="s">
        <v>83</v>
      </c>
      <c r="B58">
        <f>SUM(starting_abil_race!F2,starting_abil_prof!F$2)</f>
        <v>4</v>
      </c>
      <c r="C58">
        <f>SUM(starting_abil_race!$F$3,starting_abil_prof!$F$3)</f>
        <v>2</v>
      </c>
      <c r="D58">
        <f>SUM(starting_abil_race!$F$4,starting_abil_prof!$F$4)</f>
        <v>2</v>
      </c>
      <c r="E58">
        <f>SUM(starting_abil_race!$F$5,starting_abil_prof!$F$5)</f>
        <v>10</v>
      </c>
      <c r="F58">
        <f>SUM(starting_abil_race!$F$6,starting_abil_prof!$F$6)</f>
        <v>6</v>
      </c>
      <c r="G58">
        <f>SUM(starting_abil_race!$F$7,starting_abil_prof!$F$7)</f>
        <v>4</v>
      </c>
      <c r="H58">
        <f>SUM(starting_abil_race!$F$8,starting_abil_prof!$F$8)</f>
        <v>8</v>
      </c>
      <c r="I58">
        <f>SUM(starting_abil_race!$F$9,starting_abil_prof!$F$9)</f>
        <v>4</v>
      </c>
      <c r="J58" s="1">
        <f t="shared" si="0"/>
        <v>40</v>
      </c>
    </row>
    <row r="59" spans="1:10">
      <c r="A59" t="s">
        <v>84</v>
      </c>
      <c r="B59">
        <f>SUM(starting_abil_race!F2,starting_abil_prof!G$2)</f>
        <v>4</v>
      </c>
      <c r="C59">
        <f>SUM(starting_abil_race!$F$3,starting_abil_prof!$G$3)</f>
        <v>2</v>
      </c>
      <c r="D59">
        <f>SUM(starting_abil_race!$F$4,starting_abil_prof!$G$4)</f>
        <v>4</v>
      </c>
      <c r="E59">
        <f>SUM(starting_abil_race!$F$5,starting_abil_prof!$G$5)</f>
        <v>10</v>
      </c>
      <c r="F59">
        <f>SUM(starting_abil_race!$F$6,starting_abil_prof!$G$6)</f>
        <v>6</v>
      </c>
      <c r="G59">
        <f>SUM(starting_abil_race!$F$7,starting_abil_prof!$G$7)</f>
        <v>6</v>
      </c>
      <c r="H59">
        <f>SUM(starting_abil_race!$F$8,starting_abil_prof!$G$8)</f>
        <v>4</v>
      </c>
      <c r="I59">
        <f>SUM(starting_abil_race!$F$9,starting_abil_prof!$G$9)</f>
        <v>4</v>
      </c>
      <c r="J59" s="1">
        <f t="shared" si="0"/>
        <v>40</v>
      </c>
    </row>
    <row r="60" spans="1:10">
      <c r="A60" t="s">
        <v>85</v>
      </c>
      <c r="B60">
        <f>SUM(starting_abil_race!F2,starting_abil_prof!H$2)</f>
        <v>4</v>
      </c>
      <c r="C60">
        <f>SUM(starting_abil_race!$F$3,starting_abil_prof!$H$3)</f>
        <v>8</v>
      </c>
      <c r="D60">
        <f>SUM(starting_abil_race!$F$4,starting_abil_prof!$H$4)</f>
        <v>2</v>
      </c>
      <c r="E60">
        <f>SUM(starting_abil_race!$F$5,starting_abil_prof!$H$5)</f>
        <v>4</v>
      </c>
      <c r="F60">
        <f>SUM(starting_abil_race!$F$6,starting_abil_prof!$H$6)</f>
        <v>4</v>
      </c>
      <c r="G60">
        <f>SUM(starting_abil_race!$F$7,starting_abil_prof!$H$7)</f>
        <v>4</v>
      </c>
      <c r="H60">
        <f>SUM(starting_abil_race!$F$8,starting_abil_prof!$H$8)</f>
        <v>10</v>
      </c>
      <c r="I60">
        <f>SUM(starting_abil_race!$F$9,starting_abil_prof!$H$9)</f>
        <v>4</v>
      </c>
      <c r="J60" s="1">
        <f t="shared" si="0"/>
        <v>40</v>
      </c>
    </row>
    <row r="61" spans="1:10">
      <c r="A61" t="s">
        <v>86</v>
      </c>
      <c r="B61">
        <f>SUM(starting_abil_race!F2,starting_abil_prof!I$2)</f>
        <v>2</v>
      </c>
      <c r="C61">
        <f>SUM(starting_abil_race!$F$3,starting_abil_prof!$I$3)</f>
        <v>8</v>
      </c>
      <c r="D61">
        <f>SUM(starting_abil_race!$F$4,starting_abil_prof!$I$4)</f>
        <v>2</v>
      </c>
      <c r="E61">
        <f>SUM(starting_abil_race!$F$5,starting_abil_prof!$I$5)</f>
        <v>4</v>
      </c>
      <c r="F61">
        <f>SUM(starting_abil_race!$F$6,starting_abil_prof!$I$6)</f>
        <v>4</v>
      </c>
      <c r="G61">
        <f>SUM(starting_abil_race!$F$7,starting_abil_prof!$I$7)</f>
        <v>6</v>
      </c>
      <c r="H61">
        <f>SUM(starting_abil_race!$F$8,starting_abil_prof!$I$8)</f>
        <v>10</v>
      </c>
      <c r="I61">
        <f>SUM(starting_abil_race!$F$9,starting_abil_prof!$I$9)</f>
        <v>4</v>
      </c>
      <c r="J61" s="1">
        <f t="shared" si="0"/>
        <v>40</v>
      </c>
    </row>
    <row r="62" spans="1:10">
      <c r="A62" t="s">
        <v>87</v>
      </c>
      <c r="B62">
        <f>SUM(starting_abil_race!F2,starting_abil_prof!J$2)</f>
        <v>2</v>
      </c>
      <c r="C62">
        <f>SUM(starting_abil_race!$F$3,starting_abil_prof!$J$3)</f>
        <v>8</v>
      </c>
      <c r="D62">
        <f>SUM(starting_abil_race!$F$4,starting_abil_prof!$J$4)</f>
        <v>2</v>
      </c>
      <c r="E62">
        <f>SUM(starting_abil_race!$F$5,starting_abil_prof!$J$5)</f>
        <v>4</v>
      </c>
      <c r="F62">
        <f>SUM(starting_abil_race!$F$6,starting_abil_prof!$J$6)</f>
        <v>4</v>
      </c>
      <c r="G62">
        <f>SUM(starting_abil_race!$F$7,starting_abil_prof!$J$7)</f>
        <v>6</v>
      </c>
      <c r="H62">
        <f>SUM(starting_abil_race!$F$8,starting_abil_prof!$J$8)</f>
        <v>10</v>
      </c>
      <c r="I62">
        <f>SUM(starting_abil_race!$F$9,starting_abil_prof!$J$9)</f>
        <v>4</v>
      </c>
      <c r="J62" s="1">
        <f t="shared" si="0"/>
        <v>40</v>
      </c>
    </row>
    <row r="63" spans="1:10">
      <c r="A63" t="s">
        <v>88</v>
      </c>
      <c r="B63">
        <f>SUM(starting_abil_race!F2,starting_abil_prof!K$2)</f>
        <v>2</v>
      </c>
      <c r="C63">
        <f>SUM(starting_abil_race!$F$3,starting_abil_prof!$K$3)</f>
        <v>8</v>
      </c>
      <c r="D63">
        <f>SUM(starting_abil_race!$F$4,starting_abil_prof!$K$4)</f>
        <v>2</v>
      </c>
      <c r="E63">
        <f>SUM(starting_abil_race!$F$5,starting_abil_prof!$K$5)</f>
        <v>6</v>
      </c>
      <c r="F63">
        <f>SUM(starting_abil_race!$F$6,starting_abil_prof!$K$6)</f>
        <v>4</v>
      </c>
      <c r="G63">
        <f>SUM(starting_abil_race!$F$7,starting_abil_prof!$K$7)</f>
        <v>6</v>
      </c>
      <c r="H63">
        <f>SUM(starting_abil_race!$F$8,starting_abil_prof!$K$8)</f>
        <v>8</v>
      </c>
      <c r="I63">
        <f>SUM(starting_abil_race!$F$9,starting_abil_prof!$K$9)</f>
        <v>4</v>
      </c>
      <c r="J63" s="1">
        <f t="shared" si="0"/>
        <v>40</v>
      </c>
    </row>
    <row r="64" spans="1:10">
      <c r="A64" t="s">
        <v>89</v>
      </c>
      <c r="B64">
        <f>SUM(starting_abil_race!F2,starting_abil_prof!L$2)</f>
        <v>10</v>
      </c>
      <c r="C64">
        <f>SUM(starting_abil_race!$F$3,starting_abil_prof!$L$3)</f>
        <v>2</v>
      </c>
      <c r="D64">
        <f>SUM(starting_abil_race!$F$4,starting_abil_prof!$L$4)</f>
        <v>0</v>
      </c>
      <c r="E64">
        <f>SUM(starting_abil_race!$F$5,starting_abil_prof!$L$5)</f>
        <v>6</v>
      </c>
      <c r="F64">
        <f>SUM(starting_abil_race!$F$6,starting_abil_prof!$L$6)</f>
        <v>2</v>
      </c>
      <c r="G64">
        <f>SUM(starting_abil_race!$F$7,starting_abil_prof!$L$7)</f>
        <v>6</v>
      </c>
      <c r="H64">
        <f>SUM(starting_abil_race!$F$8,starting_abil_prof!$L$8)</f>
        <v>10</v>
      </c>
      <c r="I64">
        <f>SUM(starting_abil_race!$F$9,starting_abil_prof!$L$9)</f>
        <v>4</v>
      </c>
      <c r="J64" s="1">
        <f t="shared" si="0"/>
        <v>40</v>
      </c>
    </row>
    <row r="65" spans="1:10">
      <c r="A65" t="s">
        <v>90</v>
      </c>
      <c r="B65">
        <f>SUM(starting_abil_race!F2,starting_abil_prof!M$2)</f>
        <v>8</v>
      </c>
      <c r="C65">
        <f>SUM(starting_abil_race!$F$3,starting_abil_prof!$M$3)</f>
        <v>2</v>
      </c>
      <c r="D65">
        <f>SUM(starting_abil_race!$F$4,starting_abil_prof!$M$4)</f>
        <v>2</v>
      </c>
      <c r="E65">
        <f>SUM(starting_abil_race!$F$5,starting_abil_prof!$M$5)</f>
        <v>6</v>
      </c>
      <c r="F65">
        <f>SUM(starting_abil_race!$F$6,starting_abil_prof!$M$6)</f>
        <v>2</v>
      </c>
      <c r="G65">
        <f>SUM(starting_abil_race!$F$7,starting_abil_prof!$M$7)</f>
        <v>6</v>
      </c>
      <c r="H65">
        <f>SUM(starting_abil_race!$F$8,starting_abil_prof!$M$8)</f>
        <v>10</v>
      </c>
      <c r="I65">
        <f>SUM(starting_abil_race!$F$9,starting_abil_prof!$M$9)</f>
        <v>4</v>
      </c>
      <c r="J65" s="1">
        <f t="shared" si="0"/>
        <v>40</v>
      </c>
    </row>
    <row r="66" spans="1:10">
      <c r="A66" t="s">
        <v>245</v>
      </c>
      <c r="B66">
        <f>SUM(starting_abil_race!F2,starting_abil_prof!N$2)</f>
        <v>2</v>
      </c>
      <c r="C66">
        <f>SUM(starting_abil_race!$F$3,starting_abil_prof!$N$3)</f>
        <v>2</v>
      </c>
      <c r="D66">
        <f>SUM(starting_abil_race!$F$4,starting_abil_prof!$N$4)</f>
        <v>8</v>
      </c>
      <c r="E66">
        <f>SUM(starting_abil_race!$F$5,starting_abil_prof!$N$5)</f>
        <v>6</v>
      </c>
      <c r="F66">
        <f>SUM(starting_abil_race!$F$6,starting_abil_prof!$N$6)</f>
        <v>8</v>
      </c>
      <c r="G66">
        <f>SUM(starting_abil_race!$F$7,starting_abil_prof!$N$7)</f>
        <v>2</v>
      </c>
      <c r="H66">
        <f>SUM(starting_abil_race!$F$8,starting_abil_prof!$N$8)</f>
        <v>4</v>
      </c>
      <c r="I66">
        <f>SUM(starting_abil_race!$F$9,starting_abil_prof!$N$9)</f>
        <v>8</v>
      </c>
      <c r="J66" s="1">
        <f t="shared" si="0"/>
        <v>40</v>
      </c>
    </row>
    <row r="67" spans="1:10">
      <c r="A67" t="s">
        <v>91</v>
      </c>
      <c r="B67">
        <f>SUM(starting_abil_race!G2,starting_abil_prof!B$2)</f>
        <v>0</v>
      </c>
      <c r="C67">
        <f>SUM(starting_abil_race!$G$3,starting_abil_prof!$B$3)</f>
        <v>2</v>
      </c>
      <c r="D67">
        <f>SUM(starting_abil_race!$G$4,starting_abil_prof!$B$4)</f>
        <v>10</v>
      </c>
      <c r="E67">
        <f>SUM(starting_abil_race!$G$5,starting_abil_prof!$B$5)</f>
        <v>6</v>
      </c>
      <c r="F67">
        <f>SUM(starting_abil_race!$G$6,starting_abil_prof!$B$6)</f>
        <v>8</v>
      </c>
      <c r="G67">
        <f>SUM(starting_abil_race!$G$7,starting_abil_prof!$B$7)</f>
        <v>2</v>
      </c>
      <c r="H67">
        <f>SUM(starting_abil_race!$G$8,starting_abil_prof!$B$8)</f>
        <v>2</v>
      </c>
      <c r="I67">
        <f>SUM(starting_abil_race!$G$9,starting_abil_prof!$B$9)</f>
        <v>10</v>
      </c>
      <c r="J67" s="1">
        <f t="shared" si="0"/>
        <v>40</v>
      </c>
    </row>
    <row r="68" spans="1:10">
      <c r="A68" t="s">
        <v>92</v>
      </c>
      <c r="B68">
        <f>SUM(starting_abil_race!G2,starting_abil_prof!C$2)</f>
        <v>0</v>
      </c>
      <c r="C68">
        <f>SUM(starting_abil_race!$G$3,starting_abil_prof!$C$3)</f>
        <v>6</v>
      </c>
      <c r="D68">
        <f>SUM(starting_abil_race!$G$4,starting_abil_prof!$C$4)</f>
        <v>8</v>
      </c>
      <c r="E68">
        <f>SUM(starting_abil_race!$G$5,starting_abil_prof!$C$5)</f>
        <v>6</v>
      </c>
      <c r="F68">
        <f>SUM(starting_abil_race!$G$6,starting_abil_prof!$C$6)</f>
        <v>8</v>
      </c>
      <c r="G68">
        <f>SUM(starting_abil_race!$G$7,starting_abil_prof!$C$7)</f>
        <v>2</v>
      </c>
      <c r="H68">
        <f>SUM(starting_abil_race!$G$8,starting_abil_prof!$C$8)</f>
        <v>2</v>
      </c>
      <c r="I68">
        <f>SUM(starting_abil_race!$G$9,starting_abil_prof!$C$9)</f>
        <v>8</v>
      </c>
      <c r="J68" s="1">
        <f t="shared" si="0"/>
        <v>40</v>
      </c>
    </row>
    <row r="69" spans="1:10">
      <c r="A69" t="s">
        <v>93</v>
      </c>
      <c r="B69">
        <f>SUM(starting_abil_race!G2,starting_abil_prof!D$2)</f>
        <v>0</v>
      </c>
      <c r="C69">
        <f>SUM(starting_abil_race!$G$3,starting_abil_prof!$D$3)</f>
        <v>6</v>
      </c>
      <c r="D69">
        <f>SUM(starting_abil_race!$G$4,starting_abil_prof!$D$4)</f>
        <v>8</v>
      </c>
      <c r="E69">
        <f>SUM(starting_abil_race!$G$5,starting_abil_prof!$D$5)</f>
        <v>6</v>
      </c>
      <c r="F69">
        <f>SUM(starting_abil_race!$G$6,starting_abil_prof!$D$6)</f>
        <v>6</v>
      </c>
      <c r="G69">
        <f>SUM(starting_abil_race!$G$7,starting_abil_prof!$D$7)</f>
        <v>4</v>
      </c>
      <c r="H69">
        <f>SUM(starting_abil_race!$G$8,starting_abil_prof!$D$8)</f>
        <v>2</v>
      </c>
      <c r="I69">
        <f>SUM(starting_abil_race!$G$9,starting_abil_prof!$D$9)</f>
        <v>8</v>
      </c>
      <c r="J69" s="1">
        <f t="shared" si="0"/>
        <v>40</v>
      </c>
    </row>
    <row r="70" spans="1:10">
      <c r="A70" t="s">
        <v>94</v>
      </c>
      <c r="B70">
        <f>SUM(starting_abil_race!G2,starting_abil_prof!E$2)</f>
        <v>0</v>
      </c>
      <c r="C70">
        <f>SUM(starting_abil_race!$G$3,starting_abil_prof!$E$3)</f>
        <v>4</v>
      </c>
      <c r="D70">
        <f>SUM(starting_abil_race!$G$4,starting_abil_prof!$E$4)</f>
        <v>6</v>
      </c>
      <c r="E70">
        <f>SUM(starting_abil_race!$G$5,starting_abil_prof!$E$5)</f>
        <v>8</v>
      </c>
      <c r="F70">
        <f>SUM(starting_abil_race!$G$6,starting_abil_prof!$E$6)</f>
        <v>6</v>
      </c>
      <c r="G70">
        <f>SUM(starting_abil_race!$G$7,starting_abil_prof!$E$7)</f>
        <v>4</v>
      </c>
      <c r="H70">
        <f>SUM(starting_abil_race!$G$8,starting_abil_prof!$E$8)</f>
        <v>4</v>
      </c>
      <c r="I70">
        <f>SUM(starting_abil_race!$G$9,starting_abil_prof!$E$9)</f>
        <v>8</v>
      </c>
      <c r="J70" s="1">
        <f t="shared" si="0"/>
        <v>40</v>
      </c>
    </row>
    <row r="71" spans="1:10">
      <c r="A71" t="s">
        <v>95</v>
      </c>
      <c r="B71">
        <f>SUM(starting_abil_race!G2,starting_abil_prof!F$2)</f>
        <v>2</v>
      </c>
      <c r="C71">
        <f>SUM(starting_abil_race!$G$3,starting_abil_prof!$F$3)</f>
        <v>2</v>
      </c>
      <c r="D71">
        <f>SUM(starting_abil_race!$G$4,starting_abil_prof!$F$4)</f>
        <v>6</v>
      </c>
      <c r="E71">
        <f>SUM(starting_abil_race!$G$5,starting_abil_prof!$F$5)</f>
        <v>10</v>
      </c>
      <c r="F71">
        <f>SUM(starting_abil_race!$G$6,starting_abil_prof!$F$6)</f>
        <v>8</v>
      </c>
      <c r="G71">
        <f>SUM(starting_abil_race!$G$7,starting_abil_prof!$F$7)</f>
        <v>2</v>
      </c>
      <c r="H71">
        <f>SUM(starting_abil_race!$G$8,starting_abil_prof!$F$8)</f>
        <v>4</v>
      </c>
      <c r="I71">
        <f>SUM(starting_abil_race!$G$9,starting_abil_prof!$F$9)</f>
        <v>6</v>
      </c>
      <c r="J71" s="1">
        <f t="shared" si="0"/>
        <v>40</v>
      </c>
    </row>
    <row r="72" spans="1:10">
      <c r="A72" t="s">
        <v>96</v>
      </c>
      <c r="B72">
        <f>SUM(starting_abil_race!G2,starting_abil_prof!G$2)</f>
        <v>2</v>
      </c>
      <c r="C72">
        <f>SUM(starting_abil_race!$G$3,starting_abil_prof!$G$3)</f>
        <v>2</v>
      </c>
      <c r="D72">
        <f>SUM(starting_abil_race!$G$4,starting_abil_prof!$G$4)</f>
        <v>8</v>
      </c>
      <c r="E72">
        <f>SUM(starting_abil_race!$G$5,starting_abil_prof!$G$5)</f>
        <v>10</v>
      </c>
      <c r="F72">
        <f>SUM(starting_abil_race!$G$6,starting_abil_prof!$G$6)</f>
        <v>8</v>
      </c>
      <c r="G72">
        <f>SUM(starting_abil_race!$G$7,starting_abil_prof!$G$7)</f>
        <v>4</v>
      </c>
      <c r="H72">
        <f>SUM(starting_abil_race!$G$8,starting_abil_prof!$G$8)</f>
        <v>0</v>
      </c>
      <c r="I72">
        <f>SUM(starting_abil_race!$G$9,starting_abil_prof!$G$9)</f>
        <v>6</v>
      </c>
      <c r="J72" s="1">
        <f t="shared" ref="J72:J140" si="1">SUM(B72:I72)</f>
        <v>40</v>
      </c>
    </row>
    <row r="73" spans="1:10">
      <c r="A73" t="s">
        <v>97</v>
      </c>
      <c r="B73">
        <f>SUM(starting_abil_race!G2,starting_abil_prof!H$2)</f>
        <v>2</v>
      </c>
      <c r="C73">
        <f>SUM(starting_abil_race!$G$3,starting_abil_prof!$H$3)</f>
        <v>8</v>
      </c>
      <c r="D73">
        <f>SUM(starting_abil_race!$G$4,starting_abil_prof!$H$4)</f>
        <v>6</v>
      </c>
      <c r="E73">
        <f>SUM(starting_abil_race!$G$5,starting_abil_prof!$H$5)</f>
        <v>4</v>
      </c>
      <c r="F73">
        <f>SUM(starting_abil_race!$G$6,starting_abil_prof!$H$6)</f>
        <v>6</v>
      </c>
      <c r="G73">
        <f>SUM(starting_abil_race!$G$7,starting_abil_prof!$H$7)</f>
        <v>2</v>
      </c>
      <c r="H73">
        <f>SUM(starting_abil_race!$G$8,starting_abil_prof!$H$8)</f>
        <v>6</v>
      </c>
      <c r="I73">
        <f>SUM(starting_abil_race!$G$9,starting_abil_prof!$H$9)</f>
        <v>6</v>
      </c>
      <c r="J73" s="1">
        <f t="shared" si="1"/>
        <v>40</v>
      </c>
    </row>
    <row r="74" spans="1:10">
      <c r="A74" t="s">
        <v>98</v>
      </c>
      <c r="B74">
        <f>SUM(starting_abil_race!G2,starting_abil_prof!I$2)</f>
        <v>0</v>
      </c>
      <c r="C74">
        <f>SUM(starting_abil_race!$G$3,starting_abil_prof!$I$3)</f>
        <v>8</v>
      </c>
      <c r="D74">
        <f>SUM(starting_abil_race!$G$4,starting_abil_prof!$I$4)</f>
        <v>6</v>
      </c>
      <c r="E74">
        <f>SUM(starting_abil_race!$G$5,starting_abil_prof!$I$5)</f>
        <v>4</v>
      </c>
      <c r="F74">
        <f>SUM(starting_abil_race!$G$6,starting_abil_prof!$I$6)</f>
        <v>6</v>
      </c>
      <c r="G74">
        <f>SUM(starting_abil_race!$G$7,starting_abil_prof!$I$7)</f>
        <v>4</v>
      </c>
      <c r="H74">
        <f>SUM(starting_abil_race!$G$8,starting_abil_prof!$I$8)</f>
        <v>6</v>
      </c>
      <c r="I74">
        <f>SUM(starting_abil_race!$G$9,starting_abil_prof!$I$9)</f>
        <v>6</v>
      </c>
      <c r="J74" s="1">
        <f t="shared" si="1"/>
        <v>40</v>
      </c>
    </row>
    <row r="75" spans="1:10">
      <c r="A75" t="s">
        <v>99</v>
      </c>
      <c r="B75">
        <f>SUM(starting_abil_race!G2,starting_abil_prof!J$2)</f>
        <v>0</v>
      </c>
      <c r="C75">
        <f>SUM(starting_abil_race!$G$3,starting_abil_prof!$J$3)</f>
        <v>8</v>
      </c>
      <c r="D75">
        <f>SUM(starting_abil_race!$G$4,starting_abil_prof!$J$4)</f>
        <v>6</v>
      </c>
      <c r="E75">
        <f>SUM(starting_abil_race!$G$5,starting_abil_prof!$J$5)</f>
        <v>4</v>
      </c>
      <c r="F75">
        <f>SUM(starting_abil_race!$G$6,starting_abil_prof!$J$6)</f>
        <v>6</v>
      </c>
      <c r="G75">
        <f>SUM(starting_abil_race!$G$7,starting_abil_prof!$J$7)</f>
        <v>4</v>
      </c>
      <c r="H75">
        <f>SUM(starting_abil_race!$G$8,starting_abil_prof!$J$8)</f>
        <v>6</v>
      </c>
      <c r="I75">
        <f>SUM(starting_abil_race!$G$9,starting_abil_prof!$J$9)</f>
        <v>6</v>
      </c>
      <c r="J75" s="1">
        <f t="shared" si="1"/>
        <v>40</v>
      </c>
    </row>
    <row r="76" spans="1:10">
      <c r="A76" t="s">
        <v>100</v>
      </c>
      <c r="B76">
        <f>SUM(starting_abil_race!G2,starting_abil_prof!K$2)</f>
        <v>0</v>
      </c>
      <c r="C76">
        <f>SUM(starting_abil_race!$G$3,starting_abil_prof!$K$3)</f>
        <v>8</v>
      </c>
      <c r="D76">
        <f>SUM(starting_abil_race!$G$4,starting_abil_prof!$K$4)</f>
        <v>6</v>
      </c>
      <c r="E76">
        <f>SUM(starting_abil_race!$G$5,starting_abil_prof!$K$5)</f>
        <v>6</v>
      </c>
      <c r="F76">
        <f>SUM(starting_abil_race!$G$6,starting_abil_prof!$K$6)</f>
        <v>6</v>
      </c>
      <c r="G76">
        <f>SUM(starting_abil_race!$G$7,starting_abil_prof!$K$7)</f>
        <v>4</v>
      </c>
      <c r="H76">
        <f>SUM(starting_abil_race!$G$8,starting_abil_prof!$K$8)</f>
        <v>4</v>
      </c>
      <c r="I76">
        <f>SUM(starting_abil_race!$G$9,starting_abil_prof!$K$9)</f>
        <v>6</v>
      </c>
      <c r="J76" s="1">
        <f t="shared" si="1"/>
        <v>40</v>
      </c>
    </row>
    <row r="77" spans="1:10">
      <c r="A77" t="s">
        <v>101</v>
      </c>
      <c r="B77">
        <f>SUM(starting_abil_race!G2,starting_abil_prof!L$2)</f>
        <v>8</v>
      </c>
      <c r="C77">
        <f>SUM(starting_abil_race!$G$3,starting_abil_prof!$L$3)</f>
        <v>2</v>
      </c>
      <c r="D77">
        <f>SUM(starting_abil_race!$G$4,starting_abil_prof!$L$4)</f>
        <v>4</v>
      </c>
      <c r="E77">
        <f>SUM(starting_abil_race!$G$5,starting_abil_prof!$L$5)</f>
        <v>6</v>
      </c>
      <c r="F77">
        <f>SUM(starting_abil_race!$G$6,starting_abil_prof!$L$6)</f>
        <v>4</v>
      </c>
      <c r="G77">
        <f>SUM(starting_abil_race!$G$7,starting_abil_prof!$L$7)</f>
        <v>4</v>
      </c>
      <c r="H77">
        <f>SUM(starting_abil_race!$G$8,starting_abil_prof!$L$8)</f>
        <v>6</v>
      </c>
      <c r="I77">
        <f>SUM(starting_abil_race!$G$9,starting_abil_prof!$L$9)</f>
        <v>6</v>
      </c>
      <c r="J77" s="1">
        <f t="shared" si="1"/>
        <v>40</v>
      </c>
    </row>
    <row r="78" spans="1:10">
      <c r="A78" t="s">
        <v>102</v>
      </c>
      <c r="B78">
        <f>SUM(starting_abil_race!G2,starting_abil_prof!M$2)</f>
        <v>6</v>
      </c>
      <c r="C78">
        <f>SUM(starting_abil_race!$G$3,starting_abil_prof!$M$3)</f>
        <v>2</v>
      </c>
      <c r="D78">
        <f>SUM(starting_abil_race!$G$4,starting_abil_prof!$M$4)</f>
        <v>6</v>
      </c>
      <c r="E78">
        <f>SUM(starting_abil_race!$G$5,starting_abil_prof!$M$5)</f>
        <v>6</v>
      </c>
      <c r="F78">
        <f>SUM(starting_abil_race!$G$6,starting_abil_prof!$M$6)</f>
        <v>4</v>
      </c>
      <c r="G78">
        <f>SUM(starting_abil_race!$G$7,starting_abil_prof!$M$7)</f>
        <v>4</v>
      </c>
      <c r="H78">
        <f>SUM(starting_abil_race!$G$8,starting_abil_prof!$M$8)</f>
        <v>6</v>
      </c>
      <c r="I78">
        <f>SUM(starting_abil_race!$G$9,starting_abil_prof!$M$9)</f>
        <v>6</v>
      </c>
      <c r="J78" s="1">
        <f t="shared" si="1"/>
        <v>40</v>
      </c>
    </row>
    <row r="79" spans="1:10">
      <c r="A79" t="s">
        <v>246</v>
      </c>
      <c r="B79">
        <f>SUM(starting_abil_race!G2,starting_abil_prof!N$2)</f>
        <v>0</v>
      </c>
      <c r="C79">
        <f>SUM(starting_abil_race!$G$3,starting_abil_prof!$N$3)</f>
        <v>2</v>
      </c>
      <c r="D79">
        <f>SUM(starting_abil_race!$G$4,starting_abil_prof!$N$4)</f>
        <v>12</v>
      </c>
      <c r="E79">
        <f>SUM(starting_abil_race!$G$5,starting_abil_prof!$N$5)</f>
        <v>6</v>
      </c>
      <c r="F79">
        <f>SUM(starting_abil_race!$G$6,starting_abil_prof!$N$6)</f>
        <v>10</v>
      </c>
      <c r="G79">
        <f>SUM(starting_abil_race!$G$7,starting_abil_prof!$N$7)</f>
        <v>0</v>
      </c>
      <c r="H79">
        <f>SUM(starting_abil_race!$G$8,starting_abil_prof!$N$8)</f>
        <v>0</v>
      </c>
      <c r="I79">
        <f>SUM(starting_abil_race!$G$9,starting_abil_prof!$N$9)</f>
        <v>10</v>
      </c>
      <c r="J79" s="1">
        <f t="shared" si="1"/>
        <v>40</v>
      </c>
    </row>
    <row r="80" spans="1:10">
      <c r="A80" t="s">
        <v>103</v>
      </c>
      <c r="B80">
        <f>SUM(starting_abil_race!H2,starting_abil_prof!B$2)</f>
        <v>0</v>
      </c>
      <c r="C80">
        <f>SUM(starting_abil_race!$H$3,starting_abil_prof!$B$3)</f>
        <v>2</v>
      </c>
      <c r="D80">
        <f>SUM(starting_abil_race!$H$4,starting_abil_prof!$B$4)</f>
        <v>10</v>
      </c>
      <c r="E80">
        <f>SUM(starting_abil_race!$H$5,starting_abil_prof!$B$5)</f>
        <v>4</v>
      </c>
      <c r="F80">
        <f>SUM(starting_abil_race!$H$6,starting_abil_prof!$B$6)</f>
        <v>8</v>
      </c>
      <c r="G80">
        <f>SUM(starting_abil_race!$H$7,starting_abil_prof!$B$7)</f>
        <v>2</v>
      </c>
      <c r="H80">
        <f>SUM(starting_abil_race!$H$8,starting_abil_prof!$B$8)</f>
        <v>2</v>
      </c>
      <c r="I80">
        <f>SUM(starting_abil_race!$H$9,starting_abil_prof!$B$9)</f>
        <v>12</v>
      </c>
      <c r="J80" s="1">
        <f t="shared" si="1"/>
        <v>40</v>
      </c>
    </row>
    <row r="81" spans="1:10">
      <c r="A81" t="s">
        <v>104</v>
      </c>
      <c r="B81">
        <f>SUM(starting_abil_race!H2,starting_abil_prof!C$2)</f>
        <v>0</v>
      </c>
      <c r="C81">
        <f>SUM(starting_abil_race!$H$3,starting_abil_prof!$C$3)</f>
        <v>6</v>
      </c>
      <c r="D81">
        <f>SUM(starting_abil_race!$H$4,starting_abil_prof!$C$4)</f>
        <v>8</v>
      </c>
      <c r="E81">
        <f>SUM(starting_abil_race!$H$5,starting_abil_prof!$C$5)</f>
        <v>4</v>
      </c>
      <c r="F81">
        <f>SUM(starting_abil_race!$H$6,starting_abil_prof!$C$6)</f>
        <v>8</v>
      </c>
      <c r="G81">
        <f>SUM(starting_abil_race!$H$7,starting_abil_prof!$C$7)</f>
        <v>2</v>
      </c>
      <c r="H81">
        <f>SUM(starting_abil_race!$H$8,starting_abil_prof!$C$8)</f>
        <v>2</v>
      </c>
      <c r="I81">
        <f>SUM(starting_abil_race!$H$9,starting_abil_prof!$C$9)</f>
        <v>10</v>
      </c>
      <c r="J81" s="1">
        <f t="shared" si="1"/>
        <v>40</v>
      </c>
    </row>
    <row r="82" spans="1:10">
      <c r="A82" t="s">
        <v>105</v>
      </c>
      <c r="B82">
        <f>SUM(starting_abil_race!H2,starting_abil_prof!D$2)</f>
        <v>0</v>
      </c>
      <c r="C82">
        <f>SUM(starting_abil_race!$H$3,starting_abil_prof!$D$3)</f>
        <v>6</v>
      </c>
      <c r="D82">
        <f>SUM(starting_abil_race!$H$4,starting_abil_prof!$D$4)</f>
        <v>8</v>
      </c>
      <c r="E82">
        <f>SUM(starting_abil_race!$H$5,starting_abil_prof!$D$5)</f>
        <v>4</v>
      </c>
      <c r="F82">
        <f>SUM(starting_abil_race!$H$6,starting_abil_prof!$D$6)</f>
        <v>6</v>
      </c>
      <c r="G82">
        <f>SUM(starting_abil_race!$H$7,starting_abil_prof!$D$7)</f>
        <v>4</v>
      </c>
      <c r="H82">
        <f>SUM(starting_abil_race!$H$8,starting_abil_prof!$D$8)</f>
        <v>2</v>
      </c>
      <c r="I82">
        <f>SUM(starting_abil_race!$H$9,starting_abil_prof!$D$9)</f>
        <v>10</v>
      </c>
      <c r="J82" s="1">
        <f t="shared" si="1"/>
        <v>40</v>
      </c>
    </row>
    <row r="83" spans="1:10">
      <c r="A83" t="s">
        <v>106</v>
      </c>
      <c r="B83">
        <f>SUM(starting_abil_race!H2,starting_abil_prof!E$2)</f>
        <v>0</v>
      </c>
      <c r="C83">
        <f>SUM(starting_abil_race!$H$3,starting_abil_prof!$E$3)</f>
        <v>4</v>
      </c>
      <c r="D83">
        <f>SUM(starting_abil_race!$H$4,starting_abil_prof!$E$4)</f>
        <v>6</v>
      </c>
      <c r="E83">
        <f>SUM(starting_abil_race!$H$5,starting_abil_prof!$E$5)</f>
        <v>6</v>
      </c>
      <c r="F83">
        <f>SUM(starting_abil_race!$H$6,starting_abil_prof!$E$6)</f>
        <v>6</v>
      </c>
      <c r="G83">
        <f>SUM(starting_abil_race!$H$7,starting_abil_prof!$E$7)</f>
        <v>4</v>
      </c>
      <c r="H83">
        <f>SUM(starting_abil_race!$H$8,starting_abil_prof!$E$8)</f>
        <v>4</v>
      </c>
      <c r="I83">
        <f>SUM(starting_abil_race!$H$9,starting_abil_prof!$E$9)</f>
        <v>10</v>
      </c>
      <c r="J83" s="1">
        <f t="shared" si="1"/>
        <v>40</v>
      </c>
    </row>
    <row r="84" spans="1:10">
      <c r="A84" t="s">
        <v>107</v>
      </c>
      <c r="B84">
        <f>SUM(starting_abil_race!H2,starting_abil_prof!F$2)</f>
        <v>2</v>
      </c>
      <c r="C84">
        <f>SUM(starting_abil_race!$H$3,starting_abil_prof!$F$3)</f>
        <v>2</v>
      </c>
      <c r="D84">
        <f>SUM(starting_abil_race!$H$4,starting_abil_prof!$F$4)</f>
        <v>6</v>
      </c>
      <c r="E84">
        <f>SUM(starting_abil_race!$H$5,starting_abil_prof!$F$5)</f>
        <v>8</v>
      </c>
      <c r="F84">
        <f>SUM(starting_abil_race!$H$6,starting_abil_prof!$F$6)</f>
        <v>8</v>
      </c>
      <c r="G84">
        <f>SUM(starting_abil_race!$H$7,starting_abil_prof!$F$7)</f>
        <v>2</v>
      </c>
      <c r="H84">
        <f>SUM(starting_abil_race!$H$8,starting_abil_prof!$F$8)</f>
        <v>4</v>
      </c>
      <c r="I84">
        <f>SUM(starting_abil_race!$H$9,starting_abil_prof!$F$9)</f>
        <v>8</v>
      </c>
      <c r="J84" s="1">
        <f t="shared" si="1"/>
        <v>40</v>
      </c>
    </row>
    <row r="85" spans="1:10">
      <c r="A85" t="s">
        <v>108</v>
      </c>
      <c r="B85">
        <f>SUM(starting_abil_race!H2,starting_abil_prof!G$2)</f>
        <v>2</v>
      </c>
      <c r="C85">
        <f>SUM(starting_abil_race!$H$3,starting_abil_prof!$G$3)</f>
        <v>2</v>
      </c>
      <c r="D85">
        <f>SUM(starting_abil_race!$H$4,starting_abil_prof!$G$4)</f>
        <v>8</v>
      </c>
      <c r="E85">
        <f>SUM(starting_abil_race!$H$5,starting_abil_prof!$G$5)</f>
        <v>8</v>
      </c>
      <c r="F85">
        <f>SUM(starting_abil_race!$H$6,starting_abil_prof!$G$6)</f>
        <v>8</v>
      </c>
      <c r="G85">
        <f>SUM(starting_abil_race!$H$7,starting_abil_prof!$G$7)</f>
        <v>4</v>
      </c>
      <c r="H85">
        <f>SUM(starting_abil_race!$H$8,starting_abil_prof!$G$8)</f>
        <v>0</v>
      </c>
      <c r="I85">
        <f>SUM(starting_abil_race!$H$9,starting_abil_prof!$G$9)</f>
        <v>8</v>
      </c>
      <c r="J85" s="1">
        <f t="shared" si="1"/>
        <v>40</v>
      </c>
    </row>
    <row r="86" spans="1:10">
      <c r="A86" t="s">
        <v>109</v>
      </c>
      <c r="B86">
        <f>SUM(starting_abil_race!H2,starting_abil_prof!H$2)</f>
        <v>2</v>
      </c>
      <c r="C86">
        <f>SUM(starting_abil_race!$H$3,starting_abil_prof!$H$3)</f>
        <v>8</v>
      </c>
      <c r="D86">
        <f>SUM(starting_abil_race!$H$4,starting_abil_prof!$H$4)</f>
        <v>6</v>
      </c>
      <c r="E86">
        <f>SUM(starting_abil_race!$H$5,starting_abil_prof!$H$5)</f>
        <v>2</v>
      </c>
      <c r="F86">
        <f>SUM(starting_abil_race!$H$6,starting_abil_prof!$H$6)</f>
        <v>6</v>
      </c>
      <c r="G86">
        <f>SUM(starting_abil_race!$H$7,starting_abil_prof!$H$7)</f>
        <v>2</v>
      </c>
      <c r="H86">
        <f>SUM(starting_abil_race!$H$8,starting_abil_prof!$H$8)</f>
        <v>6</v>
      </c>
      <c r="I86">
        <f>SUM(starting_abil_race!$H$9,starting_abil_prof!$H$9)</f>
        <v>8</v>
      </c>
      <c r="J86" s="1">
        <f t="shared" si="1"/>
        <v>40</v>
      </c>
    </row>
    <row r="87" spans="1:10">
      <c r="A87" t="s">
        <v>110</v>
      </c>
      <c r="B87">
        <f>SUM(starting_abil_race!H2,starting_abil_prof!I$2)</f>
        <v>0</v>
      </c>
      <c r="C87">
        <f>SUM(starting_abil_race!$H$3,starting_abil_prof!$I$3)</f>
        <v>8</v>
      </c>
      <c r="D87">
        <f>SUM(starting_abil_race!$H$4,starting_abil_prof!$I$4)</f>
        <v>6</v>
      </c>
      <c r="E87">
        <f>SUM(starting_abil_race!$H$5,starting_abil_prof!$I$5)</f>
        <v>2</v>
      </c>
      <c r="F87">
        <f>SUM(starting_abil_race!$H$6,starting_abil_prof!$I$6)</f>
        <v>6</v>
      </c>
      <c r="G87">
        <f>SUM(starting_abil_race!$H$7,starting_abil_prof!$I$7)</f>
        <v>4</v>
      </c>
      <c r="H87">
        <f>SUM(starting_abil_race!$H$8,starting_abil_prof!$I$8)</f>
        <v>6</v>
      </c>
      <c r="I87">
        <f>SUM(starting_abil_race!$H$9,starting_abil_prof!$I$9)</f>
        <v>8</v>
      </c>
      <c r="J87" s="1">
        <f t="shared" si="1"/>
        <v>40</v>
      </c>
    </row>
    <row r="88" spans="1:10">
      <c r="A88" t="s">
        <v>111</v>
      </c>
      <c r="B88">
        <f>SUM(starting_abil_race!H2,starting_abil_prof!J$2)</f>
        <v>0</v>
      </c>
      <c r="C88">
        <f>SUM(starting_abil_race!$H$3,starting_abil_prof!$J$3)</f>
        <v>8</v>
      </c>
      <c r="D88">
        <f>SUM(starting_abil_race!$H$4,starting_abil_prof!$J$4)</f>
        <v>6</v>
      </c>
      <c r="E88">
        <f>SUM(starting_abil_race!$H$5,starting_abil_prof!$J$5)</f>
        <v>2</v>
      </c>
      <c r="F88">
        <f>SUM(starting_abil_race!$H$6,starting_abil_prof!$J$6)</f>
        <v>6</v>
      </c>
      <c r="G88">
        <f>SUM(starting_abil_race!$H$7,starting_abil_prof!$J$7)</f>
        <v>4</v>
      </c>
      <c r="H88">
        <f>SUM(starting_abil_race!$H$8,starting_abil_prof!$J$8)</f>
        <v>6</v>
      </c>
      <c r="I88">
        <f>SUM(starting_abil_race!$H$9,starting_abil_prof!$J$9)</f>
        <v>8</v>
      </c>
      <c r="J88" s="1">
        <f t="shared" si="1"/>
        <v>40</v>
      </c>
    </row>
    <row r="89" spans="1:10">
      <c r="A89" t="s">
        <v>112</v>
      </c>
      <c r="B89">
        <f>SUM(starting_abil_race!H2,starting_abil_prof!K$2)</f>
        <v>0</v>
      </c>
      <c r="C89">
        <f>SUM(starting_abil_race!$H$3,starting_abil_prof!$K$3)</f>
        <v>8</v>
      </c>
      <c r="D89">
        <f>SUM(starting_abil_race!$H$4,starting_abil_prof!$K$4)</f>
        <v>6</v>
      </c>
      <c r="E89">
        <f>SUM(starting_abil_race!$H$5,starting_abil_prof!$K$5)</f>
        <v>4</v>
      </c>
      <c r="F89">
        <f>SUM(starting_abil_race!$H$6,starting_abil_prof!$K$6)</f>
        <v>6</v>
      </c>
      <c r="G89">
        <f>SUM(starting_abil_race!$H$7,starting_abil_prof!$K$7)</f>
        <v>4</v>
      </c>
      <c r="H89">
        <f>SUM(starting_abil_race!$H$8,starting_abil_prof!$K$8)</f>
        <v>4</v>
      </c>
      <c r="I89">
        <f>SUM(starting_abil_race!$H$9,starting_abil_prof!$K$9)</f>
        <v>8</v>
      </c>
      <c r="J89" s="1">
        <f t="shared" si="1"/>
        <v>40</v>
      </c>
    </row>
    <row r="90" spans="1:10">
      <c r="A90" t="s">
        <v>113</v>
      </c>
      <c r="B90">
        <f>SUM(starting_abil_race!H2,starting_abil_prof!L$2)</f>
        <v>8</v>
      </c>
      <c r="C90">
        <f>SUM(starting_abil_race!$H$3,starting_abil_prof!$L$3)</f>
        <v>2</v>
      </c>
      <c r="D90">
        <f>SUM(starting_abil_race!$H$4,starting_abil_prof!$L$4)</f>
        <v>4</v>
      </c>
      <c r="E90">
        <f>SUM(starting_abil_race!$H$5,starting_abil_prof!$L$5)</f>
        <v>4</v>
      </c>
      <c r="F90">
        <f>SUM(starting_abil_race!$H$6,starting_abil_prof!$L$6)</f>
        <v>4</v>
      </c>
      <c r="G90">
        <f>SUM(starting_abil_race!$H$7,starting_abil_prof!$L$7)</f>
        <v>4</v>
      </c>
      <c r="H90">
        <f>SUM(starting_abil_race!$H$8,starting_abil_prof!$L$8)</f>
        <v>6</v>
      </c>
      <c r="I90">
        <f>SUM(starting_abil_race!$H$9,starting_abil_prof!$L$9)</f>
        <v>8</v>
      </c>
      <c r="J90" s="1">
        <f t="shared" si="1"/>
        <v>40</v>
      </c>
    </row>
    <row r="91" spans="1:10">
      <c r="A91" t="s">
        <v>114</v>
      </c>
      <c r="B91">
        <f>SUM(starting_abil_race!H2,starting_abil_prof!M$2)</f>
        <v>6</v>
      </c>
      <c r="C91">
        <f>SUM(starting_abil_race!$H$3,starting_abil_prof!$M$3)</f>
        <v>2</v>
      </c>
      <c r="D91">
        <f>SUM(starting_abil_race!$H$4,starting_abil_prof!$M$4)</f>
        <v>6</v>
      </c>
      <c r="E91">
        <f>SUM(starting_abil_race!$H$5,starting_abil_prof!$M$5)</f>
        <v>4</v>
      </c>
      <c r="F91">
        <f>SUM(starting_abil_race!$H$6,starting_abil_prof!$M$6)</f>
        <v>4</v>
      </c>
      <c r="G91">
        <f>SUM(starting_abil_race!$H$7,starting_abil_prof!$M$7)</f>
        <v>4</v>
      </c>
      <c r="H91">
        <f>SUM(starting_abil_race!$H$8,starting_abil_prof!$M$8)</f>
        <v>6</v>
      </c>
      <c r="I91">
        <f>SUM(starting_abil_race!$H$9,starting_abil_prof!$M$9)</f>
        <v>8</v>
      </c>
      <c r="J91" s="1">
        <f t="shared" si="1"/>
        <v>40</v>
      </c>
    </row>
    <row r="92" spans="1:10">
      <c r="A92" t="s">
        <v>247</v>
      </c>
      <c r="B92">
        <f>SUM(starting_abil_race!H2,starting_abil_prof!N$2)</f>
        <v>0</v>
      </c>
      <c r="C92">
        <f>SUM(starting_abil_race!$H$3,starting_abil_prof!$N$3)</f>
        <v>2</v>
      </c>
      <c r="D92">
        <f>SUM(starting_abil_race!$H$4,starting_abil_prof!$N$4)</f>
        <v>12</v>
      </c>
      <c r="E92">
        <f>SUM(starting_abil_race!$H$5,starting_abil_prof!$N$5)</f>
        <v>4</v>
      </c>
      <c r="F92">
        <f>SUM(starting_abil_race!$H$6,starting_abil_prof!$N$6)</f>
        <v>10</v>
      </c>
      <c r="G92">
        <f>SUM(starting_abil_race!$H$7,starting_abil_prof!$N$7)</f>
        <v>0</v>
      </c>
      <c r="H92">
        <f>SUM(starting_abil_race!$H$8,starting_abil_prof!$N$8)</f>
        <v>0</v>
      </c>
      <c r="I92">
        <f>SUM(starting_abil_race!$H$9,starting_abil_prof!$N$9)</f>
        <v>12</v>
      </c>
      <c r="J92" s="1">
        <f t="shared" si="1"/>
        <v>40</v>
      </c>
    </row>
    <row r="93" spans="1:10">
      <c r="A93" t="s">
        <v>115</v>
      </c>
      <c r="B93">
        <f>SUM(starting_abil_race!I2,starting_abil_prof!B$2)</f>
        <v>2</v>
      </c>
      <c r="C93">
        <f>SUM(starting_abil_race!$I$3,starting_abil_prof!$B$3)</f>
        <v>2</v>
      </c>
      <c r="D93">
        <f>SUM(starting_abil_race!$I$4,starting_abil_prof!$B$4)</f>
        <v>8</v>
      </c>
      <c r="E93">
        <f>SUM(starting_abil_race!$I$5,starting_abil_prof!$B$5)</f>
        <v>6</v>
      </c>
      <c r="F93">
        <f>SUM(starting_abil_race!$I$6,starting_abil_prof!$B$6)</f>
        <v>6</v>
      </c>
      <c r="G93">
        <f>SUM(starting_abil_race!$I$7,starting_abil_prof!$B$7)</f>
        <v>4</v>
      </c>
      <c r="H93">
        <f>SUM(starting_abil_race!$I$8,starting_abil_prof!$B$8)</f>
        <v>4</v>
      </c>
      <c r="I93">
        <f>SUM(starting_abil_race!$I$9,starting_abil_prof!$B$9)</f>
        <v>8</v>
      </c>
      <c r="J93" s="1">
        <f t="shared" si="1"/>
        <v>40</v>
      </c>
    </row>
    <row r="94" spans="1:10">
      <c r="A94" t="s">
        <v>116</v>
      </c>
      <c r="B94">
        <f>SUM(starting_abil_race!I2,starting_abil_prof!C$2)</f>
        <v>2</v>
      </c>
      <c r="C94">
        <f>SUM(starting_abil_race!$I$3,starting_abil_prof!$C$3)</f>
        <v>6</v>
      </c>
      <c r="D94">
        <f>SUM(starting_abil_race!$I$4,starting_abil_prof!$C$4)</f>
        <v>6</v>
      </c>
      <c r="E94">
        <f>SUM(starting_abil_race!$I$5,starting_abil_prof!$C$5)</f>
        <v>6</v>
      </c>
      <c r="F94">
        <f>SUM(starting_abil_race!$I$6,starting_abil_prof!$C$6)</f>
        <v>6</v>
      </c>
      <c r="G94">
        <f>SUM(starting_abil_race!$I$7,starting_abil_prof!$C$7)</f>
        <v>4</v>
      </c>
      <c r="H94">
        <f>SUM(starting_abil_race!$I$8,starting_abil_prof!$C$8)</f>
        <v>4</v>
      </c>
      <c r="I94">
        <f>SUM(starting_abil_race!$I$9,starting_abil_prof!$C$9)</f>
        <v>6</v>
      </c>
      <c r="J94" s="1">
        <f t="shared" si="1"/>
        <v>40</v>
      </c>
    </row>
    <row r="95" spans="1:10">
      <c r="A95" t="s">
        <v>117</v>
      </c>
      <c r="B95">
        <f>SUM(starting_abil_race!I2,starting_abil_prof!D$2)</f>
        <v>2</v>
      </c>
      <c r="C95">
        <f>SUM(starting_abil_race!$I$3,starting_abil_prof!$D$3)</f>
        <v>6</v>
      </c>
      <c r="D95">
        <f>SUM(starting_abil_race!$I$4,starting_abil_prof!$D$4)</f>
        <v>6</v>
      </c>
      <c r="E95">
        <f>SUM(starting_abil_race!$I$5,starting_abil_prof!$D$5)</f>
        <v>6</v>
      </c>
      <c r="F95">
        <f>SUM(starting_abil_race!$I$6,starting_abil_prof!$D$6)</f>
        <v>4</v>
      </c>
      <c r="G95">
        <f>SUM(starting_abil_race!$I$7,starting_abil_prof!$D$7)</f>
        <v>6</v>
      </c>
      <c r="H95">
        <f>SUM(starting_abil_race!$I$8,starting_abil_prof!$D$8)</f>
        <v>4</v>
      </c>
      <c r="I95">
        <f>SUM(starting_abil_race!$I$9,starting_abil_prof!$D$9)</f>
        <v>6</v>
      </c>
      <c r="J95" s="1">
        <f t="shared" si="1"/>
        <v>40</v>
      </c>
    </row>
    <row r="96" spans="1:10">
      <c r="A96" t="s">
        <v>118</v>
      </c>
      <c r="B96">
        <f>SUM(starting_abil_race!I2,starting_abil_prof!E$2)</f>
        <v>2</v>
      </c>
      <c r="C96">
        <f>SUM(starting_abil_race!$I$3,starting_abil_prof!$E$3)</f>
        <v>4</v>
      </c>
      <c r="D96">
        <f>SUM(starting_abil_race!$I$4,starting_abil_prof!$E$4)</f>
        <v>4</v>
      </c>
      <c r="E96">
        <f>SUM(starting_abil_race!$I$5,starting_abil_prof!$E$5)</f>
        <v>8</v>
      </c>
      <c r="F96">
        <f>SUM(starting_abil_race!$I$6,starting_abil_prof!$E$6)</f>
        <v>4</v>
      </c>
      <c r="G96">
        <f>SUM(starting_abil_race!$I$7,starting_abil_prof!$E$7)</f>
        <v>6</v>
      </c>
      <c r="H96">
        <f>SUM(starting_abil_race!$I$8,starting_abil_prof!$E$8)</f>
        <v>6</v>
      </c>
      <c r="I96">
        <f>SUM(starting_abil_race!$I$9,starting_abil_prof!$E$9)</f>
        <v>6</v>
      </c>
      <c r="J96" s="1">
        <f t="shared" si="1"/>
        <v>40</v>
      </c>
    </row>
    <row r="97" spans="1:10">
      <c r="A97" t="s">
        <v>119</v>
      </c>
      <c r="B97">
        <f>SUM(starting_abil_race!I2,starting_abil_prof!F$2)</f>
        <v>4</v>
      </c>
      <c r="C97">
        <f>SUM(starting_abil_race!$I$3,starting_abil_prof!$F$3)</f>
        <v>2</v>
      </c>
      <c r="D97">
        <f>SUM(starting_abil_race!$I$4,starting_abil_prof!$F$4)</f>
        <v>4</v>
      </c>
      <c r="E97">
        <f>SUM(starting_abil_race!$I$5,starting_abil_prof!$F$5)</f>
        <v>10</v>
      </c>
      <c r="F97">
        <f>SUM(starting_abil_race!$I$6,starting_abil_prof!$F$6)</f>
        <v>6</v>
      </c>
      <c r="G97">
        <f>SUM(starting_abil_race!$I$7,starting_abil_prof!$F$7)</f>
        <v>4</v>
      </c>
      <c r="H97">
        <f>SUM(starting_abil_race!$I$8,starting_abil_prof!$F$8)</f>
        <v>6</v>
      </c>
      <c r="I97">
        <f>SUM(starting_abil_race!$I$9,starting_abil_prof!$F$9)</f>
        <v>4</v>
      </c>
      <c r="J97" s="1">
        <f t="shared" si="1"/>
        <v>40</v>
      </c>
    </row>
    <row r="98" spans="1:10">
      <c r="A98" t="s">
        <v>120</v>
      </c>
      <c r="B98">
        <f>SUM(starting_abil_race!I2,starting_abil_prof!G$2)</f>
        <v>4</v>
      </c>
      <c r="C98">
        <f>SUM(starting_abil_race!$I$3,starting_abil_prof!$G$3)</f>
        <v>2</v>
      </c>
      <c r="D98">
        <f>SUM(starting_abil_race!$I$4,starting_abil_prof!$G$4)</f>
        <v>6</v>
      </c>
      <c r="E98">
        <f>SUM(starting_abil_race!$I$5,starting_abil_prof!$G$5)</f>
        <v>10</v>
      </c>
      <c r="F98">
        <f>SUM(starting_abil_race!$I$6,starting_abil_prof!$G$6)</f>
        <v>6</v>
      </c>
      <c r="G98">
        <f>SUM(starting_abil_race!$I$7,starting_abil_prof!$G$7)</f>
        <v>6</v>
      </c>
      <c r="H98">
        <f>SUM(starting_abil_race!$I$8,starting_abil_prof!$G$8)</f>
        <v>2</v>
      </c>
      <c r="I98">
        <f>SUM(starting_abil_race!$I$9,starting_abil_prof!$G$9)</f>
        <v>4</v>
      </c>
      <c r="J98" s="1">
        <f t="shared" si="1"/>
        <v>40</v>
      </c>
    </row>
    <row r="99" spans="1:10">
      <c r="A99" t="s">
        <v>121</v>
      </c>
      <c r="B99">
        <f>SUM(starting_abil_race!I2,starting_abil_prof!H$2)</f>
        <v>4</v>
      </c>
      <c r="C99">
        <f>SUM(starting_abil_race!$I$3,starting_abil_prof!$H$3)</f>
        <v>8</v>
      </c>
      <c r="D99">
        <f>SUM(starting_abil_race!$I$4,starting_abil_prof!$H$4)</f>
        <v>4</v>
      </c>
      <c r="E99">
        <f>SUM(starting_abil_race!$I$5,starting_abil_prof!$H$5)</f>
        <v>4</v>
      </c>
      <c r="F99">
        <f>SUM(starting_abil_race!$I$6,starting_abil_prof!$H$6)</f>
        <v>4</v>
      </c>
      <c r="G99">
        <f>SUM(starting_abil_race!$I$7,starting_abil_prof!$H$7)</f>
        <v>4</v>
      </c>
      <c r="H99">
        <f>SUM(starting_abil_race!$I$8,starting_abil_prof!$H$8)</f>
        <v>8</v>
      </c>
      <c r="I99">
        <f>SUM(starting_abil_race!$I$9,starting_abil_prof!$H$9)</f>
        <v>4</v>
      </c>
      <c r="J99" s="1">
        <f t="shared" si="1"/>
        <v>40</v>
      </c>
    </row>
    <row r="100" spans="1:10">
      <c r="A100" t="s">
        <v>122</v>
      </c>
      <c r="B100">
        <f>SUM(starting_abil_race!I2,starting_abil_prof!I$2)</f>
        <v>2</v>
      </c>
      <c r="C100">
        <f>SUM(starting_abil_race!$I$3,starting_abil_prof!$I$3)</f>
        <v>8</v>
      </c>
      <c r="D100">
        <f>SUM(starting_abil_race!$I$4,starting_abil_prof!$I$4)</f>
        <v>4</v>
      </c>
      <c r="E100">
        <f>SUM(starting_abil_race!$I$5,starting_abil_prof!$I$5)</f>
        <v>4</v>
      </c>
      <c r="F100">
        <f>SUM(starting_abil_race!$I$6,starting_abil_prof!$I$6)</f>
        <v>4</v>
      </c>
      <c r="G100">
        <f>SUM(starting_abil_race!$I$7,starting_abil_prof!$I$7)</f>
        <v>6</v>
      </c>
      <c r="H100">
        <f>SUM(starting_abil_race!$I$8,starting_abil_prof!$I$8)</f>
        <v>8</v>
      </c>
      <c r="I100">
        <f>SUM(starting_abil_race!$I$9,starting_abil_prof!$I$9)</f>
        <v>4</v>
      </c>
      <c r="J100" s="1">
        <f t="shared" si="1"/>
        <v>40</v>
      </c>
    </row>
    <row r="101" spans="1:10">
      <c r="A101" t="s">
        <v>123</v>
      </c>
      <c r="B101">
        <f>SUM(starting_abil_race!I2,starting_abil_prof!J$2)</f>
        <v>2</v>
      </c>
      <c r="C101">
        <f>SUM(starting_abil_race!$I$3,starting_abil_prof!$J$3)</f>
        <v>8</v>
      </c>
      <c r="D101">
        <f>SUM(starting_abil_race!$I$4,starting_abil_prof!$J$4)</f>
        <v>4</v>
      </c>
      <c r="E101">
        <f>SUM(starting_abil_race!$I$5,starting_abil_prof!$J$5)</f>
        <v>4</v>
      </c>
      <c r="F101">
        <f>SUM(starting_abil_race!$I$6,starting_abil_prof!$J$6)</f>
        <v>4</v>
      </c>
      <c r="G101">
        <f>SUM(starting_abil_race!$I$7,starting_abil_prof!$J$7)</f>
        <v>6</v>
      </c>
      <c r="H101">
        <f>SUM(starting_abil_race!$I$8,starting_abil_prof!$J$8)</f>
        <v>8</v>
      </c>
      <c r="I101">
        <f>SUM(starting_abil_race!$I$9,starting_abil_prof!$J$9)</f>
        <v>4</v>
      </c>
      <c r="J101" s="1">
        <f t="shared" si="1"/>
        <v>40</v>
      </c>
    </row>
    <row r="102" spans="1:10">
      <c r="A102" t="s">
        <v>124</v>
      </c>
      <c r="B102">
        <f>SUM(starting_abil_race!I2,starting_abil_prof!K$2)</f>
        <v>2</v>
      </c>
      <c r="C102">
        <f>SUM(starting_abil_race!$I$3,starting_abil_prof!$K$3)</f>
        <v>8</v>
      </c>
      <c r="D102">
        <f>SUM(starting_abil_race!$I$4,starting_abil_prof!$K$4)</f>
        <v>4</v>
      </c>
      <c r="E102">
        <f>SUM(starting_abil_race!$I$5,starting_abil_prof!$K$5)</f>
        <v>6</v>
      </c>
      <c r="F102">
        <f>SUM(starting_abil_race!$I$6,starting_abil_prof!$K$6)</f>
        <v>4</v>
      </c>
      <c r="G102">
        <f>SUM(starting_abil_race!$I$7,starting_abil_prof!$K$7)</f>
        <v>6</v>
      </c>
      <c r="H102">
        <f>SUM(starting_abil_race!$I$8,starting_abil_prof!$K$8)</f>
        <v>6</v>
      </c>
      <c r="I102">
        <f>SUM(starting_abil_race!$I$9,starting_abil_prof!$K$9)</f>
        <v>4</v>
      </c>
      <c r="J102" s="1">
        <f t="shared" si="1"/>
        <v>40</v>
      </c>
    </row>
    <row r="103" spans="1:10">
      <c r="A103" t="s">
        <v>125</v>
      </c>
      <c r="B103">
        <f>SUM(starting_abil_race!I2,starting_abil_prof!L$2)</f>
        <v>10</v>
      </c>
      <c r="C103">
        <f>SUM(starting_abil_race!$I$3,starting_abil_prof!$L$3)</f>
        <v>2</v>
      </c>
      <c r="D103">
        <f>SUM(starting_abil_race!$I$4,starting_abil_prof!$L$4)</f>
        <v>2</v>
      </c>
      <c r="E103">
        <f>SUM(starting_abil_race!$I$5,starting_abil_prof!$L$5)</f>
        <v>6</v>
      </c>
      <c r="F103">
        <f>SUM(starting_abil_race!$I$6,starting_abil_prof!$L$6)</f>
        <v>2</v>
      </c>
      <c r="G103">
        <f>SUM(starting_abil_race!$I$7,starting_abil_prof!$L$7)</f>
        <v>6</v>
      </c>
      <c r="H103">
        <f>SUM(starting_abil_race!$I$8,starting_abil_prof!$L$8)</f>
        <v>8</v>
      </c>
      <c r="I103">
        <f>SUM(starting_abil_race!$I$9,starting_abil_prof!$L$9)</f>
        <v>4</v>
      </c>
      <c r="J103" s="1">
        <f t="shared" si="1"/>
        <v>40</v>
      </c>
    </row>
    <row r="104" spans="1:10">
      <c r="A104" t="s">
        <v>126</v>
      </c>
      <c r="B104">
        <f>SUM(starting_abil_race!I2,starting_abil_prof!M$2)</f>
        <v>8</v>
      </c>
      <c r="C104">
        <f>SUM(starting_abil_race!$I$3,starting_abil_prof!$M$3)</f>
        <v>2</v>
      </c>
      <c r="D104">
        <f>SUM(starting_abil_race!$I$4,starting_abil_prof!$M$4)</f>
        <v>4</v>
      </c>
      <c r="E104">
        <f>SUM(starting_abil_race!$I$5,starting_abil_prof!$M$5)</f>
        <v>6</v>
      </c>
      <c r="F104">
        <f>SUM(starting_abil_race!$I$6,starting_abil_prof!$M$6)</f>
        <v>2</v>
      </c>
      <c r="G104">
        <f>SUM(starting_abil_race!$I$7,starting_abil_prof!$M$7)</f>
        <v>6</v>
      </c>
      <c r="H104">
        <f>SUM(starting_abil_race!$I$8,starting_abil_prof!$M$8)</f>
        <v>8</v>
      </c>
      <c r="I104">
        <f>SUM(starting_abil_race!$I$9,starting_abil_prof!$M$9)</f>
        <v>4</v>
      </c>
      <c r="J104" s="1">
        <f t="shared" si="1"/>
        <v>40</v>
      </c>
    </row>
    <row r="105" spans="1:10">
      <c r="A105" t="s">
        <v>248</v>
      </c>
      <c r="B105">
        <f>SUM(starting_abil_race!I2,starting_abil_prof!N$2)</f>
        <v>2</v>
      </c>
      <c r="C105">
        <f>SUM(starting_abil_race!$I$3,starting_abil_prof!$N$3)</f>
        <v>2</v>
      </c>
      <c r="D105">
        <f>SUM(starting_abil_race!$I$4,starting_abil_prof!$N$4)</f>
        <v>10</v>
      </c>
      <c r="E105">
        <f>SUM(starting_abil_race!$I$5,starting_abil_prof!$N$5)</f>
        <v>6</v>
      </c>
      <c r="F105">
        <f>SUM(starting_abil_race!$I$6,starting_abil_prof!$N$6)</f>
        <v>8</v>
      </c>
      <c r="G105">
        <f>SUM(starting_abil_race!$I$7,starting_abil_prof!$N$7)</f>
        <v>2</v>
      </c>
      <c r="H105">
        <f>SUM(starting_abil_race!$I$8,starting_abil_prof!$N$8)</f>
        <v>2</v>
      </c>
      <c r="I105">
        <f>SUM(starting_abil_race!$I$9,starting_abil_prof!$N$9)</f>
        <v>8</v>
      </c>
      <c r="J105" s="1">
        <f t="shared" si="1"/>
        <v>40</v>
      </c>
    </row>
    <row r="106" spans="1:10">
      <c r="A106" t="s">
        <v>127</v>
      </c>
      <c r="B106">
        <f>SUM(starting_abil_race!J2,starting_abil_prof!B$2)</f>
        <v>4</v>
      </c>
      <c r="C106">
        <f>SUM(starting_abil_race!$J$3,starting_abil_prof!$B$3)</f>
        <v>0</v>
      </c>
      <c r="D106">
        <f>SUM(starting_abil_race!$J$4,starting_abil_prof!$B$4)</f>
        <v>6</v>
      </c>
      <c r="E106">
        <f>SUM(starting_abil_race!$J$5,starting_abil_prof!$B$5)</f>
        <v>6</v>
      </c>
      <c r="F106">
        <f>SUM(starting_abil_race!$J$6,starting_abil_prof!$B$6)</f>
        <v>6</v>
      </c>
      <c r="G106">
        <f>SUM(starting_abil_race!$J$7,starting_abil_prof!$B$7)</f>
        <v>4</v>
      </c>
      <c r="H106">
        <f>SUM(starting_abil_race!$J$8,starting_abil_prof!$B$8)</f>
        <v>6</v>
      </c>
      <c r="I106">
        <f>SUM(starting_abil_race!$J$9,starting_abil_prof!$B$9)</f>
        <v>8</v>
      </c>
      <c r="J106" s="1">
        <f t="shared" si="1"/>
        <v>40</v>
      </c>
    </row>
    <row r="107" spans="1:10">
      <c r="A107" t="s">
        <v>128</v>
      </c>
      <c r="B107">
        <f>SUM(starting_abil_race!J2,starting_abil_prof!C$2)</f>
        <v>4</v>
      </c>
      <c r="C107">
        <f>SUM(starting_abil_race!$J$3,starting_abil_prof!$C$3)</f>
        <v>4</v>
      </c>
      <c r="D107">
        <f>SUM(starting_abil_race!$J$4,starting_abil_prof!$C$4)</f>
        <v>4</v>
      </c>
      <c r="E107">
        <f>SUM(starting_abil_race!$J$5,starting_abil_prof!$C$5)</f>
        <v>6</v>
      </c>
      <c r="F107">
        <f>SUM(starting_abil_race!$J$6,starting_abil_prof!$C$6)</f>
        <v>6</v>
      </c>
      <c r="G107">
        <f>SUM(starting_abil_race!$J$7,starting_abil_prof!$C$7)</f>
        <v>4</v>
      </c>
      <c r="H107">
        <f>SUM(starting_abil_race!$J$8,starting_abil_prof!$C$8)</f>
        <v>6</v>
      </c>
      <c r="I107">
        <f>SUM(starting_abil_race!$J$9,starting_abil_prof!$C$9)</f>
        <v>6</v>
      </c>
      <c r="J107" s="1">
        <f t="shared" si="1"/>
        <v>40</v>
      </c>
    </row>
    <row r="108" spans="1:10">
      <c r="A108" t="s">
        <v>129</v>
      </c>
      <c r="B108">
        <f>SUM(starting_abil_race!J2,starting_abil_prof!D$2)</f>
        <v>4</v>
      </c>
      <c r="C108">
        <f>SUM(starting_abil_race!$J$3,starting_abil_prof!$D$3)</f>
        <v>4</v>
      </c>
      <c r="D108">
        <f>SUM(starting_abil_race!$J$4,starting_abil_prof!$D$4)</f>
        <v>4</v>
      </c>
      <c r="E108">
        <f>SUM(starting_abil_race!$J$5,starting_abil_prof!$D$5)</f>
        <v>6</v>
      </c>
      <c r="F108">
        <f>SUM(starting_abil_race!$J$6,starting_abil_prof!$D$6)</f>
        <v>4</v>
      </c>
      <c r="G108">
        <f>SUM(starting_abil_race!$J$7,starting_abil_prof!$D$7)</f>
        <v>6</v>
      </c>
      <c r="H108">
        <f>SUM(starting_abil_race!$J$8,starting_abil_prof!$D$8)</f>
        <v>6</v>
      </c>
      <c r="I108">
        <f>SUM(starting_abil_race!$J$9,starting_abil_prof!$D$9)</f>
        <v>6</v>
      </c>
      <c r="J108" s="1">
        <f t="shared" si="1"/>
        <v>40</v>
      </c>
    </row>
    <row r="109" spans="1:10">
      <c r="A109" t="s">
        <v>130</v>
      </c>
      <c r="B109">
        <f>SUM(starting_abil_race!J2,starting_abil_prof!E$2)</f>
        <v>4</v>
      </c>
      <c r="C109">
        <f>SUM(starting_abil_race!$J$3,starting_abil_prof!$E$3)</f>
        <v>2</v>
      </c>
      <c r="D109">
        <f>SUM(starting_abil_race!$J$4,starting_abil_prof!$E$4)</f>
        <v>2</v>
      </c>
      <c r="E109">
        <f>SUM(starting_abil_race!$J$5,starting_abil_prof!$E$5)</f>
        <v>8</v>
      </c>
      <c r="F109">
        <f>SUM(starting_abil_race!$J$6,starting_abil_prof!$E$6)</f>
        <v>4</v>
      </c>
      <c r="G109">
        <f>SUM(starting_abil_race!$J$7,starting_abil_prof!$E$7)</f>
        <v>6</v>
      </c>
      <c r="H109">
        <f>SUM(starting_abil_race!$J$8,starting_abil_prof!$E$8)</f>
        <v>8</v>
      </c>
      <c r="I109">
        <f>SUM(starting_abil_race!$J$9,starting_abil_prof!$E$9)</f>
        <v>6</v>
      </c>
      <c r="J109" s="1">
        <f t="shared" si="1"/>
        <v>40</v>
      </c>
    </row>
    <row r="110" spans="1:10">
      <c r="A110" t="s">
        <v>131</v>
      </c>
      <c r="B110">
        <f>SUM(starting_abil_race!J2,starting_abil_prof!F$2)</f>
        <v>6</v>
      </c>
      <c r="C110">
        <f>SUM(starting_abil_race!$J$3,starting_abil_prof!$F$3)</f>
        <v>0</v>
      </c>
      <c r="D110">
        <f>SUM(starting_abil_race!$J$4,starting_abil_prof!$F$4)</f>
        <v>2</v>
      </c>
      <c r="E110">
        <f>SUM(starting_abil_race!$J$5,starting_abil_prof!$F$5)</f>
        <v>10</v>
      </c>
      <c r="F110">
        <f>SUM(starting_abil_race!$J$6,starting_abil_prof!$F$6)</f>
        <v>6</v>
      </c>
      <c r="G110">
        <f>SUM(starting_abil_race!$J$7,starting_abil_prof!$F$7)</f>
        <v>4</v>
      </c>
      <c r="H110">
        <f>SUM(starting_abil_race!$J$8,starting_abil_prof!$F$8)</f>
        <v>8</v>
      </c>
      <c r="I110">
        <f>SUM(starting_abil_race!$J$9,starting_abil_prof!$F$9)</f>
        <v>4</v>
      </c>
      <c r="J110" s="1">
        <f t="shared" si="1"/>
        <v>40</v>
      </c>
    </row>
    <row r="111" spans="1:10">
      <c r="A111" t="s">
        <v>132</v>
      </c>
      <c r="B111">
        <f>SUM(starting_abil_race!J2,starting_abil_prof!G$2)</f>
        <v>6</v>
      </c>
      <c r="C111">
        <f>SUM(starting_abil_race!$J$3,starting_abil_prof!$G$3)</f>
        <v>0</v>
      </c>
      <c r="D111">
        <f>SUM(starting_abil_race!$J$4,starting_abil_prof!$G$4)</f>
        <v>4</v>
      </c>
      <c r="E111">
        <f>SUM(starting_abil_race!$J$5,starting_abil_prof!$G$5)</f>
        <v>10</v>
      </c>
      <c r="F111">
        <f>SUM(starting_abil_race!$J$6,starting_abil_prof!$G$6)</f>
        <v>6</v>
      </c>
      <c r="G111">
        <f>SUM(starting_abil_race!$J$7,starting_abil_prof!$G$7)</f>
        <v>6</v>
      </c>
      <c r="H111">
        <f>SUM(starting_abil_race!$J$8,starting_abil_prof!$G$8)</f>
        <v>4</v>
      </c>
      <c r="I111">
        <f>SUM(starting_abil_race!$J$9,starting_abil_prof!$G$9)</f>
        <v>4</v>
      </c>
      <c r="J111" s="1">
        <f t="shared" si="1"/>
        <v>40</v>
      </c>
    </row>
    <row r="112" spans="1:10">
      <c r="A112" t="s">
        <v>133</v>
      </c>
      <c r="B112">
        <f>SUM(starting_abil_race!J2,starting_abil_prof!H$2)</f>
        <v>6</v>
      </c>
      <c r="C112">
        <f>SUM(starting_abil_race!$J$3,starting_abil_prof!$H$3)</f>
        <v>6</v>
      </c>
      <c r="D112">
        <f>SUM(starting_abil_race!$J$4,starting_abil_prof!$H$4)</f>
        <v>2</v>
      </c>
      <c r="E112">
        <f>SUM(starting_abil_race!$J$5,starting_abil_prof!$H$5)</f>
        <v>4</v>
      </c>
      <c r="F112">
        <f>SUM(starting_abil_race!$J$6,starting_abil_prof!$H$6)</f>
        <v>4</v>
      </c>
      <c r="G112">
        <f>SUM(starting_abil_race!$J$7,starting_abil_prof!$H$7)</f>
        <v>4</v>
      </c>
      <c r="H112">
        <f>SUM(starting_abil_race!$J$8,starting_abil_prof!$H$8)</f>
        <v>10</v>
      </c>
      <c r="I112">
        <f>SUM(starting_abil_race!$J$9,starting_abil_prof!$H$9)</f>
        <v>4</v>
      </c>
      <c r="J112" s="1">
        <f t="shared" si="1"/>
        <v>40</v>
      </c>
    </row>
    <row r="113" spans="1:10">
      <c r="A113" t="s">
        <v>134</v>
      </c>
      <c r="B113">
        <f>SUM(starting_abil_race!J2,starting_abil_prof!I$2)</f>
        <v>4</v>
      </c>
      <c r="C113">
        <f>SUM(starting_abil_race!$J$3,starting_abil_prof!$I$3)</f>
        <v>6</v>
      </c>
      <c r="D113">
        <f>SUM(starting_abil_race!$J$4,starting_abil_prof!$I$4)</f>
        <v>2</v>
      </c>
      <c r="E113">
        <f>SUM(starting_abil_race!$J$5,starting_abil_prof!$I$5)</f>
        <v>4</v>
      </c>
      <c r="F113">
        <f>SUM(starting_abil_race!$J$6,starting_abil_prof!$I$6)</f>
        <v>4</v>
      </c>
      <c r="G113">
        <f>SUM(starting_abil_race!$J$7,starting_abil_prof!$I$7)</f>
        <v>6</v>
      </c>
      <c r="H113">
        <f>SUM(starting_abil_race!$J$8,starting_abil_prof!$I$8)</f>
        <v>10</v>
      </c>
      <c r="I113">
        <f>SUM(starting_abil_race!$J$9,starting_abil_prof!$I$9)</f>
        <v>4</v>
      </c>
      <c r="J113" s="1">
        <f t="shared" si="1"/>
        <v>40</v>
      </c>
    </row>
    <row r="114" spans="1:10">
      <c r="A114" t="s">
        <v>135</v>
      </c>
      <c r="B114">
        <f>SUM(starting_abil_race!J2,starting_abil_prof!J$2)</f>
        <v>4</v>
      </c>
      <c r="C114">
        <f>SUM(starting_abil_race!$J$3,starting_abil_prof!$J$3)</f>
        <v>6</v>
      </c>
      <c r="D114">
        <f>SUM(starting_abil_race!$J$4,starting_abil_prof!$J$4)</f>
        <v>2</v>
      </c>
      <c r="E114">
        <f>SUM(starting_abil_race!$J$5,starting_abil_prof!$J$5)</f>
        <v>4</v>
      </c>
      <c r="F114">
        <f>SUM(starting_abil_race!$J$6,starting_abil_prof!$J$6)</f>
        <v>4</v>
      </c>
      <c r="G114">
        <f>SUM(starting_abil_race!$J$7,starting_abil_prof!$J$7)</f>
        <v>6</v>
      </c>
      <c r="H114">
        <f>SUM(starting_abil_race!$J$8,starting_abil_prof!$J$8)</f>
        <v>10</v>
      </c>
      <c r="I114">
        <f>SUM(starting_abil_race!$J$9,starting_abil_prof!$J$9)</f>
        <v>4</v>
      </c>
      <c r="J114" s="1">
        <f t="shared" si="1"/>
        <v>40</v>
      </c>
    </row>
    <row r="115" spans="1:10">
      <c r="A115" t="s">
        <v>136</v>
      </c>
      <c r="B115">
        <f>SUM(starting_abil_race!J2,starting_abil_prof!K$2)</f>
        <v>4</v>
      </c>
      <c r="C115">
        <f>SUM(starting_abil_race!$J$3,starting_abil_prof!$K$3)</f>
        <v>6</v>
      </c>
      <c r="D115">
        <f>SUM(starting_abil_race!$J$4,starting_abil_prof!$K$4)</f>
        <v>2</v>
      </c>
      <c r="E115">
        <f>SUM(starting_abil_race!$J$5,starting_abil_prof!$K$5)</f>
        <v>6</v>
      </c>
      <c r="F115">
        <f>SUM(starting_abil_race!$J$6,starting_abil_prof!$K$6)</f>
        <v>4</v>
      </c>
      <c r="G115">
        <f>SUM(starting_abil_race!$J$7,starting_abil_prof!$K$7)</f>
        <v>6</v>
      </c>
      <c r="H115">
        <f>SUM(starting_abil_race!$J$8,starting_abil_prof!$K$8)</f>
        <v>8</v>
      </c>
      <c r="I115">
        <f>SUM(starting_abil_race!$J$9,starting_abil_prof!$K$9)</f>
        <v>4</v>
      </c>
      <c r="J115" s="1">
        <f t="shared" si="1"/>
        <v>40</v>
      </c>
    </row>
    <row r="116" spans="1:10">
      <c r="A116" t="s">
        <v>137</v>
      </c>
      <c r="B116">
        <f>SUM(starting_abil_race!J2,starting_abil_prof!L$2)</f>
        <v>12</v>
      </c>
      <c r="C116">
        <f>SUM(starting_abil_race!$J$3,starting_abil_prof!$L$3)</f>
        <v>0</v>
      </c>
      <c r="D116">
        <f>SUM(starting_abil_race!$J$4,starting_abil_prof!$L$4)</f>
        <v>0</v>
      </c>
      <c r="E116">
        <f>SUM(starting_abil_race!$J$5,starting_abil_prof!$L$5)</f>
        <v>6</v>
      </c>
      <c r="F116">
        <f>SUM(starting_abil_race!$J$6,starting_abil_prof!$L$6)</f>
        <v>2</v>
      </c>
      <c r="G116">
        <f>SUM(starting_abil_race!$J$7,starting_abil_prof!$L$7)</f>
        <v>6</v>
      </c>
      <c r="H116">
        <f>SUM(starting_abil_race!$J$8,starting_abil_prof!$L$8)</f>
        <v>10</v>
      </c>
      <c r="I116">
        <f>SUM(starting_abil_race!$J$9,starting_abil_prof!$L$9)</f>
        <v>4</v>
      </c>
      <c r="J116" s="1">
        <f t="shared" si="1"/>
        <v>40</v>
      </c>
    </row>
    <row r="117" spans="1:10">
      <c r="A117" t="s">
        <v>138</v>
      </c>
      <c r="B117">
        <f>SUM(starting_abil_race!J2,starting_abil_prof!M$2)</f>
        <v>10</v>
      </c>
      <c r="C117">
        <f>SUM(starting_abil_race!$J$3,starting_abil_prof!$M$3)</f>
        <v>0</v>
      </c>
      <c r="D117">
        <f>SUM(starting_abil_race!$J$4,starting_abil_prof!$M$4)</f>
        <v>2</v>
      </c>
      <c r="E117">
        <f>SUM(starting_abil_race!$J$5,starting_abil_prof!$M$5)</f>
        <v>6</v>
      </c>
      <c r="F117">
        <f>SUM(starting_abil_race!$J$6,starting_abil_prof!$M$6)</f>
        <v>2</v>
      </c>
      <c r="G117">
        <f>SUM(starting_abil_race!$J$7,starting_abil_prof!$M$7)</f>
        <v>6</v>
      </c>
      <c r="H117">
        <f>SUM(starting_abil_race!$J$8,starting_abil_prof!$M$8)</f>
        <v>10</v>
      </c>
      <c r="I117">
        <f>SUM(starting_abil_race!$J$9,starting_abil_prof!$M$9)</f>
        <v>4</v>
      </c>
      <c r="J117" s="1">
        <f t="shared" si="1"/>
        <v>40</v>
      </c>
    </row>
    <row r="118" spans="1:10">
      <c r="A118" t="s">
        <v>249</v>
      </c>
      <c r="B118">
        <f>SUM(starting_abil_race!J2,starting_abil_prof!N$2)</f>
        <v>4</v>
      </c>
      <c r="C118">
        <f>SUM(starting_abil_race!$J$3,starting_abil_prof!$N$3)</f>
        <v>0</v>
      </c>
      <c r="D118">
        <f>SUM(starting_abil_race!$J$4,starting_abil_prof!$N$4)</f>
        <v>8</v>
      </c>
      <c r="E118">
        <f>SUM(starting_abil_race!$J$5,starting_abil_prof!$N$5)</f>
        <v>6</v>
      </c>
      <c r="F118">
        <f>SUM(starting_abil_race!$J$6,starting_abil_prof!$N$6)</f>
        <v>8</v>
      </c>
      <c r="G118">
        <f>SUM(starting_abil_race!$J$7,starting_abil_prof!$N$7)</f>
        <v>2</v>
      </c>
      <c r="H118">
        <f>SUM(starting_abil_race!$J$8,starting_abil_prof!$N$8)</f>
        <v>4</v>
      </c>
      <c r="I118">
        <f>SUM(starting_abil_race!$J$9,starting_abil_prof!$N$9)</f>
        <v>8</v>
      </c>
      <c r="J118" s="1">
        <f t="shared" si="1"/>
        <v>40</v>
      </c>
    </row>
    <row r="119" spans="1:10">
      <c r="A119" t="s">
        <v>139</v>
      </c>
      <c r="B119">
        <f>SUM(starting_abil_race!K2,starting_abil_prof!B$2)</f>
        <v>0</v>
      </c>
      <c r="C119">
        <f>SUM(starting_abil_race!$K$3,starting_abil_prof!$B$3)</f>
        <v>0</v>
      </c>
      <c r="D119">
        <f>SUM(starting_abil_race!$K$4,starting_abil_prof!$B$4)</f>
        <v>10</v>
      </c>
      <c r="E119">
        <f>SUM(starting_abil_race!$K$5,starting_abil_prof!$B$5)</f>
        <v>4</v>
      </c>
      <c r="F119">
        <f>SUM(starting_abil_race!$K$6,starting_abil_prof!$B$6)</f>
        <v>10</v>
      </c>
      <c r="G119">
        <f>SUM(starting_abil_race!$K$7,starting_abil_prof!$B$7)</f>
        <v>2</v>
      </c>
      <c r="H119">
        <f>SUM(starting_abil_race!$K$8,starting_abil_prof!$B$8)</f>
        <v>2</v>
      </c>
      <c r="I119">
        <f>SUM(starting_abil_race!$K$9,starting_abil_prof!$B$9)</f>
        <v>12</v>
      </c>
      <c r="J119" s="1">
        <f t="shared" si="1"/>
        <v>40</v>
      </c>
    </row>
    <row r="120" spans="1:10">
      <c r="A120" t="s">
        <v>140</v>
      </c>
      <c r="B120">
        <f>SUM(starting_abil_race!K2,starting_abil_prof!C$2)</f>
        <v>0</v>
      </c>
      <c r="C120">
        <f>SUM(starting_abil_race!$K$3,starting_abil_prof!$C$3)</f>
        <v>4</v>
      </c>
      <c r="D120">
        <f>SUM(starting_abil_race!$K$4,starting_abil_prof!$C$4)</f>
        <v>8</v>
      </c>
      <c r="E120">
        <f>SUM(starting_abil_race!$K$5,starting_abil_prof!$C$5)</f>
        <v>4</v>
      </c>
      <c r="F120">
        <f>SUM(starting_abil_race!$K$6,starting_abil_prof!$C$6)</f>
        <v>10</v>
      </c>
      <c r="G120">
        <f>SUM(starting_abil_race!$K$7,starting_abil_prof!$C$7)</f>
        <v>2</v>
      </c>
      <c r="H120">
        <f>SUM(starting_abil_race!$K$8,starting_abil_prof!$C$8)</f>
        <v>2</v>
      </c>
      <c r="I120">
        <f>SUM(starting_abil_race!$K$9,starting_abil_prof!$C$9)</f>
        <v>10</v>
      </c>
      <c r="J120" s="1">
        <f t="shared" si="1"/>
        <v>40</v>
      </c>
    </row>
    <row r="121" spans="1:10">
      <c r="A121" t="s">
        <v>141</v>
      </c>
      <c r="B121">
        <f>SUM(starting_abil_race!K2,starting_abil_prof!D$2)</f>
        <v>0</v>
      </c>
      <c r="C121">
        <f>SUM(starting_abil_race!$K$3,starting_abil_prof!$D$3)</f>
        <v>4</v>
      </c>
      <c r="D121">
        <f>SUM(starting_abil_race!$K$4,starting_abil_prof!$D$4)</f>
        <v>8</v>
      </c>
      <c r="E121">
        <f>SUM(starting_abil_race!$K$5,starting_abil_prof!$D$5)</f>
        <v>4</v>
      </c>
      <c r="F121">
        <f>SUM(starting_abil_race!$K$6,starting_abil_prof!$D$6)</f>
        <v>8</v>
      </c>
      <c r="G121">
        <f>SUM(starting_abil_race!$K$7,starting_abil_prof!$D$7)</f>
        <v>4</v>
      </c>
      <c r="H121">
        <f>SUM(starting_abil_race!$K$8,starting_abil_prof!$D$8)</f>
        <v>2</v>
      </c>
      <c r="I121">
        <f>SUM(starting_abil_race!$K$9,starting_abil_prof!$D$9)</f>
        <v>10</v>
      </c>
      <c r="J121" s="1">
        <f t="shared" si="1"/>
        <v>40</v>
      </c>
    </row>
    <row r="122" spans="1:10">
      <c r="A122" t="s">
        <v>142</v>
      </c>
      <c r="B122">
        <f>SUM(starting_abil_race!K2,starting_abil_prof!E$2)</f>
        <v>0</v>
      </c>
      <c r="C122">
        <f>SUM(starting_abil_race!$K$3,starting_abil_prof!$E$3)</f>
        <v>2</v>
      </c>
      <c r="D122">
        <f>SUM(starting_abil_race!$K$4,starting_abil_prof!$E$4)</f>
        <v>6</v>
      </c>
      <c r="E122">
        <f>SUM(starting_abil_race!$K$5,starting_abil_prof!$E$5)</f>
        <v>6</v>
      </c>
      <c r="F122">
        <f>SUM(starting_abil_race!$K$6,starting_abil_prof!$E$6)</f>
        <v>8</v>
      </c>
      <c r="G122">
        <f>SUM(starting_abil_race!$K$7,starting_abil_prof!$E$7)</f>
        <v>4</v>
      </c>
      <c r="H122">
        <f>SUM(starting_abil_race!$K$8,starting_abil_prof!$E$8)</f>
        <v>4</v>
      </c>
      <c r="I122">
        <f>SUM(starting_abil_race!$K$9,starting_abil_prof!$E$9)</f>
        <v>10</v>
      </c>
      <c r="J122" s="1">
        <f t="shared" si="1"/>
        <v>40</v>
      </c>
    </row>
    <row r="123" spans="1:10">
      <c r="A123" t="s">
        <v>143</v>
      </c>
      <c r="B123">
        <f>SUM(starting_abil_race!K2,starting_abil_prof!F$2)</f>
        <v>2</v>
      </c>
      <c r="C123">
        <f>SUM(starting_abil_race!$K$3,starting_abil_prof!$F$3)</f>
        <v>0</v>
      </c>
      <c r="D123">
        <f>SUM(starting_abil_race!$K$4,starting_abil_prof!$F$4)</f>
        <v>6</v>
      </c>
      <c r="E123">
        <f>SUM(starting_abil_race!$K$5,starting_abil_prof!$F$5)</f>
        <v>8</v>
      </c>
      <c r="F123">
        <f>SUM(starting_abil_race!$K$6,starting_abil_prof!$F$6)</f>
        <v>10</v>
      </c>
      <c r="G123">
        <f>SUM(starting_abil_race!$K$7,starting_abil_prof!$F$7)</f>
        <v>2</v>
      </c>
      <c r="H123">
        <f>SUM(starting_abil_race!$K$8,starting_abil_prof!$F$8)</f>
        <v>4</v>
      </c>
      <c r="I123">
        <f>SUM(starting_abil_race!$K$9,starting_abil_prof!$F$9)</f>
        <v>8</v>
      </c>
      <c r="J123" s="1">
        <f t="shared" si="1"/>
        <v>40</v>
      </c>
    </row>
    <row r="124" spans="1:10">
      <c r="A124" t="s">
        <v>144</v>
      </c>
      <c r="B124">
        <f>SUM(starting_abil_race!K2,starting_abil_prof!G$2)</f>
        <v>2</v>
      </c>
      <c r="C124">
        <f>SUM(starting_abil_race!$K$3,starting_abil_prof!$G$3)</f>
        <v>0</v>
      </c>
      <c r="D124">
        <f>SUM(starting_abil_race!$K$4,starting_abil_prof!$G$4)</f>
        <v>8</v>
      </c>
      <c r="E124">
        <f>SUM(starting_abil_race!$K$5,starting_abil_prof!$G$5)</f>
        <v>8</v>
      </c>
      <c r="F124">
        <f>SUM(starting_abil_race!$K$6,starting_abil_prof!$G$6)</f>
        <v>10</v>
      </c>
      <c r="G124">
        <f>SUM(starting_abil_race!$K$7,starting_abil_prof!$G$7)</f>
        <v>4</v>
      </c>
      <c r="H124">
        <f>SUM(starting_abil_race!$K$8,starting_abil_prof!$G$8)</f>
        <v>0</v>
      </c>
      <c r="I124">
        <f>SUM(starting_abil_race!$K$9,starting_abil_prof!$G$9)</f>
        <v>8</v>
      </c>
      <c r="J124" s="1">
        <f t="shared" si="1"/>
        <v>40</v>
      </c>
    </row>
    <row r="125" spans="1:10">
      <c r="A125" t="s">
        <v>145</v>
      </c>
      <c r="B125">
        <f>SUM(starting_abil_race!K2,starting_abil_prof!H$2)</f>
        <v>2</v>
      </c>
      <c r="C125">
        <f>SUM(starting_abil_race!$K$3,starting_abil_prof!$H$3)</f>
        <v>6</v>
      </c>
      <c r="D125">
        <f>SUM(starting_abil_race!$K$4,starting_abil_prof!$H$4)</f>
        <v>6</v>
      </c>
      <c r="E125">
        <f>SUM(starting_abil_race!$K$5,starting_abil_prof!$H$5)</f>
        <v>2</v>
      </c>
      <c r="F125">
        <f>SUM(starting_abil_race!$K$6,starting_abil_prof!$H$6)</f>
        <v>8</v>
      </c>
      <c r="G125">
        <f>SUM(starting_abil_race!$K$7,starting_abil_prof!$H$7)</f>
        <v>2</v>
      </c>
      <c r="H125">
        <f>SUM(starting_abil_race!$K$8,starting_abil_prof!$H$8)</f>
        <v>6</v>
      </c>
      <c r="I125">
        <f>SUM(starting_abil_race!$K$9,starting_abil_prof!$H$9)</f>
        <v>8</v>
      </c>
      <c r="J125" s="1">
        <f t="shared" si="1"/>
        <v>40</v>
      </c>
    </row>
    <row r="126" spans="1:10">
      <c r="A126" t="s">
        <v>146</v>
      </c>
      <c r="B126">
        <f>SUM(starting_abil_race!K2,starting_abil_prof!I$2)</f>
        <v>0</v>
      </c>
      <c r="C126">
        <f>SUM(starting_abil_race!$K$3,starting_abil_prof!$I$3)</f>
        <v>6</v>
      </c>
      <c r="D126">
        <f>SUM(starting_abil_race!$K$4,starting_abil_prof!$I$4)</f>
        <v>6</v>
      </c>
      <c r="E126">
        <f>SUM(starting_abil_race!$K$5,starting_abil_prof!$I$5)</f>
        <v>2</v>
      </c>
      <c r="F126">
        <f>SUM(starting_abil_race!$K$6,starting_abil_prof!$I$6)</f>
        <v>8</v>
      </c>
      <c r="G126">
        <f>SUM(starting_abil_race!$K$7,starting_abil_prof!$I$7)</f>
        <v>4</v>
      </c>
      <c r="H126">
        <f>SUM(starting_abil_race!$K$8,starting_abil_prof!$I$8)</f>
        <v>6</v>
      </c>
      <c r="I126">
        <f>SUM(starting_abil_race!$K$9,starting_abil_prof!$I$9)</f>
        <v>8</v>
      </c>
      <c r="J126" s="1">
        <f t="shared" si="1"/>
        <v>40</v>
      </c>
    </row>
    <row r="127" spans="1:10">
      <c r="A127" t="s">
        <v>147</v>
      </c>
      <c r="B127">
        <f>SUM(starting_abil_race!K2,starting_abil_prof!J$2)</f>
        <v>0</v>
      </c>
      <c r="C127">
        <f>SUM(starting_abil_race!$K$3,starting_abil_prof!$J$3)</f>
        <v>6</v>
      </c>
      <c r="D127">
        <f>SUM(starting_abil_race!$K$4,starting_abil_prof!$J$4)</f>
        <v>6</v>
      </c>
      <c r="E127">
        <f>SUM(starting_abil_race!$K$5,starting_abil_prof!$J$5)</f>
        <v>2</v>
      </c>
      <c r="F127">
        <f>SUM(starting_abil_race!$K$6,starting_abil_prof!$J$6)</f>
        <v>8</v>
      </c>
      <c r="G127">
        <f>SUM(starting_abil_race!$K$7,starting_abil_prof!$J$7)</f>
        <v>4</v>
      </c>
      <c r="H127">
        <f>SUM(starting_abil_race!$K$8,starting_abil_prof!$J$8)</f>
        <v>6</v>
      </c>
      <c r="I127">
        <f>SUM(starting_abil_race!$K$9,starting_abil_prof!$J$9)</f>
        <v>8</v>
      </c>
      <c r="J127" s="1">
        <f t="shared" si="1"/>
        <v>40</v>
      </c>
    </row>
    <row r="128" spans="1:10">
      <c r="A128" t="s">
        <v>148</v>
      </c>
      <c r="B128">
        <f>SUM(starting_abil_race!K2,starting_abil_prof!K$2)</f>
        <v>0</v>
      </c>
      <c r="C128">
        <f>SUM(starting_abil_race!$K$3,starting_abil_prof!$K$3)</f>
        <v>6</v>
      </c>
      <c r="D128">
        <f>SUM(starting_abil_race!$K$4,starting_abil_prof!$K$4)</f>
        <v>6</v>
      </c>
      <c r="E128">
        <f>SUM(starting_abil_race!$K$5,starting_abil_prof!$K$5)</f>
        <v>4</v>
      </c>
      <c r="F128">
        <f>SUM(starting_abil_race!$K$6,starting_abil_prof!$K$6)</f>
        <v>8</v>
      </c>
      <c r="G128">
        <f>SUM(starting_abil_race!$K$7,starting_abil_prof!$K$7)</f>
        <v>4</v>
      </c>
      <c r="H128">
        <f>SUM(starting_abil_race!$K$8,starting_abil_prof!$K$8)</f>
        <v>4</v>
      </c>
      <c r="I128">
        <f>SUM(starting_abil_race!$K$9,starting_abil_prof!$K$9)</f>
        <v>8</v>
      </c>
      <c r="J128" s="1">
        <f t="shared" si="1"/>
        <v>40</v>
      </c>
    </row>
    <row r="129" spans="1:10">
      <c r="A129" t="s">
        <v>149</v>
      </c>
      <c r="B129">
        <f>SUM(starting_abil_race!K2,starting_abil_prof!L$2)</f>
        <v>8</v>
      </c>
      <c r="C129">
        <f>SUM(starting_abil_race!$K$3,starting_abil_prof!$L$3)</f>
        <v>0</v>
      </c>
      <c r="D129">
        <f>SUM(starting_abil_race!$K$4,starting_abil_prof!$L$4)</f>
        <v>4</v>
      </c>
      <c r="E129">
        <f>SUM(starting_abil_race!$K$5,starting_abil_prof!$L$5)</f>
        <v>4</v>
      </c>
      <c r="F129">
        <f>SUM(starting_abil_race!$K$6,starting_abil_prof!$L$6)</f>
        <v>6</v>
      </c>
      <c r="G129">
        <f>SUM(starting_abil_race!$K$7,starting_abil_prof!$L$7)</f>
        <v>4</v>
      </c>
      <c r="H129">
        <f>SUM(starting_abil_race!$K$8,starting_abil_prof!$L$8)</f>
        <v>6</v>
      </c>
      <c r="I129">
        <f>SUM(starting_abil_race!$K$9,starting_abil_prof!$L$9)</f>
        <v>8</v>
      </c>
      <c r="J129" s="1">
        <f t="shared" si="1"/>
        <v>40</v>
      </c>
    </row>
    <row r="130" spans="1:10">
      <c r="A130" t="s">
        <v>150</v>
      </c>
      <c r="B130">
        <f>SUM(starting_abil_race!K2,starting_abil_prof!M$2)</f>
        <v>6</v>
      </c>
      <c r="C130">
        <f>SUM(starting_abil_race!$K$3,starting_abil_prof!$M$3)</f>
        <v>0</v>
      </c>
      <c r="D130">
        <f>SUM(starting_abil_race!$K$4,starting_abil_prof!$M$4)</f>
        <v>6</v>
      </c>
      <c r="E130">
        <f>SUM(starting_abil_race!$K$5,starting_abil_prof!$M$5)</f>
        <v>4</v>
      </c>
      <c r="F130">
        <f>SUM(starting_abil_race!$K$6,starting_abil_prof!$M$6)</f>
        <v>6</v>
      </c>
      <c r="G130">
        <f>SUM(starting_abil_race!$K$7,starting_abil_prof!$M$7)</f>
        <v>4</v>
      </c>
      <c r="H130">
        <f>SUM(starting_abil_race!$K$8,starting_abil_prof!$M$8)</f>
        <v>6</v>
      </c>
      <c r="I130">
        <f>SUM(starting_abil_race!$K$9,starting_abil_prof!$M$9)</f>
        <v>8</v>
      </c>
      <c r="J130" s="1">
        <f t="shared" si="1"/>
        <v>40</v>
      </c>
    </row>
    <row r="131" spans="1:10">
      <c r="A131" t="s">
        <v>250</v>
      </c>
      <c r="B131">
        <f>SUM(starting_abil_race!K2,starting_abil_prof!N$2)</f>
        <v>0</v>
      </c>
      <c r="C131">
        <f>SUM(starting_abil_race!$K$3,starting_abil_prof!$N$3)</f>
        <v>0</v>
      </c>
      <c r="D131">
        <f>SUM(starting_abil_race!$K$4,starting_abil_prof!$N$4)</f>
        <v>12</v>
      </c>
      <c r="E131">
        <f>SUM(starting_abil_race!$K$5,starting_abil_prof!$N$5)</f>
        <v>4</v>
      </c>
      <c r="F131">
        <f>SUM(starting_abil_race!$K$6,starting_abil_prof!$N$6)</f>
        <v>12</v>
      </c>
      <c r="G131">
        <f>SUM(starting_abil_race!$K$7,starting_abil_prof!$N$7)</f>
        <v>0</v>
      </c>
      <c r="H131">
        <f>SUM(starting_abil_race!$K$8,starting_abil_prof!$N$8)</f>
        <v>0</v>
      </c>
      <c r="I131">
        <f>SUM(starting_abil_race!$K$9,starting_abil_prof!$N$9)</f>
        <v>12</v>
      </c>
      <c r="J131" s="1">
        <f t="shared" si="1"/>
        <v>40</v>
      </c>
    </row>
    <row r="132" spans="1:10">
      <c r="A132" t="s">
        <v>151</v>
      </c>
      <c r="B132">
        <f>SUM(starting_abil_race!L2,starting_abil_prof!B$2)</f>
        <v>4</v>
      </c>
      <c r="C132">
        <f>SUM(starting_abil_race!$L$3,starting_abil_prof!$B$3)</f>
        <v>0</v>
      </c>
      <c r="D132">
        <f>SUM(starting_abil_race!$L$4,starting_abil_prof!$B$4)</f>
        <v>8</v>
      </c>
      <c r="E132">
        <f>SUM(starting_abil_race!$L$5,starting_abil_prof!$B$5)</f>
        <v>6</v>
      </c>
      <c r="F132">
        <f>SUM(starting_abil_race!$L$6,starting_abil_prof!$B$6)</f>
        <v>4</v>
      </c>
      <c r="G132">
        <f>SUM(starting_abil_race!$L$7,starting_abil_prof!$B$7)</f>
        <v>4</v>
      </c>
      <c r="H132">
        <f>SUM(starting_abil_race!$L$8,starting_abil_prof!$B$8)</f>
        <v>6</v>
      </c>
      <c r="I132">
        <f>SUM(starting_abil_race!$L$9,starting_abil_prof!$B$9)</f>
        <v>8</v>
      </c>
      <c r="J132" s="1">
        <f t="shared" si="1"/>
        <v>40</v>
      </c>
    </row>
    <row r="133" spans="1:10">
      <c r="A133" t="s">
        <v>152</v>
      </c>
      <c r="B133">
        <f>SUM(starting_abil_race!L2,starting_abil_prof!C$2)</f>
        <v>4</v>
      </c>
      <c r="C133">
        <f>SUM(starting_abil_race!$L$3,starting_abil_prof!$C$3)</f>
        <v>4</v>
      </c>
      <c r="D133">
        <f>SUM(starting_abil_race!$L$4,starting_abil_prof!$C$4)</f>
        <v>6</v>
      </c>
      <c r="E133">
        <f>SUM(starting_abil_race!$L$5,starting_abil_prof!$C$5)</f>
        <v>6</v>
      </c>
      <c r="F133">
        <f>SUM(starting_abil_race!$L$6,starting_abil_prof!$C$6)</f>
        <v>4</v>
      </c>
      <c r="G133">
        <f>SUM(starting_abil_race!$L$7,starting_abil_prof!$C$7)</f>
        <v>4</v>
      </c>
      <c r="H133">
        <f>SUM(starting_abil_race!$L$8,starting_abil_prof!$C$8)</f>
        <v>6</v>
      </c>
      <c r="I133">
        <f>SUM(starting_abil_race!$L$9,starting_abil_prof!$C$9)</f>
        <v>6</v>
      </c>
      <c r="J133" s="1">
        <f t="shared" si="1"/>
        <v>40</v>
      </c>
    </row>
    <row r="134" spans="1:10">
      <c r="A134" t="s">
        <v>153</v>
      </c>
      <c r="B134">
        <f>SUM(starting_abil_race!L2,starting_abil_prof!D$2)</f>
        <v>4</v>
      </c>
      <c r="C134">
        <f>SUM(starting_abil_race!$L$3,starting_abil_prof!$D$3)</f>
        <v>4</v>
      </c>
      <c r="D134">
        <f>SUM(starting_abil_race!$L$4,starting_abil_prof!$D$4)</f>
        <v>6</v>
      </c>
      <c r="E134">
        <f>SUM(starting_abil_race!$L$5,starting_abil_prof!$D$5)</f>
        <v>6</v>
      </c>
      <c r="F134">
        <f>SUM(starting_abil_race!$L$6,starting_abil_prof!$D$6)</f>
        <v>2</v>
      </c>
      <c r="G134">
        <f>SUM(starting_abil_race!$L$7,starting_abil_prof!$D$7)</f>
        <v>6</v>
      </c>
      <c r="H134">
        <f>SUM(starting_abil_race!$L$8,starting_abil_prof!$D$8)</f>
        <v>6</v>
      </c>
      <c r="I134">
        <f>SUM(starting_abil_race!$L$9,starting_abil_prof!$D$9)</f>
        <v>6</v>
      </c>
      <c r="J134" s="1">
        <f t="shared" si="1"/>
        <v>40</v>
      </c>
    </row>
    <row r="135" spans="1:10">
      <c r="A135" t="s">
        <v>154</v>
      </c>
      <c r="B135">
        <f>SUM(starting_abil_race!L2,starting_abil_prof!E$2)</f>
        <v>4</v>
      </c>
      <c r="C135">
        <f>SUM(starting_abil_race!$L$3,starting_abil_prof!$E$3)</f>
        <v>2</v>
      </c>
      <c r="D135">
        <f>SUM(starting_abil_race!$L$4,starting_abil_prof!$E$4)</f>
        <v>4</v>
      </c>
      <c r="E135">
        <f>SUM(starting_abil_race!$L$5,starting_abil_prof!$E$5)</f>
        <v>8</v>
      </c>
      <c r="F135">
        <f>SUM(starting_abil_race!$L$6,starting_abil_prof!$E$6)</f>
        <v>2</v>
      </c>
      <c r="G135">
        <f>SUM(starting_abil_race!$L$7,starting_abil_prof!$E$7)</f>
        <v>6</v>
      </c>
      <c r="H135">
        <f>SUM(starting_abil_race!$L$8,starting_abil_prof!$E$8)</f>
        <v>8</v>
      </c>
      <c r="I135">
        <f>SUM(starting_abil_race!$L$9,starting_abil_prof!$E$9)</f>
        <v>6</v>
      </c>
      <c r="J135" s="1">
        <f t="shared" si="1"/>
        <v>40</v>
      </c>
    </row>
    <row r="136" spans="1:10">
      <c r="A136" t="s">
        <v>155</v>
      </c>
      <c r="B136">
        <f>SUM(starting_abil_race!L2,starting_abil_prof!F$2)</f>
        <v>6</v>
      </c>
      <c r="C136">
        <f>SUM(starting_abil_race!$L$3,starting_abil_prof!$F$3)</f>
        <v>0</v>
      </c>
      <c r="D136">
        <f>SUM(starting_abil_race!$L$4,starting_abil_prof!$F$4)</f>
        <v>4</v>
      </c>
      <c r="E136">
        <f>SUM(starting_abil_race!$L$5,starting_abil_prof!$F$5)</f>
        <v>10</v>
      </c>
      <c r="F136">
        <f>SUM(starting_abil_race!$L$6,starting_abil_prof!$F$6)</f>
        <v>4</v>
      </c>
      <c r="G136">
        <f>SUM(starting_abil_race!$L$7,starting_abil_prof!$F$7)</f>
        <v>4</v>
      </c>
      <c r="H136">
        <f>SUM(starting_abil_race!$L$8,starting_abil_prof!$F$8)</f>
        <v>8</v>
      </c>
      <c r="I136">
        <f>SUM(starting_abil_race!$L$9,starting_abil_prof!$F$9)</f>
        <v>4</v>
      </c>
      <c r="J136" s="1">
        <f t="shared" si="1"/>
        <v>40</v>
      </c>
    </row>
    <row r="137" spans="1:10">
      <c r="A137" t="s">
        <v>156</v>
      </c>
      <c r="B137">
        <f>SUM(starting_abil_race!L2,starting_abil_prof!G$2)</f>
        <v>6</v>
      </c>
      <c r="C137">
        <f>SUM(starting_abil_race!$L$3,starting_abil_prof!$G$3)</f>
        <v>0</v>
      </c>
      <c r="D137">
        <f>SUM(starting_abil_race!$L$4,starting_abil_prof!$G$4)</f>
        <v>6</v>
      </c>
      <c r="E137">
        <f>SUM(starting_abil_race!$L$5,starting_abil_prof!$G$5)</f>
        <v>10</v>
      </c>
      <c r="F137">
        <f>SUM(starting_abil_race!$L$6,starting_abil_prof!$G$6)</f>
        <v>4</v>
      </c>
      <c r="G137">
        <f>SUM(starting_abil_race!$L$7,starting_abil_prof!$G$7)</f>
        <v>6</v>
      </c>
      <c r="H137">
        <f>SUM(starting_abil_race!$L$8,starting_abil_prof!$G$8)</f>
        <v>4</v>
      </c>
      <c r="I137">
        <f>SUM(starting_abil_race!$L$9,starting_abil_prof!$G$9)</f>
        <v>4</v>
      </c>
      <c r="J137" s="1">
        <f t="shared" si="1"/>
        <v>40</v>
      </c>
    </row>
    <row r="138" spans="1:10">
      <c r="A138" t="s">
        <v>157</v>
      </c>
      <c r="B138">
        <f>SUM(starting_abil_race!L2,starting_abil_prof!H$2)</f>
        <v>6</v>
      </c>
      <c r="C138">
        <f>SUM(starting_abil_race!$L$3,starting_abil_prof!$H$3)</f>
        <v>6</v>
      </c>
      <c r="D138">
        <f>SUM(starting_abil_race!$L$4,starting_abil_prof!$H$4)</f>
        <v>4</v>
      </c>
      <c r="E138">
        <f>SUM(starting_abil_race!$L$5,starting_abil_prof!$H$5)</f>
        <v>4</v>
      </c>
      <c r="F138">
        <f>SUM(starting_abil_race!$L$6,starting_abil_prof!$H$6)</f>
        <v>2</v>
      </c>
      <c r="G138">
        <f>SUM(starting_abil_race!$L$7,starting_abil_prof!$H$7)</f>
        <v>4</v>
      </c>
      <c r="H138">
        <f>SUM(starting_abil_race!$L$8,starting_abil_prof!$H$8)</f>
        <v>10</v>
      </c>
      <c r="I138">
        <f>SUM(starting_abil_race!$L$9,starting_abil_prof!$H$9)</f>
        <v>4</v>
      </c>
      <c r="J138" s="1">
        <f t="shared" si="1"/>
        <v>40</v>
      </c>
    </row>
    <row r="139" spans="1:10">
      <c r="A139" t="s">
        <v>158</v>
      </c>
      <c r="B139">
        <f>SUM(starting_abil_race!L2,starting_abil_prof!I$2)</f>
        <v>4</v>
      </c>
      <c r="C139">
        <f>SUM(starting_abil_race!$L$3,starting_abil_prof!$I$3)</f>
        <v>6</v>
      </c>
      <c r="D139">
        <f>SUM(starting_abil_race!$L$4,starting_abil_prof!$I$4)</f>
        <v>4</v>
      </c>
      <c r="E139">
        <f>SUM(starting_abil_race!$L$5,starting_abil_prof!$I$5)</f>
        <v>4</v>
      </c>
      <c r="F139">
        <f>SUM(starting_abil_race!$L$6,starting_abil_prof!$I$6)</f>
        <v>2</v>
      </c>
      <c r="G139">
        <f>SUM(starting_abil_race!$L$7,starting_abil_prof!$I$7)</f>
        <v>6</v>
      </c>
      <c r="H139">
        <f>SUM(starting_abil_race!$L$8,starting_abil_prof!$I$8)</f>
        <v>10</v>
      </c>
      <c r="I139">
        <f>SUM(starting_abil_race!$L$9,starting_abil_prof!$I$9)</f>
        <v>4</v>
      </c>
      <c r="J139" s="1">
        <f t="shared" si="1"/>
        <v>40</v>
      </c>
    </row>
    <row r="140" spans="1:10">
      <c r="A140" t="s">
        <v>159</v>
      </c>
      <c r="B140">
        <f>SUM(starting_abil_race!L2,starting_abil_prof!J$2)</f>
        <v>4</v>
      </c>
      <c r="C140">
        <f>SUM(starting_abil_race!$L$3,starting_abil_prof!$J$3)</f>
        <v>6</v>
      </c>
      <c r="D140">
        <f>SUM(starting_abil_race!$L$4,starting_abil_prof!$J$4)</f>
        <v>4</v>
      </c>
      <c r="E140">
        <f>SUM(starting_abil_race!$L$5,starting_abil_prof!$J$5)</f>
        <v>4</v>
      </c>
      <c r="F140">
        <f>SUM(starting_abil_race!$L$6,starting_abil_prof!$J$6)</f>
        <v>2</v>
      </c>
      <c r="G140">
        <f>SUM(starting_abil_race!$L$7,starting_abil_prof!$J$7)</f>
        <v>6</v>
      </c>
      <c r="H140">
        <f>SUM(starting_abil_race!$L$8,starting_abil_prof!$J$8)</f>
        <v>10</v>
      </c>
      <c r="I140">
        <f>SUM(starting_abil_race!$L$9,starting_abil_prof!$J$9)</f>
        <v>4</v>
      </c>
      <c r="J140" s="1">
        <f t="shared" si="1"/>
        <v>40</v>
      </c>
    </row>
    <row r="141" spans="1:10">
      <c r="A141" t="s">
        <v>160</v>
      </c>
      <c r="B141">
        <f>SUM(starting_abil_race!L2,starting_abil_prof!K$2)</f>
        <v>4</v>
      </c>
      <c r="C141">
        <f>SUM(starting_abil_race!$L$3,starting_abil_prof!$K$3)</f>
        <v>6</v>
      </c>
      <c r="D141">
        <f>SUM(starting_abil_race!$L$4,starting_abil_prof!$K$4)</f>
        <v>4</v>
      </c>
      <c r="E141">
        <f>SUM(starting_abil_race!$L$5,starting_abil_prof!$K$5)</f>
        <v>6</v>
      </c>
      <c r="F141">
        <f>SUM(starting_abil_race!$L$6,starting_abil_prof!$K$6)</f>
        <v>2</v>
      </c>
      <c r="G141">
        <f>SUM(starting_abil_race!$L$7,starting_abil_prof!$K$7)</f>
        <v>6</v>
      </c>
      <c r="H141">
        <f>SUM(starting_abil_race!$L$8,starting_abil_prof!$K$8)</f>
        <v>8</v>
      </c>
      <c r="I141">
        <f>SUM(starting_abil_race!$L$9,starting_abil_prof!$K$9)</f>
        <v>4</v>
      </c>
      <c r="J141" s="1">
        <f>SUM(B141:I141)</f>
        <v>40</v>
      </c>
    </row>
    <row r="142" spans="1:10">
      <c r="A142" t="s">
        <v>161</v>
      </c>
      <c r="B142">
        <f>SUM(starting_abil_race!L2,starting_abil_prof!L$2)</f>
        <v>12</v>
      </c>
      <c r="C142">
        <f>SUM(starting_abil_race!$L$3,starting_abil_prof!$L$3)</f>
        <v>0</v>
      </c>
      <c r="D142">
        <f>SUM(starting_abil_race!$L$4,starting_abil_prof!$L$4)</f>
        <v>2</v>
      </c>
      <c r="E142">
        <f>SUM(starting_abil_race!$L$5,starting_abil_prof!$L$5)</f>
        <v>6</v>
      </c>
      <c r="F142">
        <f>SUM(starting_abil_race!$L$6,starting_abil_prof!$L$6)</f>
        <v>0</v>
      </c>
      <c r="G142">
        <f>SUM(starting_abil_race!$L$7,starting_abil_prof!$L$7)</f>
        <v>6</v>
      </c>
      <c r="H142">
        <f>SUM(starting_abil_race!$L$8,starting_abil_prof!$L$8)</f>
        <v>10</v>
      </c>
      <c r="I142">
        <f>SUM(starting_abil_race!$L$9,starting_abil_prof!$L$9)</f>
        <v>4</v>
      </c>
      <c r="J142" s="1">
        <f>SUM(B142:I142)</f>
        <v>40</v>
      </c>
    </row>
    <row r="143" spans="1:10">
      <c r="A143" t="s">
        <v>162</v>
      </c>
      <c r="B143">
        <f>SUM(starting_abil_race!L2,starting_abil_prof!M$2)</f>
        <v>10</v>
      </c>
      <c r="C143">
        <f>SUM(starting_abil_race!$L$3,starting_abil_prof!$M$3)</f>
        <v>0</v>
      </c>
      <c r="D143">
        <f>SUM(starting_abil_race!$L$4,starting_abil_prof!$M$4)</f>
        <v>4</v>
      </c>
      <c r="E143">
        <f>SUM(starting_abil_race!$L$5,starting_abil_prof!$M$5)</f>
        <v>6</v>
      </c>
      <c r="F143">
        <f>SUM(starting_abil_race!$L$6,starting_abil_prof!$M$6)</f>
        <v>0</v>
      </c>
      <c r="G143">
        <f>SUM(starting_abil_race!$L$7,starting_abil_prof!$M$7)</f>
        <v>6</v>
      </c>
      <c r="H143">
        <f>SUM(starting_abil_race!$L$8,starting_abil_prof!$M$8)</f>
        <v>10</v>
      </c>
      <c r="I143">
        <f>SUM(starting_abil_race!$L$9,starting_abil_prof!$M$9)</f>
        <v>4</v>
      </c>
      <c r="J143" s="1">
        <f>SUM(B143:I143)</f>
        <v>40</v>
      </c>
    </row>
    <row r="144" spans="1:10">
      <c r="A144" t="s">
        <v>251</v>
      </c>
      <c r="B144">
        <f>SUM(starting_abil_race!L2,starting_abil_prof!N$2)</f>
        <v>4</v>
      </c>
      <c r="C144">
        <f>SUM(starting_abil_race!$L$3,starting_abil_prof!$N$3)</f>
        <v>0</v>
      </c>
      <c r="D144">
        <f>SUM(starting_abil_race!$L$4,starting_abil_prof!$N$4)</f>
        <v>10</v>
      </c>
      <c r="E144">
        <f>SUM(starting_abil_race!$L$5,starting_abil_prof!$N$5)</f>
        <v>6</v>
      </c>
      <c r="F144">
        <f>SUM(starting_abil_race!$L$6,starting_abil_prof!$N$6)</f>
        <v>6</v>
      </c>
      <c r="G144">
        <f>SUM(starting_abil_race!$L$7,starting_abil_prof!$N$7)</f>
        <v>2</v>
      </c>
      <c r="H144">
        <f>SUM(starting_abil_race!$L$8,starting_abil_prof!$N$8)</f>
        <v>4</v>
      </c>
      <c r="I144">
        <f>SUM(starting_abil_race!$L$9,starting_abil_prof!$N$9)</f>
        <v>8</v>
      </c>
      <c r="J144" s="1">
        <f>SUM(B144:I144)</f>
        <v>40</v>
      </c>
    </row>
    <row r="146" spans="1:9">
      <c r="A146" t="s">
        <v>21</v>
      </c>
      <c r="B146">
        <f t="shared" ref="B146:I146" si="2">SUM(B2:B145)</f>
        <v>454</v>
      </c>
      <c r="C146">
        <f t="shared" si="2"/>
        <v>608</v>
      </c>
      <c r="D146">
        <f t="shared" si="2"/>
        <v>752</v>
      </c>
      <c r="E146">
        <f t="shared" si="2"/>
        <v>850</v>
      </c>
      <c r="F146">
        <f t="shared" si="2"/>
        <v>764</v>
      </c>
      <c r="G146">
        <f t="shared" si="2"/>
        <v>596</v>
      </c>
      <c r="H146">
        <f t="shared" si="2"/>
        <v>814</v>
      </c>
      <c r="I146">
        <f t="shared" si="2"/>
        <v>882</v>
      </c>
    </row>
  </sheetData>
  <conditionalFormatting sqref="B2:I144">
    <cfRule type="top10" dxfId="31" priority="1" percent="1" bottom="1" rank="50"/>
    <cfRule type="cellIs" dxfId="30" priority="2" operator="lessThan">
      <formula>0</formula>
    </cfRule>
    <cfRule type="top10" dxfId="29" priority="4" stopIfTrue="1" rank="5"/>
    <cfRule type="top10" dxfId="28" priority="5" stopIfTrue="1" percent="1" rank="10"/>
    <cfRule type="top10" dxfId="27" priority="6" percent="1" rank="25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F479F-D815-4478-BE50-C11EB27A8B5D}">
  <dimension ref="A1:N14"/>
  <sheetViews>
    <sheetView workbookViewId="0">
      <selection activeCell="J28" sqref="J28"/>
    </sheetView>
  </sheetViews>
  <sheetFormatPr defaultRowHeight="15"/>
  <cols>
    <col min="1" max="1" width="12.7109375" customWidth="1"/>
  </cols>
  <sheetData>
    <row r="1" spans="1:14"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30</v>
      </c>
      <c r="J1" t="s">
        <v>29</v>
      </c>
      <c r="K1" t="s">
        <v>31</v>
      </c>
      <c r="L1" t="s">
        <v>0</v>
      </c>
      <c r="N1" t="s">
        <v>21</v>
      </c>
    </row>
    <row r="2" spans="1:14">
      <c r="A2" t="s">
        <v>1</v>
      </c>
      <c r="B2">
        <v>4</v>
      </c>
      <c r="C2">
        <v>4</v>
      </c>
      <c r="D2">
        <v>2</v>
      </c>
      <c r="E2">
        <v>2</v>
      </c>
      <c r="F2">
        <v>4</v>
      </c>
      <c r="G2">
        <v>2</v>
      </c>
      <c r="H2">
        <v>2</v>
      </c>
      <c r="I2">
        <v>4</v>
      </c>
      <c r="J2">
        <v>6</v>
      </c>
      <c r="K2">
        <v>2</v>
      </c>
      <c r="L2">
        <v>6</v>
      </c>
      <c r="N2">
        <f>SUM(B2:L2)</f>
        <v>38</v>
      </c>
    </row>
    <row r="3" spans="1:14">
      <c r="A3" t="s">
        <v>2</v>
      </c>
      <c r="B3">
        <v>4</v>
      </c>
      <c r="C3">
        <v>6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N3">
        <f t="shared" ref="N3:N9" si="0">SUM(B3:L3)</f>
        <v>40</v>
      </c>
    </row>
    <row r="4" spans="1:14">
      <c r="A4" t="s">
        <v>3</v>
      </c>
      <c r="B4">
        <v>4</v>
      </c>
      <c r="C4">
        <v>4</v>
      </c>
      <c r="D4">
        <v>6</v>
      </c>
      <c r="E4">
        <v>4</v>
      </c>
      <c r="F4">
        <v>4</v>
      </c>
      <c r="G4">
        <v>4</v>
      </c>
      <c r="H4">
        <v>6</v>
      </c>
      <c r="I4">
        <v>4</v>
      </c>
      <c r="J4">
        <v>2</v>
      </c>
      <c r="K4">
        <v>6</v>
      </c>
      <c r="L4">
        <v>4</v>
      </c>
      <c r="N4">
        <f t="shared" si="0"/>
        <v>48</v>
      </c>
    </row>
    <row r="5" spans="1:14">
      <c r="A5" t="s">
        <v>4</v>
      </c>
      <c r="B5">
        <v>4</v>
      </c>
      <c r="C5">
        <v>4</v>
      </c>
      <c r="D5">
        <v>2</v>
      </c>
      <c r="E5">
        <v>6</v>
      </c>
      <c r="F5">
        <v>4</v>
      </c>
      <c r="G5">
        <v>4</v>
      </c>
      <c r="H5">
        <v>2</v>
      </c>
      <c r="I5">
        <v>4</v>
      </c>
      <c r="J5">
        <v>4</v>
      </c>
      <c r="K5">
        <v>2</v>
      </c>
      <c r="L5">
        <v>4</v>
      </c>
      <c r="N5">
        <f t="shared" si="0"/>
        <v>40</v>
      </c>
    </row>
    <row r="6" spans="1:14">
      <c r="A6" t="s">
        <v>5</v>
      </c>
      <c r="B6">
        <v>4</v>
      </c>
      <c r="C6">
        <v>4</v>
      </c>
      <c r="D6">
        <v>2</v>
      </c>
      <c r="E6">
        <v>6</v>
      </c>
      <c r="F6">
        <v>4</v>
      </c>
      <c r="G6">
        <v>4</v>
      </c>
      <c r="H6">
        <v>6</v>
      </c>
      <c r="I6">
        <v>4</v>
      </c>
      <c r="J6">
        <v>4</v>
      </c>
      <c r="K6">
        <v>8</v>
      </c>
      <c r="L6">
        <v>4</v>
      </c>
      <c r="N6">
        <f t="shared" si="0"/>
        <v>50</v>
      </c>
    </row>
    <row r="7" spans="1:14">
      <c r="A7" t="s">
        <v>6</v>
      </c>
      <c r="B7">
        <v>4</v>
      </c>
      <c r="C7">
        <v>6</v>
      </c>
      <c r="D7">
        <v>2</v>
      </c>
      <c r="E7">
        <v>2</v>
      </c>
      <c r="F7">
        <v>4</v>
      </c>
      <c r="G7">
        <v>2</v>
      </c>
      <c r="H7">
        <v>2</v>
      </c>
      <c r="I7">
        <v>4</v>
      </c>
      <c r="J7">
        <v>4</v>
      </c>
      <c r="K7">
        <v>2</v>
      </c>
      <c r="L7">
        <v>4</v>
      </c>
      <c r="N7">
        <f t="shared" si="0"/>
        <v>36</v>
      </c>
    </row>
    <row r="8" spans="1:14">
      <c r="A8" t="s">
        <v>7</v>
      </c>
      <c r="B8">
        <v>4</v>
      </c>
      <c r="C8">
        <v>4</v>
      </c>
      <c r="D8">
        <v>4</v>
      </c>
      <c r="E8">
        <v>4</v>
      </c>
      <c r="F8">
        <v>6</v>
      </c>
      <c r="G8">
        <v>2</v>
      </c>
      <c r="H8">
        <v>2</v>
      </c>
      <c r="I8">
        <v>4</v>
      </c>
      <c r="J8">
        <v>6</v>
      </c>
      <c r="K8">
        <v>2</v>
      </c>
      <c r="L8">
        <v>6</v>
      </c>
      <c r="N8">
        <f t="shared" si="0"/>
        <v>44</v>
      </c>
    </row>
    <row r="9" spans="1:14">
      <c r="A9" t="s">
        <v>8</v>
      </c>
      <c r="B9">
        <v>4</v>
      </c>
      <c r="C9">
        <v>4</v>
      </c>
      <c r="D9">
        <v>6</v>
      </c>
      <c r="E9">
        <v>4</v>
      </c>
      <c r="F9">
        <v>4</v>
      </c>
      <c r="G9">
        <v>4</v>
      </c>
      <c r="H9">
        <v>6</v>
      </c>
      <c r="I9">
        <v>4</v>
      </c>
      <c r="J9">
        <v>4</v>
      </c>
      <c r="K9">
        <v>8</v>
      </c>
      <c r="L9">
        <v>4</v>
      </c>
      <c r="N9">
        <f t="shared" si="0"/>
        <v>52</v>
      </c>
    </row>
    <row r="11" spans="1:14">
      <c r="A11" t="s">
        <v>21</v>
      </c>
      <c r="B11">
        <f>SUM(B2:B9)</f>
        <v>32</v>
      </c>
      <c r="C11">
        <f t="shared" ref="C11:L11" si="1">SUM(C2:C9)</f>
        <v>36</v>
      </c>
      <c r="D11">
        <f t="shared" si="1"/>
        <v>28</v>
      </c>
      <c r="E11">
        <f t="shared" si="1"/>
        <v>32</v>
      </c>
      <c r="F11">
        <f t="shared" si="1"/>
        <v>34</v>
      </c>
      <c r="G11">
        <f t="shared" si="1"/>
        <v>26</v>
      </c>
      <c r="H11">
        <f t="shared" si="1"/>
        <v>30</v>
      </c>
      <c r="I11">
        <f t="shared" si="1"/>
        <v>32</v>
      </c>
      <c r="J11">
        <f t="shared" si="1"/>
        <v>32</v>
      </c>
      <c r="K11">
        <f t="shared" si="1"/>
        <v>32</v>
      </c>
      <c r="L11">
        <f t="shared" si="1"/>
        <v>34</v>
      </c>
    </row>
    <row r="13" spans="1:14">
      <c r="A13" t="s">
        <v>236</v>
      </c>
      <c r="B13">
        <f>AVERAGE(B11:L11)</f>
        <v>31.636363636363637</v>
      </c>
    </row>
    <row r="14" spans="1:14">
      <c r="A14" t="s">
        <v>235</v>
      </c>
      <c r="B14">
        <f>AVERAGE(N2:N9)</f>
        <v>43.5</v>
      </c>
    </row>
  </sheetData>
  <conditionalFormatting sqref="B2:L9">
    <cfRule type="cellIs" dxfId="25" priority="1" operator="lessThan">
      <formula>4</formula>
    </cfRule>
    <cfRule type="cellIs" dxfId="24" priority="2" operator="greaterThan">
      <formula>5</formula>
    </cfRule>
  </conditionalFormatting>
  <conditionalFormatting sqref="B11:L11">
    <cfRule type="cellIs" dxfId="23" priority="3" operator="lessThan">
      <formula>$B$13</formula>
    </cfRule>
    <cfRule type="cellIs" dxfId="22" priority="4" operator="greaterThan">
      <formula>$B$13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6AB0A-B397-458B-96B3-F5F556E8E42F}">
  <dimension ref="A1:O16"/>
  <sheetViews>
    <sheetView workbookViewId="0">
      <selection activeCell="B9" sqref="B9"/>
    </sheetView>
  </sheetViews>
  <sheetFormatPr defaultRowHeight="15"/>
  <cols>
    <col min="1" max="1" width="13.28515625" customWidth="1"/>
  </cols>
  <sheetData>
    <row r="1" spans="1:15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9</v>
      </c>
      <c r="J1" t="s">
        <v>17</v>
      </c>
      <c r="K1" t="s">
        <v>18</v>
      </c>
      <c r="L1" t="s">
        <v>19</v>
      </c>
      <c r="M1" t="s">
        <v>20</v>
      </c>
      <c r="O1" t="s">
        <v>21</v>
      </c>
    </row>
    <row r="2" spans="1:15">
      <c r="A2" t="s">
        <v>1</v>
      </c>
      <c r="B2">
        <v>-2</v>
      </c>
      <c r="C2">
        <v>0</v>
      </c>
      <c r="D2">
        <v>-2</v>
      </c>
      <c r="E2">
        <v>-2</v>
      </c>
      <c r="F2">
        <v>0</v>
      </c>
      <c r="G2">
        <v>0</v>
      </c>
      <c r="H2">
        <v>0</v>
      </c>
      <c r="I2">
        <v>-2</v>
      </c>
      <c r="J2">
        <v>-2</v>
      </c>
      <c r="K2">
        <v>-2</v>
      </c>
      <c r="L2">
        <v>4</v>
      </c>
      <c r="M2">
        <v>3</v>
      </c>
      <c r="O2">
        <f>SUM(B2:M2)</f>
        <v>-5</v>
      </c>
    </row>
    <row r="3" spans="1:15">
      <c r="A3" t="s">
        <v>2</v>
      </c>
      <c r="B3">
        <v>-2</v>
      </c>
      <c r="C3">
        <v>3</v>
      </c>
      <c r="D3">
        <v>1</v>
      </c>
      <c r="E3">
        <v>2</v>
      </c>
      <c r="F3">
        <v>-2</v>
      </c>
      <c r="G3">
        <v>-2</v>
      </c>
      <c r="H3">
        <v>4</v>
      </c>
      <c r="I3">
        <v>4</v>
      </c>
      <c r="J3">
        <v>4</v>
      </c>
      <c r="K3">
        <v>4</v>
      </c>
      <c r="L3">
        <v>-2</v>
      </c>
      <c r="M3">
        <v>-2</v>
      </c>
      <c r="O3">
        <f t="shared" ref="O3:O9" si="0">SUM(B3:M3)</f>
        <v>12</v>
      </c>
    </row>
    <row r="4" spans="1:15">
      <c r="A4" t="s">
        <v>3</v>
      </c>
      <c r="B4">
        <v>4</v>
      </c>
      <c r="C4">
        <v>3</v>
      </c>
      <c r="D4">
        <v>3</v>
      </c>
      <c r="E4">
        <v>1</v>
      </c>
      <c r="F4">
        <v>1</v>
      </c>
      <c r="G4">
        <v>1</v>
      </c>
      <c r="H4">
        <v>0</v>
      </c>
      <c r="I4">
        <v>1</v>
      </c>
      <c r="J4">
        <v>0</v>
      </c>
      <c r="K4">
        <v>1</v>
      </c>
      <c r="L4">
        <v>-2</v>
      </c>
      <c r="M4">
        <v>-1</v>
      </c>
      <c r="O4">
        <f t="shared" si="0"/>
        <v>12</v>
      </c>
    </row>
    <row r="5" spans="1:15">
      <c r="A5" t="s">
        <v>4</v>
      </c>
      <c r="B5">
        <v>2</v>
      </c>
      <c r="C5">
        <v>1</v>
      </c>
      <c r="D5">
        <v>3</v>
      </c>
      <c r="E5">
        <v>3</v>
      </c>
      <c r="F5">
        <v>6</v>
      </c>
      <c r="G5">
        <v>6</v>
      </c>
      <c r="H5">
        <v>1</v>
      </c>
      <c r="I5">
        <v>2</v>
      </c>
      <c r="J5">
        <v>1</v>
      </c>
      <c r="K5">
        <v>1</v>
      </c>
      <c r="L5">
        <v>3</v>
      </c>
      <c r="M5">
        <v>3</v>
      </c>
      <c r="O5">
        <f t="shared" si="0"/>
        <v>32</v>
      </c>
    </row>
    <row r="6" spans="1:15">
      <c r="A6" t="s">
        <v>5</v>
      </c>
      <c r="B6">
        <v>3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1</v>
      </c>
      <c r="L6">
        <v>-2</v>
      </c>
      <c r="M6">
        <v>-2</v>
      </c>
      <c r="O6">
        <f t="shared" si="0"/>
        <v>5</v>
      </c>
    </row>
    <row r="7" spans="1:15">
      <c r="A7" t="s">
        <v>6</v>
      </c>
      <c r="B7">
        <v>0</v>
      </c>
      <c r="C7">
        <v>3</v>
      </c>
      <c r="D7">
        <v>3</v>
      </c>
      <c r="E7">
        <v>1</v>
      </c>
      <c r="F7">
        <v>0</v>
      </c>
      <c r="G7">
        <v>1</v>
      </c>
      <c r="H7">
        <v>3</v>
      </c>
      <c r="I7">
        <v>1</v>
      </c>
      <c r="J7">
        <v>1</v>
      </c>
      <c r="K7">
        <v>2</v>
      </c>
      <c r="L7">
        <v>2</v>
      </c>
      <c r="M7">
        <v>3</v>
      </c>
      <c r="O7">
        <f t="shared" si="0"/>
        <v>20</v>
      </c>
    </row>
    <row r="8" spans="1:15">
      <c r="A8" t="s">
        <v>7</v>
      </c>
      <c r="B8">
        <v>-2</v>
      </c>
      <c r="C8">
        <v>2</v>
      </c>
      <c r="D8">
        <v>0</v>
      </c>
      <c r="E8">
        <v>3</v>
      </c>
      <c r="F8">
        <v>1</v>
      </c>
      <c r="G8">
        <v>-2</v>
      </c>
      <c r="H8">
        <v>3</v>
      </c>
      <c r="I8">
        <v>3</v>
      </c>
      <c r="J8">
        <v>3</v>
      </c>
      <c r="K8">
        <v>0</v>
      </c>
      <c r="L8">
        <v>4</v>
      </c>
      <c r="M8">
        <v>3</v>
      </c>
      <c r="O8">
        <f t="shared" si="0"/>
        <v>18</v>
      </c>
    </row>
    <row r="9" spans="1:15">
      <c r="A9" t="s">
        <v>8</v>
      </c>
      <c r="B9">
        <v>3</v>
      </c>
      <c r="C9">
        <v>1</v>
      </c>
      <c r="D9">
        <v>3</v>
      </c>
      <c r="E9">
        <v>3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-1</v>
      </c>
      <c r="M9">
        <v>-1</v>
      </c>
      <c r="O9">
        <f t="shared" si="0"/>
        <v>14</v>
      </c>
    </row>
    <row r="11" spans="1:15">
      <c r="A11" t="s">
        <v>21</v>
      </c>
      <c r="B11">
        <f>SUM(B2:B9)</f>
        <v>6</v>
      </c>
      <c r="C11">
        <f t="shared" ref="C11:M11" si="1">SUM(C2:C9)</f>
        <v>14</v>
      </c>
      <c r="D11">
        <f t="shared" si="1"/>
        <v>12</v>
      </c>
      <c r="E11">
        <f t="shared" si="1"/>
        <v>12</v>
      </c>
      <c r="F11">
        <f t="shared" si="1"/>
        <v>8</v>
      </c>
      <c r="G11">
        <f t="shared" si="1"/>
        <v>6</v>
      </c>
      <c r="H11">
        <f t="shared" si="1"/>
        <v>12</v>
      </c>
      <c r="I11">
        <f t="shared" si="1"/>
        <v>10</v>
      </c>
      <c r="J11">
        <f t="shared" si="1"/>
        <v>8</v>
      </c>
      <c r="K11">
        <f t="shared" si="1"/>
        <v>8</v>
      </c>
      <c r="L11">
        <f t="shared" si="1"/>
        <v>6</v>
      </c>
      <c r="M11">
        <f t="shared" si="1"/>
        <v>6</v>
      </c>
    </row>
    <row r="13" spans="1:15">
      <c r="A13" t="s">
        <v>234</v>
      </c>
      <c r="B13">
        <f>AVERAGE(B11:M11)</f>
        <v>9</v>
      </c>
    </row>
    <row r="14" spans="1:15">
      <c r="A14" t="s">
        <v>235</v>
      </c>
      <c r="B14">
        <f>AVERAGE(O2:O9)</f>
        <v>13.5</v>
      </c>
    </row>
    <row r="16" spans="1:15">
      <c r="A16" t="s">
        <v>238</v>
      </c>
    </row>
  </sheetData>
  <conditionalFormatting sqref="B11:M11">
    <cfRule type="cellIs" dxfId="21" priority="3" operator="lessThan">
      <formula>$B$13</formula>
    </cfRule>
    <cfRule type="cellIs" dxfId="20" priority="4" operator="greaterThan">
      <formula>$B$13</formula>
    </cfRule>
  </conditionalFormatting>
  <conditionalFormatting sqref="B2:M9">
    <cfRule type="cellIs" dxfId="19" priority="1" operator="lessThan">
      <formula>-1</formula>
    </cfRule>
    <cfRule type="cellIs" dxfId="18" priority="2" operator="greaterThan">
      <formula>2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7FA1-83BF-472C-A755-B6987FCBD00B}">
  <dimension ref="A1:L1048576"/>
  <sheetViews>
    <sheetView workbookViewId="0">
      <pane ySplit="1" topLeftCell="A2" activePane="bottomLeft" state="frozen"/>
      <selection pane="bottomLeft" activeCell="M14" sqref="M14"/>
    </sheetView>
  </sheetViews>
  <sheetFormatPr defaultRowHeight="15" zeroHeight="1"/>
  <cols>
    <col min="1" max="1" width="18.42578125" customWidth="1"/>
    <col min="10" max="10" width="9.140625" style="1"/>
    <col min="12" max="12" width="22.7109375" customWidth="1"/>
  </cols>
  <sheetData>
    <row r="1" spans="1:12" s="44" customFormat="1">
      <c r="A1" s="44" t="s">
        <v>231</v>
      </c>
      <c r="B1" s="44" t="s">
        <v>1</v>
      </c>
      <c r="C1" s="44" t="s">
        <v>2</v>
      </c>
      <c r="D1" s="44" t="s">
        <v>3</v>
      </c>
      <c r="E1" s="44" t="s">
        <v>4</v>
      </c>
      <c r="F1" s="44" t="s">
        <v>5</v>
      </c>
      <c r="G1" s="44" t="s">
        <v>6</v>
      </c>
      <c r="H1" s="44" t="s">
        <v>7</v>
      </c>
      <c r="I1" s="44" t="s">
        <v>8</v>
      </c>
      <c r="J1" s="45" t="s">
        <v>164</v>
      </c>
    </row>
    <row r="2" spans="1:12">
      <c r="A2" t="s">
        <v>32</v>
      </c>
      <c r="B2">
        <f>SUM(starting_abil_race_old!$B2,starting_abil_prof_old!B$2)</f>
        <v>2</v>
      </c>
      <c r="C2">
        <f>SUM(starting_abil_race_old!$B$3,starting_abil_prof_old!$B$3)</f>
        <v>2</v>
      </c>
      <c r="D2" s="40">
        <f>SUM(starting_abil_race_old!$B$4,starting_abil_prof_old!$B$4)</f>
        <v>8</v>
      </c>
      <c r="E2">
        <f>SUM(starting_abil_race_old!$B$5,starting_abil_prof_old!$B$5)</f>
        <v>6</v>
      </c>
      <c r="F2">
        <f>SUM(starting_abil_race_old!$B$6,starting_abil_prof_old!$B$6)</f>
        <v>7</v>
      </c>
      <c r="G2">
        <f>SUM(starting_abil_race_old!$B$7,starting_abil_prof_old!$B$7)</f>
        <v>4</v>
      </c>
      <c r="H2">
        <f>SUM(starting_abil_race_old!$B$8,starting_abil_prof_old!$B$8)</f>
        <v>2</v>
      </c>
      <c r="I2">
        <f>SUM(starting_abil_race_old!$B$9,starting_abil_prof_old!$B$9)</f>
        <v>7</v>
      </c>
      <c r="J2" s="1">
        <f>SUM(B2:I2)</f>
        <v>38</v>
      </c>
      <c r="L2" s="35" t="s">
        <v>226</v>
      </c>
    </row>
    <row r="3" spans="1:12">
      <c r="A3" t="s">
        <v>33</v>
      </c>
      <c r="B3">
        <f>SUM(starting_abil_race_old!$B$2,starting_abil_prof_old!C$2)</f>
        <v>4</v>
      </c>
      <c r="C3">
        <f>SUM(starting_abil_race_old!$B$3,starting_abil_prof_old!$C$3)</f>
        <v>7</v>
      </c>
      <c r="D3" s="41">
        <f>SUM(starting_abil_race_old!$B$4,starting_abil_prof_old!$C$4)</f>
        <v>7</v>
      </c>
      <c r="E3">
        <f>SUM(starting_abil_race_old!$B$5,starting_abil_prof_old!$C$5)</f>
        <v>5</v>
      </c>
      <c r="F3">
        <f>SUM(starting_abil_race_old!$B$6,starting_abil_prof_old!$C$6)</f>
        <v>5</v>
      </c>
      <c r="G3">
        <f>SUM(starting_abil_race_old!$B$7,starting_abil_prof_old!$C$7)</f>
        <v>7</v>
      </c>
      <c r="H3">
        <f>SUM(starting_abil_race_old!$B$8,starting_abil_prof_old!$C$8)</f>
        <v>6</v>
      </c>
      <c r="I3">
        <f>SUM(starting_abil_race_old!$B$9,starting_abil_prof_old!$C$9)</f>
        <v>5</v>
      </c>
      <c r="J3" s="1">
        <f t="shared" ref="J3:J66" si="0">SUM(B3:I3)</f>
        <v>46</v>
      </c>
      <c r="L3" s="36" t="s">
        <v>230</v>
      </c>
    </row>
    <row r="4" spans="1:12">
      <c r="A4" t="s">
        <v>34</v>
      </c>
      <c r="B4">
        <f>SUM(starting_abil_race_old!$B$2,starting_abil_prof_old!D$2)</f>
        <v>2</v>
      </c>
      <c r="C4">
        <f>SUM(starting_abil_race_old!$B$3,starting_abil_prof_old!$D$3)</f>
        <v>5</v>
      </c>
      <c r="D4" s="40">
        <f>SUM(starting_abil_race_old!$B$4,starting_abil_prof_old!$D$4)</f>
        <v>7</v>
      </c>
      <c r="E4">
        <f>SUM(starting_abil_race_old!$B$5,starting_abil_prof_old!$D$5)</f>
        <v>7</v>
      </c>
      <c r="F4">
        <f>SUM(starting_abil_race_old!$B$6,starting_abil_prof_old!$D$6)</f>
        <v>5</v>
      </c>
      <c r="G4">
        <f>SUM(starting_abil_race_old!$B$7,starting_abil_prof_old!$D$7)</f>
        <v>7</v>
      </c>
      <c r="H4">
        <f>SUM(starting_abil_race_old!$B$8,starting_abil_prof_old!$D$8)</f>
        <v>4</v>
      </c>
      <c r="I4">
        <f>SUM(starting_abil_race_old!$B$9,starting_abil_prof_old!$D$9)</f>
        <v>7</v>
      </c>
      <c r="J4" s="1">
        <f t="shared" si="0"/>
        <v>44</v>
      </c>
      <c r="L4" s="37" t="s">
        <v>227</v>
      </c>
    </row>
    <row r="5" spans="1:12">
      <c r="A5" t="s">
        <v>35</v>
      </c>
      <c r="B5">
        <f>SUM(starting_abil_race_old!$B$2,starting_abil_prof_old!E$2)</f>
        <v>2</v>
      </c>
      <c r="C5">
        <f>SUM(starting_abil_race_old!$B$3,starting_abil_prof_old!$E$3)</f>
        <v>6</v>
      </c>
      <c r="D5" s="41">
        <f>SUM(starting_abil_race_old!$B$4,starting_abil_prof_old!$E$4)</f>
        <v>5</v>
      </c>
      <c r="E5">
        <f>SUM(starting_abil_race_old!$B$5,starting_abil_prof_old!$E$5)</f>
        <v>7</v>
      </c>
      <c r="F5">
        <f>SUM(starting_abil_race_old!$B$6,starting_abil_prof_old!$E$6)</f>
        <v>5</v>
      </c>
      <c r="G5">
        <f>SUM(starting_abil_race_old!$B$7,starting_abil_prof_old!$E$7)</f>
        <v>5</v>
      </c>
      <c r="H5">
        <f>SUM(starting_abil_race_old!$B$8,starting_abil_prof_old!$E$8)</f>
        <v>7</v>
      </c>
      <c r="I5">
        <f>SUM(starting_abil_race_old!$B$9,starting_abil_prof_old!$E$9)</f>
        <v>7</v>
      </c>
      <c r="J5" s="1">
        <f t="shared" si="0"/>
        <v>44</v>
      </c>
      <c r="L5" s="38" t="s">
        <v>228</v>
      </c>
    </row>
    <row r="6" spans="1:12">
      <c r="A6" t="s">
        <v>36</v>
      </c>
      <c r="B6">
        <f>SUM(starting_abil_race_old!$B$2,starting_abil_prof_old!F$2)</f>
        <v>4</v>
      </c>
      <c r="C6">
        <f>SUM(starting_abil_race_old!$B$3,starting_abil_prof_old!$F$3)</f>
        <v>2</v>
      </c>
      <c r="D6" s="40">
        <f>SUM(starting_abil_race_old!$B$4,starting_abil_prof_old!$F$4)</f>
        <v>5</v>
      </c>
      <c r="E6">
        <f>SUM(starting_abil_race_old!$B$5,starting_abil_prof_old!$F$5)</f>
        <v>10</v>
      </c>
      <c r="F6">
        <f>SUM(starting_abil_race_old!$B$6,starting_abil_prof_old!$F$6)</f>
        <v>5</v>
      </c>
      <c r="G6">
        <f>SUM(starting_abil_race_old!$B$7,starting_abil_prof_old!$F$7)</f>
        <v>4</v>
      </c>
      <c r="H6">
        <f>SUM(starting_abil_race_old!$B$8,starting_abil_prof_old!$F$8)</f>
        <v>5</v>
      </c>
      <c r="I6">
        <f>SUM(starting_abil_race_old!$B$9,starting_abil_prof_old!$F$9)</f>
        <v>5</v>
      </c>
      <c r="J6" s="1">
        <f t="shared" si="0"/>
        <v>40</v>
      </c>
      <c r="L6" s="39" t="s">
        <v>229</v>
      </c>
    </row>
    <row r="7" spans="1:12">
      <c r="A7" t="s">
        <v>37</v>
      </c>
      <c r="B7">
        <f>SUM(starting_abil_race_old!$B$2,starting_abil_prof_old!G$2)</f>
        <v>4</v>
      </c>
      <c r="C7">
        <f>SUM(starting_abil_race_old!$B$3,starting_abil_prof_old!$G$3)</f>
        <v>2</v>
      </c>
      <c r="D7" s="41">
        <f>SUM(starting_abil_race_old!$B$4,starting_abil_prof_old!$G$4)</f>
        <v>5</v>
      </c>
      <c r="E7">
        <f>SUM(starting_abil_race_old!$B$5,starting_abil_prof_old!$G$5)</f>
        <v>10</v>
      </c>
      <c r="F7">
        <f>SUM(starting_abil_race_old!$B$6,starting_abil_prof_old!$G$6)</f>
        <v>5</v>
      </c>
      <c r="G7">
        <f>SUM(starting_abil_race_old!$B$7,starting_abil_prof_old!$G$7)</f>
        <v>5</v>
      </c>
      <c r="H7">
        <f>SUM(starting_abil_race_old!$B$8,starting_abil_prof_old!$G$8)</f>
        <v>2</v>
      </c>
      <c r="I7">
        <f>SUM(starting_abil_race_old!$B$9,starting_abil_prof_old!$G$9)</f>
        <v>5</v>
      </c>
      <c r="J7" s="1">
        <f t="shared" si="0"/>
        <v>38</v>
      </c>
    </row>
    <row r="8" spans="1:12">
      <c r="A8" t="s">
        <v>38</v>
      </c>
      <c r="B8">
        <f>SUM(starting_abil_race_old!$B$2,starting_abil_prof_old!H$2)</f>
        <v>4</v>
      </c>
      <c r="C8">
        <f>SUM(starting_abil_race_old!$B$3,starting_abil_prof_old!$H$3)</f>
        <v>8</v>
      </c>
      <c r="D8" s="40">
        <f>SUM(starting_abil_race_old!$B$4,starting_abil_prof_old!$H$4)</f>
        <v>4</v>
      </c>
      <c r="E8">
        <f>SUM(starting_abil_race_old!$B$5,starting_abil_prof_old!$H$5)</f>
        <v>5</v>
      </c>
      <c r="F8">
        <f>SUM(starting_abil_race_old!$B$6,starting_abil_prof_old!$H$6)</f>
        <v>4</v>
      </c>
      <c r="G8">
        <f>SUM(starting_abil_race_old!$B$7,starting_abil_prof_old!$H$7)</f>
        <v>7</v>
      </c>
      <c r="H8">
        <f>SUM(starting_abil_race_old!$B$8,starting_abil_prof_old!$H$8)</f>
        <v>7</v>
      </c>
      <c r="I8">
        <f>SUM(starting_abil_race_old!$B$9,starting_abil_prof_old!$H$9)</f>
        <v>5</v>
      </c>
      <c r="J8" s="1">
        <f t="shared" si="0"/>
        <v>44</v>
      </c>
    </row>
    <row r="9" spans="1:12">
      <c r="A9" t="s">
        <v>39</v>
      </c>
      <c r="B9">
        <f>SUM(starting_abil_race_old!$B$2,starting_abil_prof_old!I$2)</f>
        <v>2</v>
      </c>
      <c r="C9">
        <f>SUM(starting_abil_race_old!$B$3,starting_abil_prof_old!$I$3)</f>
        <v>8</v>
      </c>
      <c r="D9" s="41">
        <f>SUM(starting_abil_race_old!$B$4,starting_abil_prof_old!$I$4)</f>
        <v>5</v>
      </c>
      <c r="E9">
        <f>SUM(starting_abil_race_old!$B$5,starting_abil_prof_old!$I$5)</f>
        <v>6</v>
      </c>
      <c r="F9">
        <f>SUM(starting_abil_race_old!$B$6,starting_abil_prof_old!$I$6)</f>
        <v>4</v>
      </c>
      <c r="G9">
        <f>SUM(starting_abil_race_old!$B$7,starting_abil_prof_old!$I$7)</f>
        <v>5</v>
      </c>
      <c r="H9">
        <f>SUM(starting_abil_race_old!$B$8,starting_abil_prof_old!$I$8)</f>
        <v>7</v>
      </c>
      <c r="I9">
        <f>SUM(starting_abil_race_old!$B$9,starting_abil_prof_old!$I$9)</f>
        <v>5</v>
      </c>
      <c r="J9" s="1">
        <f t="shared" si="0"/>
        <v>42</v>
      </c>
    </row>
    <row r="10" spans="1:12">
      <c r="A10" t="s">
        <v>40</v>
      </c>
      <c r="B10">
        <f>SUM(starting_abil_race_old!$B$2,starting_abil_prof_old!J$2)</f>
        <v>2</v>
      </c>
      <c r="C10">
        <f>SUM(starting_abil_race_old!$B$3,starting_abil_prof_old!$J$3)</f>
        <v>8</v>
      </c>
      <c r="D10" s="40">
        <f>SUM(starting_abil_race_old!$B$4,starting_abil_prof_old!$J$4)</f>
        <v>4</v>
      </c>
      <c r="E10">
        <f>SUM(starting_abil_race_old!$B$5,starting_abil_prof_old!$J$5)</f>
        <v>5</v>
      </c>
      <c r="F10">
        <f>SUM(starting_abil_race_old!$B$6,starting_abil_prof_old!$J$6)</f>
        <v>4</v>
      </c>
      <c r="G10">
        <f>SUM(starting_abil_race_old!$B$7,starting_abil_prof_old!$J$7)</f>
        <v>5</v>
      </c>
      <c r="H10">
        <f>SUM(starting_abil_race_old!$B$8,starting_abil_prof_old!$J$8)</f>
        <v>7</v>
      </c>
      <c r="I10">
        <f>SUM(starting_abil_race_old!$B$9,starting_abil_prof_old!$J$9)</f>
        <v>5</v>
      </c>
      <c r="J10" s="1">
        <f t="shared" si="0"/>
        <v>40</v>
      </c>
    </row>
    <row r="11" spans="1:12">
      <c r="A11" t="s">
        <v>41</v>
      </c>
      <c r="B11">
        <f>SUM(starting_abil_race_old!$B$2,starting_abil_prof_old!K$2)</f>
        <v>2</v>
      </c>
      <c r="C11">
        <f>SUM(starting_abil_race_old!$B$3,starting_abil_prof_old!$K$3)</f>
        <v>8</v>
      </c>
      <c r="D11" s="41">
        <f>SUM(starting_abil_race_old!$B$4,starting_abil_prof_old!$K$4)</f>
        <v>5</v>
      </c>
      <c r="E11">
        <f>SUM(starting_abil_race_old!$B$5,starting_abil_prof_old!$K$5)</f>
        <v>5</v>
      </c>
      <c r="F11">
        <f>SUM(starting_abil_race_old!$B$6,starting_abil_prof_old!$K$6)</f>
        <v>5</v>
      </c>
      <c r="G11">
        <f>SUM(starting_abil_race_old!$B$7,starting_abil_prof_old!$K$7)</f>
        <v>6</v>
      </c>
      <c r="H11">
        <f>SUM(starting_abil_race_old!$B$8,starting_abil_prof_old!$K$8)</f>
        <v>4</v>
      </c>
      <c r="I11">
        <f>SUM(starting_abil_race_old!$B$9,starting_abil_prof_old!$K$9)</f>
        <v>5</v>
      </c>
      <c r="J11" s="1">
        <f t="shared" si="0"/>
        <v>40</v>
      </c>
    </row>
    <row r="12" spans="1:12">
      <c r="A12" t="s">
        <v>42</v>
      </c>
      <c r="B12">
        <f>SUM(starting_abil_race_old!$B$2,starting_abil_prof_old!L$2)</f>
        <v>8</v>
      </c>
      <c r="C12">
        <f>SUM(starting_abil_race_old!$B$3,starting_abil_prof_old!$L$3)</f>
        <v>2</v>
      </c>
      <c r="D12" s="40">
        <f>SUM(starting_abil_race_old!$B$4,starting_abil_prof_old!$L$4)</f>
        <v>2</v>
      </c>
      <c r="E12">
        <f>SUM(starting_abil_race_old!$B$5,starting_abil_prof_old!$L$5)</f>
        <v>7</v>
      </c>
      <c r="F12">
        <f>SUM(starting_abil_race_old!$B$6,starting_abil_prof_old!$L$6)</f>
        <v>2</v>
      </c>
      <c r="G12">
        <f>SUM(starting_abil_race_old!$B$7,starting_abil_prof_old!$L$7)</f>
        <v>6</v>
      </c>
      <c r="H12">
        <f>SUM(starting_abil_race_old!$B$8,starting_abil_prof_old!$L$8)</f>
        <v>8</v>
      </c>
      <c r="I12">
        <f>SUM(starting_abil_race_old!$B$9,starting_abil_prof_old!$L$9)</f>
        <v>3</v>
      </c>
      <c r="J12" s="1">
        <f t="shared" si="0"/>
        <v>38</v>
      </c>
    </row>
    <row r="13" spans="1:12">
      <c r="A13" t="s">
        <v>43</v>
      </c>
      <c r="B13">
        <f>SUM(starting_abil_race_old!$B$2,starting_abil_prof_old!M$2)</f>
        <v>7</v>
      </c>
      <c r="C13">
        <f>SUM(starting_abil_race_old!$B$3,starting_abil_prof_old!$M$3)</f>
        <v>2</v>
      </c>
      <c r="D13" s="41">
        <f>SUM(starting_abil_race_old!$B$4,starting_abil_prof_old!$M$4)</f>
        <v>3</v>
      </c>
      <c r="E13">
        <f>SUM(starting_abil_race_old!$B$5,starting_abil_prof_old!$M$5)</f>
        <v>7</v>
      </c>
      <c r="F13">
        <f>SUM(starting_abil_race_old!$B$6,starting_abil_prof_old!$M$6)</f>
        <v>2</v>
      </c>
      <c r="G13">
        <f>SUM(starting_abil_race_old!$B$7,starting_abil_prof_old!$M$7)</f>
        <v>7</v>
      </c>
      <c r="H13">
        <f>SUM(starting_abil_race_old!$B$8,starting_abil_prof_old!$M$8)</f>
        <v>7</v>
      </c>
      <c r="I13">
        <f>SUM(starting_abil_race_old!$B$9,starting_abil_prof_old!$M$9)</f>
        <v>3</v>
      </c>
      <c r="J13" s="1">
        <f t="shared" si="0"/>
        <v>38</v>
      </c>
    </row>
    <row r="14" spans="1:12">
      <c r="A14" t="s">
        <v>163</v>
      </c>
      <c r="B14">
        <f>SUM(starting_abil_race_old!$C$2,starting_abil_prof_old!B$2)</f>
        <v>2</v>
      </c>
      <c r="C14">
        <f>SUM(starting_abil_race_old!$C$3,starting_abil_prof_old!$B$3)</f>
        <v>4</v>
      </c>
      <c r="D14" s="40">
        <f>SUM(starting_abil_race_old!$C$4,starting_abil_prof_old!$B$4)</f>
        <v>8</v>
      </c>
      <c r="E14">
        <f>SUM(starting_abil_race_old!$C$5,starting_abil_prof_old!$B$5)</f>
        <v>6</v>
      </c>
      <c r="F14">
        <f>SUM(starting_abil_race_old!$C$6,starting_abil_prof_old!$B$6)</f>
        <v>7</v>
      </c>
      <c r="G14">
        <f>SUM(starting_abil_race_old!$C$7,starting_abil_prof_old!$B$7)</f>
        <v>6</v>
      </c>
      <c r="H14">
        <f>SUM(starting_abil_race_old!$C$8,starting_abil_prof_old!$B$8)</f>
        <v>2</v>
      </c>
      <c r="I14">
        <f>SUM(starting_abil_race_old!$C$9,starting_abil_prof_old!$B$9)</f>
        <v>7</v>
      </c>
      <c r="J14" s="1">
        <f t="shared" si="0"/>
        <v>42</v>
      </c>
    </row>
    <row r="15" spans="1:12">
      <c r="A15" t="s">
        <v>44</v>
      </c>
      <c r="B15">
        <f>SUM(starting_abil_race_old!$C$2,starting_abil_prof_old!C$2)</f>
        <v>4</v>
      </c>
      <c r="C15">
        <f>SUM(starting_abil_race_old!$C$3,starting_abil_prof_old!$C$3)</f>
        <v>9</v>
      </c>
      <c r="D15" s="41">
        <f>SUM(starting_abil_race_old!$C$4,starting_abil_prof_old!$C$4)</f>
        <v>7</v>
      </c>
      <c r="E15">
        <f>SUM(starting_abil_race_old!$C$5,starting_abil_prof_old!$C$5)</f>
        <v>5</v>
      </c>
      <c r="F15">
        <f>SUM(starting_abil_race_old!$C$6,starting_abil_prof_old!$C$6)</f>
        <v>5</v>
      </c>
      <c r="G15">
        <f>SUM(starting_abil_race_old!$C$7,starting_abil_prof_old!$C$7)</f>
        <v>9</v>
      </c>
      <c r="H15">
        <f>SUM(starting_abil_race_old!$C$8,starting_abil_prof_old!$C$8)</f>
        <v>6</v>
      </c>
      <c r="I15">
        <f>SUM(starting_abil_race_old!$C$9,starting_abil_prof_old!$C$9)</f>
        <v>5</v>
      </c>
      <c r="J15" s="1">
        <f t="shared" si="0"/>
        <v>50</v>
      </c>
    </row>
    <row r="16" spans="1:12">
      <c r="A16" t="s">
        <v>45</v>
      </c>
      <c r="B16">
        <f>SUM(starting_abil_race_old!$C$2,starting_abil_prof_old!D$2)</f>
        <v>2</v>
      </c>
      <c r="C16">
        <f>SUM(starting_abil_race_old!$C$3,starting_abil_prof_old!$D$3)</f>
        <v>7</v>
      </c>
      <c r="D16" s="40">
        <f>SUM(starting_abil_race_old!$C$4,starting_abil_prof_old!$D$4)</f>
        <v>7</v>
      </c>
      <c r="E16">
        <f>SUM(starting_abil_race_old!$C$5,starting_abil_prof_old!$D$5)</f>
        <v>7</v>
      </c>
      <c r="F16">
        <f>SUM(starting_abil_race_old!$C$6,starting_abil_prof_old!$D$6)</f>
        <v>5</v>
      </c>
      <c r="G16">
        <f>SUM(starting_abil_race_old!$C$7,starting_abil_prof_old!$D$7)</f>
        <v>9</v>
      </c>
      <c r="H16">
        <f>SUM(starting_abil_race_old!$C$8,starting_abil_prof_old!$D$8)</f>
        <v>4</v>
      </c>
      <c r="I16">
        <f>SUM(starting_abil_race_old!$C$9,starting_abil_prof_old!$D$9)</f>
        <v>7</v>
      </c>
      <c r="J16" s="1">
        <f t="shared" si="0"/>
        <v>48</v>
      </c>
    </row>
    <row r="17" spans="1:10">
      <c r="A17" t="s">
        <v>46</v>
      </c>
      <c r="B17">
        <f>SUM(starting_abil_race_old!$C$2,starting_abil_prof_old!E$2)</f>
        <v>2</v>
      </c>
      <c r="C17">
        <f>SUM(starting_abil_race_old!$C$3,starting_abil_prof_old!$E$3)</f>
        <v>8</v>
      </c>
      <c r="D17" s="41">
        <f>SUM(starting_abil_race_old!$C$4,starting_abil_prof_old!$E$4)</f>
        <v>5</v>
      </c>
      <c r="E17">
        <f>SUM(starting_abil_race_old!$C$5,starting_abil_prof_old!$E$5)</f>
        <v>7</v>
      </c>
      <c r="F17">
        <f>SUM(starting_abil_race_old!$C$6,starting_abil_prof_old!$E$6)</f>
        <v>5</v>
      </c>
      <c r="G17">
        <f>SUM(starting_abil_race_old!$C$7,starting_abil_prof_old!$E$7)</f>
        <v>7</v>
      </c>
      <c r="H17">
        <f>SUM(starting_abil_race_old!$C$8,starting_abil_prof_old!$E$8)</f>
        <v>7</v>
      </c>
      <c r="I17">
        <f>SUM(starting_abil_race_old!$C$9,starting_abil_prof_old!$E$9)</f>
        <v>7</v>
      </c>
      <c r="J17" s="1">
        <f t="shared" si="0"/>
        <v>48</v>
      </c>
    </row>
    <row r="18" spans="1:10">
      <c r="A18" t="s">
        <v>47</v>
      </c>
      <c r="B18">
        <f>SUM(starting_abil_race_old!$C$2,starting_abil_prof_old!F$2)</f>
        <v>4</v>
      </c>
      <c r="C18">
        <f>SUM(starting_abil_race_old!$C$3,starting_abil_prof_old!$F$3)</f>
        <v>4</v>
      </c>
      <c r="D18" s="40">
        <f>SUM(starting_abil_race_old!$C$4,starting_abil_prof_old!$F$4)</f>
        <v>5</v>
      </c>
      <c r="E18">
        <f>SUM(starting_abil_race_old!$C$5,starting_abil_prof_old!$F$5)</f>
        <v>10</v>
      </c>
      <c r="F18">
        <f>SUM(starting_abil_race_old!$C$6,starting_abil_prof_old!$F$6)</f>
        <v>5</v>
      </c>
      <c r="G18">
        <f>SUM(starting_abil_race_old!$C$7,starting_abil_prof_old!$F$7)</f>
        <v>6</v>
      </c>
      <c r="H18">
        <f>SUM(starting_abil_race_old!$C$8,starting_abil_prof_old!$F$8)</f>
        <v>5</v>
      </c>
      <c r="I18">
        <f>SUM(starting_abil_race_old!$C$9,starting_abil_prof_old!$F$9)</f>
        <v>5</v>
      </c>
      <c r="J18" s="1">
        <f t="shared" si="0"/>
        <v>44</v>
      </c>
    </row>
    <row r="19" spans="1:10">
      <c r="A19" t="s">
        <v>48</v>
      </c>
      <c r="B19">
        <f>SUM(starting_abil_race_old!$C$2,starting_abil_prof_old!G$2)</f>
        <v>4</v>
      </c>
      <c r="C19">
        <f>SUM(starting_abil_race_old!$C$3,starting_abil_prof_old!$G$3)</f>
        <v>4</v>
      </c>
      <c r="D19" s="41">
        <f>SUM(starting_abil_race_old!$C$4,starting_abil_prof_old!$G$4)</f>
        <v>5</v>
      </c>
      <c r="E19">
        <f>SUM(starting_abil_race_old!$C$5,starting_abil_prof_old!$G$5)</f>
        <v>10</v>
      </c>
      <c r="F19">
        <f>SUM(starting_abil_race_old!$C$6,starting_abil_prof_old!$G$6)</f>
        <v>5</v>
      </c>
      <c r="G19">
        <f>SUM(starting_abil_race_old!$C$7,starting_abil_prof_old!$G$7)</f>
        <v>7</v>
      </c>
      <c r="H19">
        <f>SUM(starting_abil_race_old!$C$8,starting_abil_prof_old!$G$8)</f>
        <v>2</v>
      </c>
      <c r="I19">
        <f>SUM(starting_abil_race_old!$C$9,starting_abil_prof_old!$G$9)</f>
        <v>5</v>
      </c>
      <c r="J19" s="1">
        <f t="shared" si="0"/>
        <v>42</v>
      </c>
    </row>
    <row r="20" spans="1:10">
      <c r="A20" t="s">
        <v>49</v>
      </c>
      <c r="B20">
        <f>SUM(starting_abil_race_old!$C$2,starting_abil_prof_old!H$2)</f>
        <v>4</v>
      </c>
      <c r="C20">
        <f>SUM(starting_abil_race_old!$C$3,starting_abil_prof_old!$H$3)</f>
        <v>10</v>
      </c>
      <c r="D20" s="40">
        <f>SUM(starting_abil_race_old!$C$4,starting_abil_prof_old!$H$4)</f>
        <v>4</v>
      </c>
      <c r="E20">
        <f>SUM(starting_abil_race_old!$C$5,starting_abil_prof_old!$H$5)</f>
        <v>5</v>
      </c>
      <c r="F20">
        <f>SUM(starting_abil_race_old!$C$6,starting_abil_prof_old!$H$6)</f>
        <v>4</v>
      </c>
      <c r="G20">
        <f>SUM(starting_abil_race_old!$C$7,starting_abil_prof_old!$H$7)</f>
        <v>9</v>
      </c>
      <c r="H20">
        <f>SUM(starting_abil_race_old!$C$8,starting_abil_prof_old!$H$8)</f>
        <v>7</v>
      </c>
      <c r="I20">
        <f>SUM(starting_abil_race_old!$C$9,starting_abil_prof_old!$H$9)</f>
        <v>5</v>
      </c>
      <c r="J20" s="1">
        <f t="shared" si="0"/>
        <v>48</v>
      </c>
    </row>
    <row r="21" spans="1:10">
      <c r="A21" t="s">
        <v>50</v>
      </c>
      <c r="B21">
        <f>SUM(starting_abil_race_old!$C$2,starting_abil_prof_old!I$2)</f>
        <v>2</v>
      </c>
      <c r="C21">
        <f>SUM(starting_abil_race_old!$C$3,starting_abil_prof_old!$I$3)</f>
        <v>10</v>
      </c>
      <c r="D21" s="41">
        <f>SUM(starting_abil_race_old!$C$4,starting_abil_prof_old!$I$4)</f>
        <v>5</v>
      </c>
      <c r="E21">
        <f>SUM(starting_abil_race_old!$C$5,starting_abil_prof_old!$I$5)</f>
        <v>6</v>
      </c>
      <c r="F21">
        <f>SUM(starting_abil_race_old!$C$6,starting_abil_prof_old!$I$6)</f>
        <v>4</v>
      </c>
      <c r="G21">
        <f>SUM(starting_abil_race_old!$C$7,starting_abil_prof_old!$I$7)</f>
        <v>7</v>
      </c>
      <c r="H21">
        <f>SUM(starting_abil_race_old!$C$8,starting_abil_prof_old!$I$8)</f>
        <v>7</v>
      </c>
      <c r="I21">
        <f>SUM(starting_abil_race_old!$C$9,starting_abil_prof_old!$I$9)</f>
        <v>5</v>
      </c>
      <c r="J21" s="1">
        <f t="shared" si="0"/>
        <v>46</v>
      </c>
    </row>
    <row r="22" spans="1:10">
      <c r="A22" t="s">
        <v>51</v>
      </c>
      <c r="B22">
        <f>SUM(starting_abil_race_old!$C$2,starting_abil_prof_old!J$2)</f>
        <v>2</v>
      </c>
      <c r="C22">
        <f>SUM(starting_abil_race_old!$C$3,starting_abil_prof_old!$J$3)</f>
        <v>10</v>
      </c>
      <c r="D22" s="40">
        <f>SUM(starting_abil_race_old!$C$4,starting_abil_prof_old!$J$4)</f>
        <v>4</v>
      </c>
      <c r="E22">
        <f>SUM(starting_abil_race_old!$C$5,starting_abil_prof_old!$J$5)</f>
        <v>5</v>
      </c>
      <c r="F22">
        <f>SUM(starting_abil_race_old!$C$6,starting_abil_prof_old!$J$6)</f>
        <v>4</v>
      </c>
      <c r="G22">
        <f>SUM(starting_abil_race_old!$C$7,starting_abil_prof_old!$J$7)</f>
        <v>7</v>
      </c>
      <c r="H22">
        <f>SUM(starting_abil_race_old!$C$8,starting_abil_prof_old!$J$8)</f>
        <v>7</v>
      </c>
      <c r="I22">
        <f>SUM(starting_abil_race_old!$C$9,starting_abil_prof_old!$J$9)</f>
        <v>5</v>
      </c>
      <c r="J22" s="1">
        <f t="shared" si="0"/>
        <v>44</v>
      </c>
    </row>
    <row r="23" spans="1:10">
      <c r="A23" t="s">
        <v>52</v>
      </c>
      <c r="B23">
        <f>SUM(starting_abil_race_old!$C$2,starting_abil_prof_old!K$2)</f>
        <v>2</v>
      </c>
      <c r="C23">
        <f>SUM(starting_abil_race_old!$C$3,starting_abil_prof_old!$K$3)</f>
        <v>10</v>
      </c>
      <c r="D23" s="41">
        <f>SUM(starting_abil_race_old!$C$4,starting_abil_prof_old!$K$4)</f>
        <v>5</v>
      </c>
      <c r="E23">
        <f>SUM(starting_abil_race_old!$C$5,starting_abil_prof_old!$K$5)</f>
        <v>5</v>
      </c>
      <c r="F23">
        <f>SUM(starting_abil_race_old!$C$6,starting_abil_prof_old!$K$6)</f>
        <v>5</v>
      </c>
      <c r="G23">
        <f>SUM(starting_abil_race_old!$C$7,starting_abil_prof_old!$K$7)</f>
        <v>8</v>
      </c>
      <c r="H23">
        <f>SUM(starting_abil_race_old!$C$8,starting_abil_prof_old!$K$8)</f>
        <v>4</v>
      </c>
      <c r="I23">
        <f>SUM(starting_abil_race_old!$C$9,starting_abil_prof_old!$K$9)</f>
        <v>5</v>
      </c>
      <c r="J23" s="1">
        <f t="shared" si="0"/>
        <v>44</v>
      </c>
    </row>
    <row r="24" spans="1:10">
      <c r="A24" t="s">
        <v>53</v>
      </c>
      <c r="B24">
        <f>SUM(starting_abil_race_old!$C$2,starting_abil_prof_old!L$2)</f>
        <v>8</v>
      </c>
      <c r="C24">
        <f>SUM(starting_abil_race_old!$C$3,starting_abil_prof_old!$L$3)</f>
        <v>4</v>
      </c>
      <c r="D24" s="40">
        <f>SUM(starting_abil_race_old!$C$4,starting_abil_prof_old!$L$4)</f>
        <v>2</v>
      </c>
      <c r="E24">
        <f>SUM(starting_abil_race_old!$C$5,starting_abil_prof_old!$L$5)</f>
        <v>7</v>
      </c>
      <c r="F24">
        <f>SUM(starting_abil_race_old!$C$6,starting_abil_prof_old!$L$6)</f>
        <v>2</v>
      </c>
      <c r="G24">
        <f>SUM(starting_abil_race_old!$C$7,starting_abil_prof_old!$L$7)</f>
        <v>8</v>
      </c>
      <c r="H24">
        <f>SUM(starting_abil_race_old!$C$8,starting_abil_prof_old!$L$8)</f>
        <v>8</v>
      </c>
      <c r="I24">
        <f>SUM(starting_abil_race_old!$C$9,starting_abil_prof_old!$L$9)</f>
        <v>3</v>
      </c>
      <c r="J24" s="1">
        <f t="shared" si="0"/>
        <v>42</v>
      </c>
    </row>
    <row r="25" spans="1:10">
      <c r="A25" t="s">
        <v>54</v>
      </c>
      <c r="B25">
        <f>SUM(starting_abil_race_old!$C$2,starting_abil_prof_old!M$2)</f>
        <v>7</v>
      </c>
      <c r="C25">
        <f>SUM(starting_abil_race_old!$C$3,starting_abil_prof_old!$M$3)</f>
        <v>4</v>
      </c>
      <c r="D25" s="41">
        <f>SUM(starting_abil_race_old!$C$4,starting_abil_prof_old!$M$4)</f>
        <v>3</v>
      </c>
      <c r="E25">
        <f>SUM(starting_abil_race_old!$C$5,starting_abil_prof_old!$M$5)</f>
        <v>7</v>
      </c>
      <c r="F25">
        <f>SUM(starting_abil_race_old!$C$6,starting_abil_prof_old!$M$6)</f>
        <v>2</v>
      </c>
      <c r="G25">
        <f>SUM(starting_abil_race_old!$C$7,starting_abil_prof_old!$M$7)</f>
        <v>9</v>
      </c>
      <c r="H25">
        <f>SUM(starting_abil_race_old!$C$8,starting_abil_prof_old!$M$8)</f>
        <v>7</v>
      </c>
      <c r="I25">
        <f>SUM(starting_abil_race_old!$C$9,starting_abil_prof_old!$M$9)</f>
        <v>3</v>
      </c>
      <c r="J25" s="1">
        <f t="shared" si="0"/>
        <v>42</v>
      </c>
    </row>
    <row r="26" spans="1:10">
      <c r="A26" t="s">
        <v>55</v>
      </c>
      <c r="B26">
        <f>SUM(starting_abil_race_old!D2,starting_abil_prof_old!B$2)</f>
        <v>0</v>
      </c>
      <c r="C26">
        <f>SUM(starting_abil_race_old!$D$3,starting_abil_prof_old!$B$3)</f>
        <v>2</v>
      </c>
      <c r="D26" s="40">
        <f>SUM(starting_abil_race_old!$D$4,starting_abil_prof_old!$B$4)</f>
        <v>10</v>
      </c>
      <c r="E26">
        <f>SUM(starting_abil_race_old!$D$5,starting_abil_prof_old!$B$5)</f>
        <v>4</v>
      </c>
      <c r="F26">
        <f>SUM(starting_abil_race_old!$D$6,starting_abil_prof_old!$B$6)</f>
        <v>5</v>
      </c>
      <c r="G26">
        <f>SUM(starting_abil_race_old!$D$7,starting_abil_prof_old!$B$7)</f>
        <v>2</v>
      </c>
      <c r="H26">
        <f>SUM(starting_abil_race_old!$D$8,starting_abil_prof_old!$B$8)</f>
        <v>2</v>
      </c>
      <c r="I26">
        <f>SUM(starting_abil_race_old!$D$9,starting_abil_prof_old!$B$9)</f>
        <v>9</v>
      </c>
      <c r="J26" s="1">
        <f t="shared" si="0"/>
        <v>34</v>
      </c>
    </row>
    <row r="27" spans="1:10">
      <c r="A27" t="s">
        <v>56</v>
      </c>
      <c r="B27">
        <f>SUM(starting_abil_race_old!D2,starting_abil_prof_old!C$2)</f>
        <v>2</v>
      </c>
      <c r="C27">
        <f>SUM(starting_abil_race_old!$D$3,starting_abil_prof_old!$C$3)</f>
        <v>7</v>
      </c>
      <c r="D27" s="41">
        <f>SUM(starting_abil_race_old!$D$4,starting_abil_prof_old!$C$4)</f>
        <v>9</v>
      </c>
      <c r="E27">
        <f>SUM(starting_abil_race_old!$D$5,starting_abil_prof_old!$C$5)</f>
        <v>3</v>
      </c>
      <c r="F27">
        <f>SUM(starting_abil_race_old!$D$6,starting_abil_prof_old!$C$6)</f>
        <v>3</v>
      </c>
      <c r="G27">
        <f>SUM(starting_abil_race_old!$D$7,starting_abil_prof_old!$C$7)</f>
        <v>5</v>
      </c>
      <c r="H27">
        <f>SUM(starting_abil_race_old!$D$8,starting_abil_prof_old!$C$8)</f>
        <v>6</v>
      </c>
      <c r="I27">
        <f>SUM(starting_abil_race_old!$D$9,starting_abil_prof_old!$C$9)</f>
        <v>7</v>
      </c>
      <c r="J27" s="1">
        <f t="shared" si="0"/>
        <v>42</v>
      </c>
    </row>
    <row r="28" spans="1:10">
      <c r="A28" t="s">
        <v>57</v>
      </c>
      <c r="B28">
        <f>SUM(starting_abil_race_old!D2,starting_abil_prof_old!D$2)</f>
        <v>0</v>
      </c>
      <c r="C28">
        <f>SUM(starting_abil_race_old!$D$3,starting_abil_prof_old!$D$3)</f>
        <v>5</v>
      </c>
      <c r="D28" s="40">
        <f>SUM(starting_abil_race_old!$D$4,starting_abil_prof_old!$D$4)</f>
        <v>9</v>
      </c>
      <c r="E28">
        <f>SUM(starting_abil_race_old!$D$5,starting_abil_prof_old!$D$5)</f>
        <v>5</v>
      </c>
      <c r="F28">
        <f>SUM(starting_abil_race_old!$D$6,starting_abil_prof_old!$D$6)</f>
        <v>3</v>
      </c>
      <c r="G28">
        <f>SUM(starting_abil_race_old!$D$7,starting_abil_prof_old!$D$7)</f>
        <v>5</v>
      </c>
      <c r="H28">
        <f>SUM(starting_abil_race_old!$D$8,starting_abil_prof_old!$D$8)</f>
        <v>4</v>
      </c>
      <c r="I28">
        <f>SUM(starting_abil_race_old!$D$9,starting_abil_prof_old!$D$9)</f>
        <v>9</v>
      </c>
      <c r="J28" s="1">
        <f t="shared" si="0"/>
        <v>40</v>
      </c>
    </row>
    <row r="29" spans="1:10">
      <c r="A29" t="s">
        <v>58</v>
      </c>
      <c r="B29">
        <f>SUM(starting_abil_race_old!D2,starting_abil_prof_old!E$2)</f>
        <v>0</v>
      </c>
      <c r="C29">
        <f>SUM(starting_abil_race_old!$D$3,starting_abil_prof_old!$E$3)</f>
        <v>6</v>
      </c>
      <c r="D29" s="41">
        <f>SUM(starting_abil_race_old!$D$4,starting_abil_prof_old!$E$4)</f>
        <v>7</v>
      </c>
      <c r="E29">
        <f>SUM(starting_abil_race_old!$D$5,starting_abil_prof_old!$E$5)</f>
        <v>5</v>
      </c>
      <c r="F29">
        <f>SUM(starting_abil_race_old!$D$6,starting_abil_prof_old!$E$6)</f>
        <v>3</v>
      </c>
      <c r="G29">
        <f>SUM(starting_abil_race_old!$D$7,starting_abil_prof_old!$E$7)</f>
        <v>3</v>
      </c>
      <c r="H29">
        <f>SUM(starting_abil_race_old!$D$8,starting_abil_prof_old!$E$8)</f>
        <v>7</v>
      </c>
      <c r="I29">
        <f>SUM(starting_abil_race_old!$D$9,starting_abil_prof_old!$E$9)</f>
        <v>9</v>
      </c>
      <c r="J29" s="1">
        <f t="shared" si="0"/>
        <v>40</v>
      </c>
    </row>
    <row r="30" spans="1:10">
      <c r="A30" t="s">
        <v>59</v>
      </c>
      <c r="B30">
        <f>SUM(starting_abil_race_old!D2,starting_abil_prof_old!F$2)</f>
        <v>2</v>
      </c>
      <c r="C30">
        <f>SUM(starting_abil_race_old!$D$3,starting_abil_prof_old!$F$3)</f>
        <v>2</v>
      </c>
      <c r="D30" s="40">
        <f>SUM(starting_abil_race_old!$D$4,starting_abil_prof_old!$F$4)</f>
        <v>7</v>
      </c>
      <c r="E30">
        <f>SUM(starting_abil_race_old!$D$5,starting_abil_prof_old!$F$5)</f>
        <v>8</v>
      </c>
      <c r="F30">
        <f>SUM(starting_abil_race_old!$D$6,starting_abil_prof_old!$F$6)</f>
        <v>3</v>
      </c>
      <c r="G30">
        <f>SUM(starting_abil_race_old!$D$7,starting_abil_prof_old!$F$7)</f>
        <v>2</v>
      </c>
      <c r="H30">
        <f>SUM(starting_abil_race_old!$D$8,starting_abil_prof_old!$F$8)</f>
        <v>5</v>
      </c>
      <c r="I30">
        <f>SUM(starting_abil_race_old!$D$9,starting_abil_prof_old!$F$9)</f>
        <v>7</v>
      </c>
      <c r="J30" s="1">
        <f t="shared" si="0"/>
        <v>36</v>
      </c>
    </row>
    <row r="31" spans="1:10">
      <c r="A31" t="s">
        <v>60</v>
      </c>
      <c r="B31">
        <f>SUM(starting_abil_race_old!D2,starting_abil_prof_old!G$2)</f>
        <v>2</v>
      </c>
      <c r="C31">
        <f>SUM(starting_abil_race_old!$D$3,starting_abil_prof_old!$G$3)</f>
        <v>2</v>
      </c>
      <c r="D31" s="41">
        <f>SUM(starting_abil_race_old!$D$4,starting_abil_prof_old!$G$4)</f>
        <v>7</v>
      </c>
      <c r="E31">
        <f>SUM(starting_abil_race_old!$D$5,starting_abil_prof_old!$G$5)</f>
        <v>8</v>
      </c>
      <c r="F31">
        <f>SUM(starting_abil_race_old!$D$6,starting_abil_prof_old!$G$6)</f>
        <v>3</v>
      </c>
      <c r="G31">
        <f>SUM(starting_abil_race_old!$D$7,starting_abil_prof_old!$G$7)</f>
        <v>3</v>
      </c>
      <c r="H31">
        <f>SUM(starting_abil_race_old!$D$8,starting_abil_prof_old!$G$8)</f>
        <v>2</v>
      </c>
      <c r="I31">
        <f>SUM(starting_abil_race_old!$D$9,starting_abil_prof_old!$G$9)</f>
        <v>7</v>
      </c>
      <c r="J31" s="1">
        <f t="shared" si="0"/>
        <v>34</v>
      </c>
    </row>
    <row r="32" spans="1:10">
      <c r="A32" t="s">
        <v>61</v>
      </c>
      <c r="B32">
        <f>SUM(starting_abil_race_old!D2,starting_abil_prof_old!H$2)</f>
        <v>2</v>
      </c>
      <c r="C32">
        <f>SUM(starting_abil_race_old!$D$3,starting_abil_prof_old!$H$3)</f>
        <v>8</v>
      </c>
      <c r="D32" s="40">
        <f>SUM(starting_abil_race_old!$D$4,starting_abil_prof_old!$H$4)</f>
        <v>6</v>
      </c>
      <c r="E32">
        <f>SUM(starting_abil_race_old!$D$5,starting_abil_prof_old!$H$5)</f>
        <v>3</v>
      </c>
      <c r="F32">
        <f>SUM(starting_abil_race_old!$D$6,starting_abil_prof_old!$H$6)</f>
        <v>2</v>
      </c>
      <c r="G32">
        <f>SUM(starting_abil_race_old!$D$7,starting_abil_prof_old!$H$7)</f>
        <v>5</v>
      </c>
      <c r="H32">
        <f>SUM(starting_abil_race_old!$D$8,starting_abil_prof_old!$H$8)</f>
        <v>7</v>
      </c>
      <c r="I32">
        <f>SUM(starting_abil_race_old!$D$9,starting_abil_prof_old!$H$9)</f>
        <v>7</v>
      </c>
      <c r="J32" s="1">
        <f t="shared" si="0"/>
        <v>40</v>
      </c>
    </row>
    <row r="33" spans="1:10">
      <c r="A33" t="s">
        <v>62</v>
      </c>
      <c r="B33">
        <f>SUM(starting_abil_race_old!D2,starting_abil_prof_old!I$2)</f>
        <v>0</v>
      </c>
      <c r="C33">
        <f>SUM(starting_abil_race_old!$D$3,starting_abil_prof_old!$I$3)</f>
        <v>8</v>
      </c>
      <c r="D33" s="41">
        <f>SUM(starting_abil_race_old!$D$4,starting_abil_prof_old!$I$4)</f>
        <v>7</v>
      </c>
      <c r="E33">
        <f>SUM(starting_abil_race_old!$D$5,starting_abil_prof_old!$I$5)</f>
        <v>4</v>
      </c>
      <c r="F33">
        <f>SUM(starting_abil_race_old!$D$6,starting_abil_prof_old!$I$6)</f>
        <v>2</v>
      </c>
      <c r="G33">
        <f>SUM(starting_abil_race_old!$D$7,starting_abil_prof_old!$I$7)</f>
        <v>3</v>
      </c>
      <c r="H33">
        <f>SUM(starting_abil_race_old!$D$8,starting_abil_prof_old!$I$8)</f>
        <v>7</v>
      </c>
      <c r="I33">
        <f>SUM(starting_abil_race_old!$D$9,starting_abil_prof_old!$I$9)</f>
        <v>7</v>
      </c>
      <c r="J33" s="1">
        <f t="shared" si="0"/>
        <v>38</v>
      </c>
    </row>
    <row r="34" spans="1:10">
      <c r="A34" t="s">
        <v>63</v>
      </c>
      <c r="B34">
        <f>SUM(starting_abil_race_old!D2,starting_abil_prof_old!J$2)</f>
        <v>0</v>
      </c>
      <c r="C34">
        <f>SUM(starting_abil_race_old!$D$3,starting_abil_prof_old!$J$3)</f>
        <v>8</v>
      </c>
      <c r="D34" s="40">
        <f>SUM(starting_abil_race_old!$D$4,starting_abil_prof_old!$J$4)</f>
        <v>6</v>
      </c>
      <c r="E34">
        <f>SUM(starting_abil_race_old!$D$5,starting_abil_prof_old!$J$5)</f>
        <v>3</v>
      </c>
      <c r="F34">
        <f>SUM(starting_abil_race_old!$D$6,starting_abil_prof_old!$J$6)</f>
        <v>2</v>
      </c>
      <c r="G34">
        <f>SUM(starting_abil_race_old!$D$7,starting_abil_prof_old!$J$7)</f>
        <v>3</v>
      </c>
      <c r="H34">
        <f>SUM(starting_abil_race_old!$D$8,starting_abil_prof_old!$J$8)</f>
        <v>7</v>
      </c>
      <c r="I34">
        <f>SUM(starting_abil_race_old!$D$9,starting_abil_prof_old!$J$9)</f>
        <v>7</v>
      </c>
      <c r="J34" s="1">
        <f t="shared" si="0"/>
        <v>36</v>
      </c>
    </row>
    <row r="35" spans="1:10">
      <c r="A35" t="s">
        <v>64</v>
      </c>
      <c r="B35">
        <f>SUM(starting_abil_race_old!D2,starting_abil_prof_old!K$2)</f>
        <v>0</v>
      </c>
      <c r="C35">
        <f>SUM(starting_abil_race_old!$D$3,starting_abil_prof_old!$K$3)</f>
        <v>8</v>
      </c>
      <c r="D35" s="41">
        <f>SUM(starting_abil_race_old!$D$4,starting_abil_prof_old!$K$4)</f>
        <v>7</v>
      </c>
      <c r="E35">
        <f>SUM(starting_abil_race_old!$D$5,starting_abil_prof_old!$K$5)</f>
        <v>3</v>
      </c>
      <c r="F35">
        <f>SUM(starting_abil_race_old!$D$6,starting_abil_prof_old!$K$6)</f>
        <v>3</v>
      </c>
      <c r="G35">
        <f>SUM(starting_abil_race_old!$D$7,starting_abil_prof_old!$K$7)</f>
        <v>4</v>
      </c>
      <c r="H35">
        <f>SUM(starting_abil_race_old!$D$8,starting_abil_prof_old!$K$8)</f>
        <v>4</v>
      </c>
      <c r="I35">
        <f>SUM(starting_abil_race_old!$D$9,starting_abil_prof_old!$K$9)</f>
        <v>7</v>
      </c>
      <c r="J35" s="1">
        <f t="shared" si="0"/>
        <v>36</v>
      </c>
    </row>
    <row r="36" spans="1:10">
      <c r="A36" t="s">
        <v>65</v>
      </c>
      <c r="B36">
        <f>SUM(starting_abil_race_old!D2,starting_abil_prof_old!L$2)</f>
        <v>6</v>
      </c>
      <c r="C36">
        <f>SUM(starting_abil_race_old!$D$3,starting_abil_prof_old!$L$3)</f>
        <v>2</v>
      </c>
      <c r="D36" s="40">
        <f>SUM(starting_abil_race_old!$D$4,starting_abil_prof_old!$L$4)</f>
        <v>4</v>
      </c>
      <c r="E36">
        <f>SUM(starting_abil_race_old!$D$5,starting_abil_prof_old!$L$5)</f>
        <v>5</v>
      </c>
      <c r="F36">
        <f>SUM(starting_abil_race_old!$D$6,starting_abil_prof_old!$L$6)</f>
        <v>0</v>
      </c>
      <c r="G36">
        <f>SUM(starting_abil_race_old!$D$7,starting_abil_prof_old!$L$7)</f>
        <v>4</v>
      </c>
      <c r="H36">
        <f>SUM(starting_abil_race_old!$D$8,starting_abil_prof_old!$L$8)</f>
        <v>8</v>
      </c>
      <c r="I36">
        <f>SUM(starting_abil_race_old!$D$9,starting_abil_prof_old!$L$9)</f>
        <v>5</v>
      </c>
      <c r="J36" s="1">
        <f t="shared" si="0"/>
        <v>34</v>
      </c>
    </row>
    <row r="37" spans="1:10">
      <c r="A37" t="s">
        <v>66</v>
      </c>
      <c r="B37">
        <f>SUM(starting_abil_race_old!D2,starting_abil_prof_old!M$2)</f>
        <v>5</v>
      </c>
      <c r="C37">
        <f>SUM(starting_abil_race_old!$D$3,starting_abil_prof_old!$M$3)</f>
        <v>2</v>
      </c>
      <c r="D37" s="41">
        <f>SUM(starting_abil_race_old!$D$4,starting_abil_prof_old!$M$4)</f>
        <v>5</v>
      </c>
      <c r="E37">
        <f>SUM(starting_abil_race_old!$D$5,starting_abil_prof_old!$M$5)</f>
        <v>5</v>
      </c>
      <c r="F37">
        <f>SUM(starting_abil_race_old!$D$6,starting_abil_prof_old!$M$6)</f>
        <v>0</v>
      </c>
      <c r="G37">
        <f>SUM(starting_abil_race_old!$D$7,starting_abil_prof_old!$M$7)</f>
        <v>5</v>
      </c>
      <c r="H37">
        <f>SUM(starting_abil_race_old!$D$8,starting_abil_prof_old!$M$8)</f>
        <v>7</v>
      </c>
      <c r="I37">
        <f>SUM(starting_abil_race_old!$D$9,starting_abil_prof_old!$M$9)</f>
        <v>5</v>
      </c>
      <c r="J37" s="1">
        <f t="shared" si="0"/>
        <v>34</v>
      </c>
    </row>
    <row r="38" spans="1:10">
      <c r="A38" t="s">
        <v>67</v>
      </c>
      <c r="B38">
        <f>SUM(starting_abil_race_old!E2,starting_abil_prof_old!B$2)</f>
        <v>0</v>
      </c>
      <c r="C38">
        <f>SUM(starting_abil_race_old!$E$3,starting_abil_prof_old!$B$3)</f>
        <v>2</v>
      </c>
      <c r="D38" s="40">
        <f>SUM(starting_abil_race_old!$E$4,starting_abil_prof_old!$B$4)</f>
        <v>8</v>
      </c>
      <c r="E38">
        <f>SUM(starting_abil_race_old!$E$5,starting_abil_prof_old!$B$5)</f>
        <v>8</v>
      </c>
      <c r="F38">
        <f>SUM(starting_abil_race_old!$E$6,starting_abil_prof_old!$B$6)</f>
        <v>9</v>
      </c>
      <c r="G38">
        <f>SUM(starting_abil_race_old!$E$7,starting_abil_prof_old!$B$7)</f>
        <v>2</v>
      </c>
      <c r="H38">
        <f>SUM(starting_abil_race_old!$E$8,starting_abil_prof_old!$B$8)</f>
        <v>2</v>
      </c>
      <c r="I38">
        <f>SUM(starting_abil_race_old!$E$9,starting_abil_prof_old!$B$9)</f>
        <v>7</v>
      </c>
      <c r="J38" s="1">
        <f t="shared" si="0"/>
        <v>38</v>
      </c>
    </row>
    <row r="39" spans="1:10">
      <c r="A39" t="s">
        <v>68</v>
      </c>
      <c r="B39">
        <f>SUM(starting_abil_race_old!E2,starting_abil_prof_old!C$2)</f>
        <v>2</v>
      </c>
      <c r="C39">
        <f>SUM(starting_abil_race_old!$E$3,starting_abil_prof_old!$C$3)</f>
        <v>7</v>
      </c>
      <c r="D39" s="41">
        <f>SUM(starting_abil_race_old!$E$4,starting_abil_prof_old!$C$4)</f>
        <v>7</v>
      </c>
      <c r="E39">
        <f>SUM(starting_abil_race_old!$E$5,starting_abil_prof_old!$C$5)</f>
        <v>7</v>
      </c>
      <c r="F39">
        <f>SUM(starting_abil_race_old!$E$6,starting_abil_prof_old!$C$6)</f>
        <v>7</v>
      </c>
      <c r="G39">
        <f>SUM(starting_abil_race_old!$E$7,starting_abil_prof_old!$C$7)</f>
        <v>5</v>
      </c>
      <c r="H39">
        <f>SUM(starting_abil_race_old!$E$8,starting_abil_prof_old!$C$8)</f>
        <v>6</v>
      </c>
      <c r="I39">
        <f>SUM(starting_abil_race_old!$E$9,starting_abil_prof_old!$C$9)</f>
        <v>5</v>
      </c>
      <c r="J39" s="1">
        <f t="shared" si="0"/>
        <v>46</v>
      </c>
    </row>
    <row r="40" spans="1:10">
      <c r="A40" t="s">
        <v>69</v>
      </c>
      <c r="B40">
        <f>SUM(starting_abil_race_old!E2,starting_abil_prof_old!D$2)</f>
        <v>0</v>
      </c>
      <c r="C40">
        <f>SUM(starting_abil_race_old!$E$3,starting_abil_prof_old!$D$3)</f>
        <v>5</v>
      </c>
      <c r="D40" s="40">
        <f>SUM(starting_abil_race_old!$E$4,starting_abil_prof_old!$D$4)</f>
        <v>7</v>
      </c>
      <c r="E40">
        <f>SUM(starting_abil_race_old!$E$5,starting_abil_prof_old!$D$5)</f>
        <v>9</v>
      </c>
      <c r="F40">
        <f>SUM(starting_abil_race_old!$E$6,starting_abil_prof_old!$D$6)</f>
        <v>7</v>
      </c>
      <c r="G40">
        <f>SUM(starting_abil_race_old!$E$7,starting_abil_prof_old!$D$7)</f>
        <v>5</v>
      </c>
      <c r="H40">
        <f>SUM(starting_abil_race_old!$E$8,starting_abil_prof_old!$D$8)</f>
        <v>4</v>
      </c>
      <c r="I40">
        <f>SUM(starting_abil_race_old!$E$9,starting_abil_prof_old!$D$9)</f>
        <v>7</v>
      </c>
      <c r="J40" s="1">
        <f t="shared" si="0"/>
        <v>44</v>
      </c>
    </row>
    <row r="41" spans="1:10">
      <c r="A41" t="s">
        <v>70</v>
      </c>
      <c r="B41">
        <f>SUM(starting_abil_race_old!E2,starting_abil_prof_old!E$2)</f>
        <v>0</v>
      </c>
      <c r="C41">
        <f>SUM(starting_abil_race_old!$E$3,starting_abil_prof_old!$E$3)</f>
        <v>6</v>
      </c>
      <c r="D41" s="41">
        <f>SUM(starting_abil_race_old!$E$4,starting_abil_prof_old!$E$4)</f>
        <v>5</v>
      </c>
      <c r="E41">
        <f>SUM(starting_abil_race_old!$E$5,starting_abil_prof_old!$E$5)</f>
        <v>9</v>
      </c>
      <c r="F41">
        <f>SUM(starting_abil_race_old!$E$6,starting_abil_prof_old!$E$6)</f>
        <v>7</v>
      </c>
      <c r="G41">
        <f>SUM(starting_abil_race_old!$E$7,starting_abil_prof_old!$E$7)</f>
        <v>3</v>
      </c>
      <c r="H41">
        <f>SUM(starting_abil_race_old!$E$8,starting_abil_prof_old!$E$8)</f>
        <v>7</v>
      </c>
      <c r="I41">
        <f>SUM(starting_abil_race_old!$E$9,starting_abil_prof_old!$E$9)</f>
        <v>7</v>
      </c>
      <c r="J41" s="1">
        <f t="shared" si="0"/>
        <v>44</v>
      </c>
    </row>
    <row r="42" spans="1:10">
      <c r="A42" t="s">
        <v>71</v>
      </c>
      <c r="B42">
        <f>SUM(starting_abil_race_old!E2,starting_abil_prof_old!F$2)</f>
        <v>2</v>
      </c>
      <c r="C42">
        <f>SUM(starting_abil_race_old!$E$3,starting_abil_prof_old!$F$3)</f>
        <v>2</v>
      </c>
      <c r="D42" s="40">
        <f>SUM(starting_abil_race_old!$E$4,starting_abil_prof_old!$F$4)</f>
        <v>5</v>
      </c>
      <c r="E42">
        <f>SUM(starting_abil_race_old!$E$5,starting_abil_prof_old!$F$5)</f>
        <v>12</v>
      </c>
      <c r="F42">
        <f>SUM(starting_abil_race_old!$E$6,starting_abil_prof_old!$F$6)</f>
        <v>7</v>
      </c>
      <c r="G42">
        <f>SUM(starting_abil_race_old!$E$7,starting_abil_prof_old!$F$7)</f>
        <v>2</v>
      </c>
      <c r="H42">
        <f>SUM(starting_abil_race_old!$E$8,starting_abil_prof_old!$F$8)</f>
        <v>5</v>
      </c>
      <c r="I42">
        <f>SUM(starting_abil_race_old!$E$9,starting_abil_prof_old!$F$9)</f>
        <v>5</v>
      </c>
      <c r="J42" s="1">
        <f t="shared" si="0"/>
        <v>40</v>
      </c>
    </row>
    <row r="43" spans="1:10">
      <c r="A43" t="s">
        <v>72</v>
      </c>
      <c r="B43">
        <f>SUM(starting_abil_race_old!E2,starting_abil_prof_old!G$2)</f>
        <v>2</v>
      </c>
      <c r="C43">
        <f>SUM(starting_abil_race_old!$E$3,starting_abil_prof_old!$G$3)</f>
        <v>2</v>
      </c>
      <c r="D43" s="41">
        <f>SUM(starting_abil_race_old!$E$4,starting_abil_prof_old!$G$4)</f>
        <v>5</v>
      </c>
      <c r="E43">
        <f>SUM(starting_abil_race_old!$E$5,starting_abil_prof_old!$G$5)</f>
        <v>12</v>
      </c>
      <c r="F43">
        <f>SUM(starting_abil_race_old!$E$6,starting_abil_prof_old!$G$6)</f>
        <v>7</v>
      </c>
      <c r="G43">
        <f>SUM(starting_abil_race_old!$E$7,starting_abil_prof_old!$G$7)</f>
        <v>3</v>
      </c>
      <c r="H43">
        <f>SUM(starting_abil_race_old!$E$8,starting_abil_prof_old!$G$8)</f>
        <v>2</v>
      </c>
      <c r="I43">
        <f>SUM(starting_abil_race_old!$E$9,starting_abil_prof_old!$G$9)</f>
        <v>5</v>
      </c>
      <c r="J43" s="1">
        <f t="shared" si="0"/>
        <v>38</v>
      </c>
    </row>
    <row r="44" spans="1:10">
      <c r="A44" t="s">
        <v>73</v>
      </c>
      <c r="B44">
        <f>SUM(starting_abil_race_old!E2,starting_abil_prof_old!H$2)</f>
        <v>2</v>
      </c>
      <c r="C44">
        <f>SUM(starting_abil_race_old!$E$3,starting_abil_prof_old!$H$3)</f>
        <v>8</v>
      </c>
      <c r="D44" s="40">
        <f>SUM(starting_abil_race_old!$E$4,starting_abil_prof_old!$H$4)</f>
        <v>4</v>
      </c>
      <c r="E44">
        <f>SUM(starting_abil_race_old!$E$5,starting_abil_prof_old!$H$5)</f>
        <v>7</v>
      </c>
      <c r="F44">
        <f>SUM(starting_abil_race_old!$E$6,starting_abil_prof_old!$H$6)</f>
        <v>6</v>
      </c>
      <c r="G44">
        <f>SUM(starting_abil_race_old!$E$7,starting_abil_prof_old!$H$7)</f>
        <v>5</v>
      </c>
      <c r="H44">
        <f>SUM(starting_abil_race_old!$E$8,starting_abil_prof_old!$H$8)</f>
        <v>7</v>
      </c>
      <c r="I44">
        <f>SUM(starting_abil_race_old!$E$9,starting_abil_prof_old!$H$9)</f>
        <v>5</v>
      </c>
      <c r="J44" s="1">
        <f t="shared" si="0"/>
        <v>44</v>
      </c>
    </row>
    <row r="45" spans="1:10">
      <c r="A45" t="s">
        <v>74</v>
      </c>
      <c r="B45">
        <f>SUM(starting_abil_race_old!E2,starting_abil_prof_old!I$2)</f>
        <v>0</v>
      </c>
      <c r="C45">
        <f>SUM(starting_abil_race_old!$E$3,starting_abil_prof_old!$I$3)</f>
        <v>8</v>
      </c>
      <c r="D45" s="41">
        <f>SUM(starting_abil_race_old!$E$4,starting_abil_prof_old!$I$4)</f>
        <v>5</v>
      </c>
      <c r="E45">
        <f>SUM(starting_abil_race_old!$E$5,starting_abil_prof_old!$I$5)</f>
        <v>8</v>
      </c>
      <c r="F45">
        <f>SUM(starting_abil_race_old!$E$6,starting_abil_prof_old!$I$6)</f>
        <v>6</v>
      </c>
      <c r="G45">
        <f>SUM(starting_abil_race_old!$E$7,starting_abil_prof_old!$I$7)</f>
        <v>3</v>
      </c>
      <c r="H45">
        <f>SUM(starting_abil_race_old!$E$8,starting_abil_prof_old!$I$8)</f>
        <v>7</v>
      </c>
      <c r="I45">
        <f>SUM(starting_abil_race_old!$E$9,starting_abil_prof_old!$I$9)</f>
        <v>5</v>
      </c>
      <c r="J45" s="1">
        <f t="shared" si="0"/>
        <v>42</v>
      </c>
    </row>
    <row r="46" spans="1:10">
      <c r="A46" t="s">
        <v>75</v>
      </c>
      <c r="B46">
        <f>SUM(starting_abil_race_old!E2,starting_abil_prof_old!J$2)</f>
        <v>0</v>
      </c>
      <c r="C46">
        <f>SUM(starting_abil_race_old!$E$3,starting_abil_prof_old!$J$3)</f>
        <v>8</v>
      </c>
      <c r="D46" s="40">
        <f>SUM(starting_abil_race_old!$E$4,starting_abil_prof_old!$J$4)</f>
        <v>4</v>
      </c>
      <c r="E46">
        <f>SUM(starting_abil_race_old!$E$5,starting_abil_prof_old!$J$5)</f>
        <v>7</v>
      </c>
      <c r="F46">
        <f>SUM(starting_abil_race_old!$E$6,starting_abil_prof_old!$J$6)</f>
        <v>6</v>
      </c>
      <c r="G46">
        <f>SUM(starting_abil_race_old!$E$7,starting_abil_prof_old!$J$7)</f>
        <v>3</v>
      </c>
      <c r="H46">
        <f>SUM(starting_abil_race_old!$E$8,starting_abil_prof_old!$J$8)</f>
        <v>7</v>
      </c>
      <c r="I46">
        <f>SUM(starting_abil_race_old!$E$9,starting_abil_prof_old!$J$9)</f>
        <v>5</v>
      </c>
      <c r="J46" s="1">
        <f t="shared" si="0"/>
        <v>40</v>
      </c>
    </row>
    <row r="47" spans="1:10">
      <c r="A47" t="s">
        <v>76</v>
      </c>
      <c r="B47">
        <f>SUM(starting_abil_race_old!E2,starting_abil_prof_old!K$2)</f>
        <v>0</v>
      </c>
      <c r="C47">
        <f>SUM(starting_abil_race_old!$E$3,starting_abil_prof_old!$K$3)</f>
        <v>8</v>
      </c>
      <c r="D47" s="41">
        <f>SUM(starting_abil_race_old!$E$4,starting_abil_prof_old!$K$4)</f>
        <v>5</v>
      </c>
      <c r="E47">
        <f>SUM(starting_abil_race_old!$E$5,starting_abil_prof_old!$K$5)</f>
        <v>7</v>
      </c>
      <c r="F47">
        <f>SUM(starting_abil_race_old!$E$6,starting_abil_prof_old!$K$6)</f>
        <v>7</v>
      </c>
      <c r="G47">
        <f>SUM(starting_abil_race_old!$E$7,starting_abil_prof_old!$K$7)</f>
        <v>4</v>
      </c>
      <c r="H47">
        <f>SUM(starting_abil_race_old!$E$8,starting_abil_prof_old!$K$8)</f>
        <v>4</v>
      </c>
      <c r="I47">
        <f>SUM(starting_abil_race_old!$E$9,starting_abil_prof_old!$K$9)</f>
        <v>5</v>
      </c>
      <c r="J47" s="1">
        <f t="shared" si="0"/>
        <v>40</v>
      </c>
    </row>
    <row r="48" spans="1:10">
      <c r="A48" t="s">
        <v>77</v>
      </c>
      <c r="B48">
        <f>SUM(starting_abil_race_old!E2,starting_abil_prof_old!L$2)</f>
        <v>6</v>
      </c>
      <c r="C48">
        <f>SUM(starting_abil_race_old!$E$3,starting_abil_prof_old!$L$3)</f>
        <v>2</v>
      </c>
      <c r="D48" s="40">
        <f>SUM(starting_abil_race_old!$E$4,starting_abil_prof_old!$L$4)</f>
        <v>2</v>
      </c>
      <c r="E48">
        <f>SUM(starting_abil_race_old!$E$5,starting_abil_prof_old!$L$5)</f>
        <v>9</v>
      </c>
      <c r="F48">
        <f>SUM(starting_abil_race_old!$E$6,starting_abil_prof_old!$L$6)</f>
        <v>4</v>
      </c>
      <c r="G48">
        <f>SUM(starting_abil_race_old!$E$7,starting_abil_prof_old!$L$7)</f>
        <v>4</v>
      </c>
      <c r="H48">
        <f>SUM(starting_abil_race_old!$E$8,starting_abil_prof_old!$L$8)</f>
        <v>8</v>
      </c>
      <c r="I48">
        <f>SUM(starting_abil_race_old!$E$9,starting_abil_prof_old!$L$9)</f>
        <v>3</v>
      </c>
      <c r="J48" s="1">
        <f t="shared" si="0"/>
        <v>38</v>
      </c>
    </row>
    <row r="49" spans="1:10">
      <c r="A49" t="s">
        <v>78</v>
      </c>
      <c r="B49">
        <f>SUM(starting_abil_race_old!E2,starting_abil_prof_old!M$2)</f>
        <v>5</v>
      </c>
      <c r="C49">
        <f>SUM(starting_abil_race_old!$E$3,starting_abil_prof_old!$M$3)</f>
        <v>2</v>
      </c>
      <c r="D49" s="41">
        <f>SUM(starting_abil_race_old!$E$4,starting_abil_prof_old!$M$4)</f>
        <v>3</v>
      </c>
      <c r="E49">
        <f>SUM(starting_abil_race_old!$E$5,starting_abil_prof_old!$M$5)</f>
        <v>9</v>
      </c>
      <c r="F49">
        <f>SUM(starting_abil_race_old!$E$6,starting_abil_prof_old!$M$6)</f>
        <v>4</v>
      </c>
      <c r="G49">
        <f>SUM(starting_abil_race_old!$E$7,starting_abil_prof_old!$M$7)</f>
        <v>5</v>
      </c>
      <c r="H49">
        <f>SUM(starting_abil_race_old!$E$8,starting_abil_prof_old!$M$8)</f>
        <v>7</v>
      </c>
      <c r="I49">
        <f>SUM(starting_abil_race_old!$E$9,starting_abil_prof_old!$M$9)</f>
        <v>3</v>
      </c>
      <c r="J49" s="1">
        <f t="shared" si="0"/>
        <v>38</v>
      </c>
    </row>
    <row r="50" spans="1:10">
      <c r="A50" t="s">
        <v>79</v>
      </c>
      <c r="B50">
        <f>SUM(starting_abil_race_old!F2,starting_abil_prof_old!B$2)</f>
        <v>2</v>
      </c>
      <c r="C50">
        <f>SUM(starting_abil_race_old!$F$3,starting_abil_prof_old!$B$3)</f>
        <v>2</v>
      </c>
      <c r="D50" s="40">
        <f>SUM(starting_abil_race_old!$F$4,starting_abil_prof_old!$B$4)</f>
        <v>8</v>
      </c>
      <c r="E50">
        <f>SUM(starting_abil_race_old!$F$5,starting_abil_prof_old!$B$5)</f>
        <v>6</v>
      </c>
      <c r="F50">
        <f>SUM(starting_abil_race_old!$F$6,starting_abil_prof_old!$B$6)</f>
        <v>7</v>
      </c>
      <c r="G50">
        <f>SUM(starting_abil_race_old!$F$7,starting_abil_prof_old!$B$7)</f>
        <v>4</v>
      </c>
      <c r="H50">
        <f>SUM(starting_abil_race_old!$F$8,starting_abil_prof_old!$B$8)</f>
        <v>4</v>
      </c>
      <c r="I50">
        <f>SUM(starting_abil_race_old!$F$9,starting_abil_prof_old!$B$9)</f>
        <v>7</v>
      </c>
      <c r="J50" s="1">
        <f t="shared" si="0"/>
        <v>40</v>
      </c>
    </row>
    <row r="51" spans="1:10">
      <c r="A51" t="s">
        <v>80</v>
      </c>
      <c r="B51">
        <f>SUM(starting_abil_race_old!F2,starting_abil_prof_old!C$2)</f>
        <v>4</v>
      </c>
      <c r="C51">
        <f>SUM(starting_abil_race_old!$F$3,starting_abil_prof_old!$C$3)</f>
        <v>7</v>
      </c>
      <c r="D51" s="41">
        <f>SUM(starting_abil_race_old!$F$4,starting_abil_prof_old!$C$4)</f>
        <v>7</v>
      </c>
      <c r="E51">
        <f>SUM(starting_abil_race_old!$F$5,starting_abil_prof_old!$C$5)</f>
        <v>5</v>
      </c>
      <c r="F51">
        <f>SUM(starting_abil_race_old!$F$6,starting_abil_prof_old!$C$6)</f>
        <v>5</v>
      </c>
      <c r="G51">
        <f>SUM(starting_abil_race_old!$F$7,starting_abil_prof_old!$C$7)</f>
        <v>7</v>
      </c>
      <c r="H51">
        <f>SUM(starting_abil_race_old!$F$8,starting_abil_prof_old!$C$8)</f>
        <v>8</v>
      </c>
      <c r="I51">
        <f>SUM(starting_abil_race_old!$F$9,starting_abil_prof_old!$C$9)</f>
        <v>5</v>
      </c>
      <c r="J51" s="1">
        <f t="shared" si="0"/>
        <v>48</v>
      </c>
    </row>
    <row r="52" spans="1:10">
      <c r="A52" t="s">
        <v>81</v>
      </c>
      <c r="B52">
        <f>SUM(starting_abil_race_old!F2,starting_abil_prof_old!D$2)</f>
        <v>2</v>
      </c>
      <c r="C52">
        <f>SUM(starting_abil_race_old!$F$3,starting_abil_prof_old!$D$3)</f>
        <v>5</v>
      </c>
      <c r="D52" s="40">
        <f>SUM(starting_abil_race_old!$F$4,starting_abil_prof_old!$D$4)</f>
        <v>7</v>
      </c>
      <c r="E52">
        <f>SUM(starting_abil_race_old!$F$5,starting_abil_prof_old!$D$5)</f>
        <v>7</v>
      </c>
      <c r="F52">
        <f>SUM(starting_abil_race_old!$F$6,starting_abil_prof_old!$D$6)</f>
        <v>5</v>
      </c>
      <c r="G52">
        <f>SUM(starting_abil_race_old!$F$7,starting_abil_prof_old!$D$7)</f>
        <v>7</v>
      </c>
      <c r="H52">
        <f>SUM(starting_abil_race_old!$F$8,starting_abil_prof_old!$D$8)</f>
        <v>6</v>
      </c>
      <c r="I52">
        <f>SUM(starting_abil_race_old!$F$9,starting_abil_prof_old!$D$9)</f>
        <v>7</v>
      </c>
      <c r="J52" s="1">
        <f t="shared" si="0"/>
        <v>46</v>
      </c>
    </row>
    <row r="53" spans="1:10">
      <c r="A53" t="s">
        <v>82</v>
      </c>
      <c r="B53">
        <f>SUM(starting_abil_race_old!F2,starting_abil_prof_old!E$2)</f>
        <v>2</v>
      </c>
      <c r="C53">
        <f>SUM(starting_abil_race_old!$F$3,starting_abil_prof_old!$E$3)</f>
        <v>6</v>
      </c>
      <c r="D53" s="41">
        <f>SUM(starting_abil_race_old!$F$4,starting_abil_prof_old!$E$4)</f>
        <v>5</v>
      </c>
      <c r="E53">
        <f>SUM(starting_abil_race_old!$F$5,starting_abil_prof_old!$E$5)</f>
        <v>7</v>
      </c>
      <c r="F53">
        <f>SUM(starting_abil_race_old!$F$6,starting_abil_prof_old!$E$6)</f>
        <v>5</v>
      </c>
      <c r="G53">
        <f>SUM(starting_abil_race_old!$F$7,starting_abil_prof_old!$E$7)</f>
        <v>5</v>
      </c>
      <c r="H53">
        <f>SUM(starting_abil_race_old!$F$8,starting_abil_prof_old!$E$8)</f>
        <v>9</v>
      </c>
      <c r="I53">
        <f>SUM(starting_abil_race_old!$F$9,starting_abil_prof_old!$E$9)</f>
        <v>7</v>
      </c>
      <c r="J53" s="1">
        <f t="shared" si="0"/>
        <v>46</v>
      </c>
    </row>
    <row r="54" spans="1:10">
      <c r="A54" t="s">
        <v>83</v>
      </c>
      <c r="B54">
        <f>SUM(starting_abil_race_old!F2,starting_abil_prof_old!F$2)</f>
        <v>4</v>
      </c>
      <c r="C54">
        <f>SUM(starting_abil_race_old!$F$3,starting_abil_prof_old!$F$3)</f>
        <v>2</v>
      </c>
      <c r="D54" s="40">
        <f>SUM(starting_abil_race_old!$F$4,starting_abil_prof_old!$F$4)</f>
        <v>5</v>
      </c>
      <c r="E54">
        <f>SUM(starting_abil_race_old!$F$5,starting_abil_prof_old!$F$5)</f>
        <v>10</v>
      </c>
      <c r="F54">
        <f>SUM(starting_abil_race_old!$F$6,starting_abil_prof_old!$F$6)</f>
        <v>5</v>
      </c>
      <c r="G54">
        <f>SUM(starting_abil_race_old!$F$7,starting_abil_prof_old!$F$7)</f>
        <v>4</v>
      </c>
      <c r="H54">
        <f>SUM(starting_abil_race_old!$F$8,starting_abil_prof_old!$F$8)</f>
        <v>7</v>
      </c>
      <c r="I54">
        <f>SUM(starting_abil_race_old!$F$9,starting_abil_prof_old!$F$9)</f>
        <v>5</v>
      </c>
      <c r="J54" s="1">
        <f t="shared" si="0"/>
        <v>42</v>
      </c>
    </row>
    <row r="55" spans="1:10">
      <c r="A55" t="s">
        <v>84</v>
      </c>
      <c r="B55">
        <f>SUM(starting_abil_race_old!F2,starting_abil_prof_old!G$2)</f>
        <v>4</v>
      </c>
      <c r="C55">
        <f>SUM(starting_abil_race_old!$F$3,starting_abil_prof_old!$G$3)</f>
        <v>2</v>
      </c>
      <c r="D55" s="41">
        <f>SUM(starting_abil_race_old!$F$4,starting_abil_prof_old!$G$4)</f>
        <v>5</v>
      </c>
      <c r="E55">
        <f>SUM(starting_abil_race_old!$F$5,starting_abil_prof_old!$G$5)</f>
        <v>10</v>
      </c>
      <c r="F55">
        <f>SUM(starting_abil_race_old!$F$6,starting_abil_prof_old!$G$6)</f>
        <v>5</v>
      </c>
      <c r="G55">
        <f>SUM(starting_abil_race_old!$F$7,starting_abil_prof_old!$G$7)</f>
        <v>5</v>
      </c>
      <c r="H55">
        <f>SUM(starting_abil_race_old!$F$8,starting_abil_prof_old!$G$8)</f>
        <v>4</v>
      </c>
      <c r="I55">
        <f>SUM(starting_abil_race_old!$F$9,starting_abil_prof_old!$G$9)</f>
        <v>5</v>
      </c>
      <c r="J55" s="1">
        <f t="shared" si="0"/>
        <v>40</v>
      </c>
    </row>
    <row r="56" spans="1:10">
      <c r="A56" t="s">
        <v>85</v>
      </c>
      <c r="B56">
        <f>SUM(starting_abil_race_old!F2,starting_abil_prof_old!H$2)</f>
        <v>4</v>
      </c>
      <c r="C56">
        <f>SUM(starting_abil_race_old!$F$3,starting_abil_prof_old!$H$3)</f>
        <v>8</v>
      </c>
      <c r="D56" s="40">
        <f>SUM(starting_abil_race_old!$F$4,starting_abil_prof_old!$H$4)</f>
        <v>4</v>
      </c>
      <c r="E56">
        <f>SUM(starting_abil_race_old!$F$5,starting_abil_prof_old!$H$5)</f>
        <v>5</v>
      </c>
      <c r="F56">
        <f>SUM(starting_abil_race_old!$F$6,starting_abil_prof_old!$H$6)</f>
        <v>4</v>
      </c>
      <c r="G56">
        <f>SUM(starting_abil_race_old!$F$7,starting_abil_prof_old!$H$7)</f>
        <v>7</v>
      </c>
      <c r="H56">
        <f>SUM(starting_abil_race_old!$F$8,starting_abil_prof_old!$H$8)</f>
        <v>9</v>
      </c>
      <c r="I56">
        <f>SUM(starting_abil_race_old!$F$9,starting_abil_prof_old!$H$9)</f>
        <v>5</v>
      </c>
      <c r="J56" s="1">
        <f t="shared" si="0"/>
        <v>46</v>
      </c>
    </row>
    <row r="57" spans="1:10">
      <c r="A57" t="s">
        <v>86</v>
      </c>
      <c r="B57">
        <f>SUM(starting_abil_race_old!F2,starting_abil_prof_old!I$2)</f>
        <v>2</v>
      </c>
      <c r="C57">
        <f>SUM(starting_abil_race_old!$F$3,starting_abil_prof_old!$I$3)</f>
        <v>8</v>
      </c>
      <c r="D57" s="41">
        <f>SUM(starting_abil_race_old!$F$4,starting_abil_prof_old!$I$4)</f>
        <v>5</v>
      </c>
      <c r="E57">
        <f>SUM(starting_abil_race_old!$F$5,starting_abil_prof_old!$I$5)</f>
        <v>6</v>
      </c>
      <c r="F57">
        <f>SUM(starting_abil_race_old!$F$6,starting_abil_prof_old!$I$6)</f>
        <v>4</v>
      </c>
      <c r="G57">
        <f>SUM(starting_abil_race_old!$F$7,starting_abil_prof_old!$I$7)</f>
        <v>5</v>
      </c>
      <c r="H57">
        <f>SUM(starting_abil_race_old!$F$8,starting_abil_prof_old!$I$8)</f>
        <v>9</v>
      </c>
      <c r="I57">
        <f>SUM(starting_abil_race_old!$F$9,starting_abil_prof_old!$I$9)</f>
        <v>5</v>
      </c>
      <c r="J57" s="1">
        <f t="shared" si="0"/>
        <v>44</v>
      </c>
    </row>
    <row r="58" spans="1:10">
      <c r="A58" t="s">
        <v>87</v>
      </c>
      <c r="B58">
        <f>SUM(starting_abil_race_old!F2,starting_abil_prof_old!J$2)</f>
        <v>2</v>
      </c>
      <c r="C58">
        <f>SUM(starting_abil_race_old!$F$3,starting_abil_prof_old!$J$3)</f>
        <v>8</v>
      </c>
      <c r="D58" s="40">
        <f>SUM(starting_abil_race_old!$F$4,starting_abil_prof_old!$J$4)</f>
        <v>4</v>
      </c>
      <c r="E58">
        <f>SUM(starting_abil_race_old!$F$5,starting_abil_prof_old!$J$5)</f>
        <v>5</v>
      </c>
      <c r="F58">
        <f>SUM(starting_abil_race_old!$F$6,starting_abil_prof_old!$J$6)</f>
        <v>4</v>
      </c>
      <c r="G58">
        <f>SUM(starting_abil_race_old!$F$7,starting_abil_prof_old!$J$7)</f>
        <v>5</v>
      </c>
      <c r="H58">
        <f>SUM(starting_abil_race_old!$F$8,starting_abil_prof_old!$J$8)</f>
        <v>9</v>
      </c>
      <c r="I58">
        <f>SUM(starting_abil_race_old!$F$9,starting_abil_prof_old!$J$9)</f>
        <v>5</v>
      </c>
      <c r="J58" s="1">
        <f t="shared" si="0"/>
        <v>42</v>
      </c>
    </row>
    <row r="59" spans="1:10">
      <c r="A59" t="s">
        <v>88</v>
      </c>
      <c r="B59">
        <f>SUM(starting_abil_race_old!F2,starting_abil_prof_old!K$2)</f>
        <v>2</v>
      </c>
      <c r="C59">
        <f>SUM(starting_abil_race_old!$F$3,starting_abil_prof_old!$K$3)</f>
        <v>8</v>
      </c>
      <c r="D59" s="41">
        <f>SUM(starting_abil_race_old!$F$4,starting_abil_prof_old!$K$4)</f>
        <v>5</v>
      </c>
      <c r="E59">
        <f>SUM(starting_abil_race_old!$F$5,starting_abil_prof_old!$K$5)</f>
        <v>5</v>
      </c>
      <c r="F59">
        <f>SUM(starting_abil_race_old!$F$6,starting_abil_prof_old!$K$6)</f>
        <v>5</v>
      </c>
      <c r="G59">
        <f>SUM(starting_abil_race_old!$F$7,starting_abil_prof_old!$K$7)</f>
        <v>6</v>
      </c>
      <c r="H59">
        <f>SUM(starting_abil_race_old!$F$8,starting_abil_prof_old!$K$8)</f>
        <v>6</v>
      </c>
      <c r="I59">
        <f>SUM(starting_abil_race_old!$F$9,starting_abil_prof_old!$K$9)</f>
        <v>5</v>
      </c>
      <c r="J59" s="1">
        <f t="shared" si="0"/>
        <v>42</v>
      </c>
    </row>
    <row r="60" spans="1:10">
      <c r="A60" t="s">
        <v>89</v>
      </c>
      <c r="B60">
        <f>SUM(starting_abil_race_old!F2,starting_abil_prof_old!L$2)</f>
        <v>8</v>
      </c>
      <c r="C60">
        <f>SUM(starting_abil_race_old!$F$3,starting_abil_prof_old!$L$3)</f>
        <v>2</v>
      </c>
      <c r="D60" s="40">
        <f>SUM(starting_abil_race_old!$F$4,starting_abil_prof_old!$L$4)</f>
        <v>2</v>
      </c>
      <c r="E60">
        <f>SUM(starting_abil_race_old!$F$5,starting_abil_prof_old!$L$5)</f>
        <v>7</v>
      </c>
      <c r="F60">
        <f>SUM(starting_abil_race_old!$F$6,starting_abil_prof_old!$L$6)</f>
        <v>2</v>
      </c>
      <c r="G60">
        <f>SUM(starting_abil_race_old!$F$7,starting_abil_prof_old!$L$7)</f>
        <v>6</v>
      </c>
      <c r="H60">
        <f>SUM(starting_abil_race_old!$F$8,starting_abil_prof_old!$L$8)</f>
        <v>10</v>
      </c>
      <c r="I60">
        <f>SUM(starting_abil_race_old!$F$9,starting_abil_prof_old!$L$9)</f>
        <v>3</v>
      </c>
      <c r="J60" s="1">
        <f t="shared" si="0"/>
        <v>40</v>
      </c>
    </row>
    <row r="61" spans="1:10">
      <c r="A61" t="s">
        <v>90</v>
      </c>
      <c r="B61">
        <f>SUM(starting_abil_race_old!F2,starting_abil_prof_old!M$2)</f>
        <v>7</v>
      </c>
      <c r="C61">
        <f>SUM(starting_abil_race_old!$F$3,starting_abil_prof_old!$M$3)</f>
        <v>2</v>
      </c>
      <c r="D61" s="41">
        <f>SUM(starting_abil_race_old!$F$4,starting_abil_prof_old!$M$4)</f>
        <v>3</v>
      </c>
      <c r="E61">
        <f>SUM(starting_abil_race_old!$F$5,starting_abil_prof_old!$M$5)</f>
        <v>7</v>
      </c>
      <c r="F61">
        <f>SUM(starting_abil_race_old!$F$6,starting_abil_prof_old!$M$6)</f>
        <v>2</v>
      </c>
      <c r="G61">
        <f>SUM(starting_abil_race_old!$F$7,starting_abil_prof_old!$M$7)</f>
        <v>7</v>
      </c>
      <c r="H61">
        <f>SUM(starting_abil_race_old!$F$8,starting_abil_prof_old!$M$8)</f>
        <v>9</v>
      </c>
      <c r="I61">
        <f>SUM(starting_abil_race_old!$F$9,starting_abil_prof_old!$M$9)</f>
        <v>3</v>
      </c>
      <c r="J61" s="1">
        <f t="shared" si="0"/>
        <v>40</v>
      </c>
    </row>
    <row r="62" spans="1:10">
      <c r="A62" t="s">
        <v>91</v>
      </c>
      <c r="B62">
        <f>SUM(starting_abil_race_old!G2,starting_abil_prof_old!B$2)</f>
        <v>0</v>
      </c>
      <c r="C62">
        <f>SUM(starting_abil_race_old!$G$3,starting_abil_prof_old!$B$3)</f>
        <v>2</v>
      </c>
      <c r="D62" s="40">
        <f>SUM(starting_abil_race_old!$G$4,starting_abil_prof_old!$B$4)</f>
        <v>8</v>
      </c>
      <c r="E62">
        <f>SUM(starting_abil_race_old!$G$5,starting_abil_prof_old!$B$5)</f>
        <v>6</v>
      </c>
      <c r="F62">
        <f>SUM(starting_abil_race_old!$G$6,starting_abil_prof_old!$B$6)</f>
        <v>7</v>
      </c>
      <c r="G62">
        <f>SUM(starting_abil_race_old!$G$7,starting_abil_prof_old!$B$7)</f>
        <v>2</v>
      </c>
      <c r="H62">
        <f>SUM(starting_abil_race_old!$G$8,starting_abil_prof_old!$B$8)</f>
        <v>0</v>
      </c>
      <c r="I62">
        <f>SUM(starting_abil_race_old!$G$9,starting_abil_prof_old!$B$9)</f>
        <v>7</v>
      </c>
      <c r="J62" s="1">
        <f t="shared" si="0"/>
        <v>32</v>
      </c>
    </row>
    <row r="63" spans="1:10">
      <c r="A63" t="s">
        <v>92</v>
      </c>
      <c r="B63">
        <f>SUM(starting_abil_race_old!G2,starting_abil_prof_old!C$2)</f>
        <v>2</v>
      </c>
      <c r="C63">
        <f>SUM(starting_abil_race_old!$G$3,starting_abil_prof_old!$C$3)</f>
        <v>7</v>
      </c>
      <c r="D63" s="41">
        <f>SUM(starting_abil_race_old!$G$4,starting_abil_prof_old!$C$4)</f>
        <v>7</v>
      </c>
      <c r="E63">
        <f>SUM(starting_abil_race_old!$G$5,starting_abil_prof_old!$C$5)</f>
        <v>5</v>
      </c>
      <c r="F63">
        <f>SUM(starting_abil_race_old!$G$6,starting_abil_prof_old!$C$6)</f>
        <v>5</v>
      </c>
      <c r="G63">
        <f>SUM(starting_abil_race_old!$G$7,starting_abil_prof_old!$C$7)</f>
        <v>5</v>
      </c>
      <c r="H63">
        <f>SUM(starting_abil_race_old!$G$8,starting_abil_prof_old!$C$8)</f>
        <v>4</v>
      </c>
      <c r="I63">
        <f>SUM(starting_abil_race_old!$G$9,starting_abil_prof_old!$C$9)</f>
        <v>5</v>
      </c>
      <c r="J63" s="1">
        <f t="shared" si="0"/>
        <v>40</v>
      </c>
    </row>
    <row r="64" spans="1:10">
      <c r="A64" t="s">
        <v>93</v>
      </c>
      <c r="B64">
        <f>SUM(starting_abil_race_old!G2,starting_abil_prof_old!D$2)</f>
        <v>0</v>
      </c>
      <c r="C64">
        <f>SUM(starting_abil_race_old!$G$3,starting_abil_prof_old!$D$3)</f>
        <v>5</v>
      </c>
      <c r="D64" s="40">
        <f>SUM(starting_abil_race_old!$G$4,starting_abil_prof_old!$D$4)</f>
        <v>7</v>
      </c>
      <c r="E64">
        <f>SUM(starting_abil_race_old!$G$5,starting_abil_prof_old!$D$5)</f>
        <v>7</v>
      </c>
      <c r="F64">
        <f>SUM(starting_abil_race_old!$G$6,starting_abil_prof_old!$D$6)</f>
        <v>5</v>
      </c>
      <c r="G64">
        <f>SUM(starting_abil_race_old!$G$7,starting_abil_prof_old!$D$7)</f>
        <v>5</v>
      </c>
      <c r="H64">
        <f>SUM(starting_abil_race_old!$G$8,starting_abil_prof_old!$D$8)</f>
        <v>2</v>
      </c>
      <c r="I64">
        <f>SUM(starting_abil_race_old!$G$9,starting_abil_prof_old!$D$9)</f>
        <v>7</v>
      </c>
      <c r="J64" s="1">
        <f t="shared" si="0"/>
        <v>38</v>
      </c>
    </row>
    <row r="65" spans="1:10">
      <c r="A65" t="s">
        <v>94</v>
      </c>
      <c r="B65">
        <f>SUM(starting_abil_race_old!G2,starting_abil_prof_old!E$2)</f>
        <v>0</v>
      </c>
      <c r="C65">
        <f>SUM(starting_abil_race_old!$G$3,starting_abil_prof_old!$E$3)</f>
        <v>6</v>
      </c>
      <c r="D65" s="41">
        <f>SUM(starting_abil_race_old!$G$4,starting_abil_prof_old!$E$4)</f>
        <v>5</v>
      </c>
      <c r="E65">
        <f>SUM(starting_abil_race_old!$G$5,starting_abil_prof_old!$E$5)</f>
        <v>7</v>
      </c>
      <c r="F65">
        <f>SUM(starting_abil_race_old!$G$6,starting_abil_prof_old!$E$6)</f>
        <v>5</v>
      </c>
      <c r="G65">
        <f>SUM(starting_abil_race_old!$G$7,starting_abil_prof_old!$E$7)</f>
        <v>3</v>
      </c>
      <c r="H65">
        <f>SUM(starting_abil_race_old!$G$8,starting_abil_prof_old!$E$8)</f>
        <v>5</v>
      </c>
      <c r="I65">
        <f>SUM(starting_abil_race_old!$G$9,starting_abil_prof_old!$E$9)</f>
        <v>7</v>
      </c>
      <c r="J65" s="1">
        <f t="shared" si="0"/>
        <v>38</v>
      </c>
    </row>
    <row r="66" spans="1:10">
      <c r="A66" t="s">
        <v>95</v>
      </c>
      <c r="B66">
        <f>SUM(starting_abil_race_old!G2,starting_abil_prof_old!F$2)</f>
        <v>2</v>
      </c>
      <c r="C66">
        <f>SUM(starting_abil_race_old!$G$3,starting_abil_prof_old!$F$3)</f>
        <v>2</v>
      </c>
      <c r="D66" s="40">
        <f>SUM(starting_abil_race_old!$G$4,starting_abil_prof_old!$F$4)</f>
        <v>5</v>
      </c>
      <c r="E66">
        <f>SUM(starting_abil_race_old!$G$5,starting_abil_prof_old!$F$5)</f>
        <v>10</v>
      </c>
      <c r="F66">
        <f>SUM(starting_abil_race_old!$G$6,starting_abil_prof_old!$F$6)</f>
        <v>5</v>
      </c>
      <c r="G66">
        <f>SUM(starting_abil_race_old!$G$7,starting_abil_prof_old!$F$7)</f>
        <v>2</v>
      </c>
      <c r="H66">
        <f>SUM(starting_abil_race_old!$G$8,starting_abil_prof_old!$F$8)</f>
        <v>3</v>
      </c>
      <c r="I66">
        <f>SUM(starting_abil_race_old!$G$9,starting_abil_prof_old!$F$9)</f>
        <v>5</v>
      </c>
      <c r="J66" s="1">
        <f t="shared" si="0"/>
        <v>34</v>
      </c>
    </row>
    <row r="67" spans="1:10">
      <c r="A67" t="s">
        <v>96</v>
      </c>
      <c r="B67">
        <f>SUM(starting_abil_race_old!G2,starting_abil_prof_old!G$2)</f>
        <v>2</v>
      </c>
      <c r="C67">
        <f>SUM(starting_abil_race_old!$G$3,starting_abil_prof_old!$G$3)</f>
        <v>2</v>
      </c>
      <c r="D67" s="41">
        <f>SUM(starting_abil_race_old!$G$4,starting_abil_prof_old!$G$4)</f>
        <v>5</v>
      </c>
      <c r="E67">
        <f>SUM(starting_abil_race_old!$G$5,starting_abil_prof_old!$G$5)</f>
        <v>10</v>
      </c>
      <c r="F67">
        <f>SUM(starting_abil_race_old!$G$6,starting_abil_prof_old!$G$6)</f>
        <v>5</v>
      </c>
      <c r="G67">
        <f>SUM(starting_abil_race_old!$G$7,starting_abil_prof_old!$G$7)</f>
        <v>3</v>
      </c>
      <c r="H67">
        <f>SUM(starting_abil_race_old!$G$8,starting_abil_prof_old!$G$8)</f>
        <v>0</v>
      </c>
      <c r="I67">
        <f>SUM(starting_abil_race_old!$G$9,starting_abil_prof_old!$G$9)</f>
        <v>5</v>
      </c>
      <c r="J67" s="1">
        <f t="shared" ref="J67:J130" si="1">SUM(B67:I67)</f>
        <v>32</v>
      </c>
    </row>
    <row r="68" spans="1:10">
      <c r="A68" t="s">
        <v>97</v>
      </c>
      <c r="B68">
        <f>SUM(starting_abil_race_old!G2,starting_abil_prof_old!H$2)</f>
        <v>2</v>
      </c>
      <c r="C68">
        <f>SUM(starting_abil_race_old!$G$3,starting_abil_prof_old!$H$3)</f>
        <v>8</v>
      </c>
      <c r="D68" s="40">
        <f>SUM(starting_abil_race_old!$G$4,starting_abil_prof_old!$H$4)</f>
        <v>4</v>
      </c>
      <c r="E68">
        <f>SUM(starting_abil_race_old!$G$5,starting_abil_prof_old!$H$5)</f>
        <v>5</v>
      </c>
      <c r="F68">
        <f>SUM(starting_abil_race_old!$G$6,starting_abil_prof_old!$H$6)</f>
        <v>4</v>
      </c>
      <c r="G68">
        <f>SUM(starting_abil_race_old!$G$7,starting_abil_prof_old!$H$7)</f>
        <v>5</v>
      </c>
      <c r="H68">
        <f>SUM(starting_abil_race_old!$G$8,starting_abil_prof_old!$H$8)</f>
        <v>5</v>
      </c>
      <c r="I68">
        <f>SUM(starting_abil_race_old!$G$9,starting_abil_prof_old!$H$9)</f>
        <v>5</v>
      </c>
      <c r="J68" s="1">
        <f t="shared" si="1"/>
        <v>38</v>
      </c>
    </row>
    <row r="69" spans="1:10">
      <c r="A69" t="s">
        <v>98</v>
      </c>
      <c r="B69">
        <f>SUM(starting_abil_race_old!G2,starting_abil_prof_old!I$2)</f>
        <v>0</v>
      </c>
      <c r="C69">
        <f>SUM(starting_abil_race_old!$G$3,starting_abil_prof_old!$I$3)</f>
        <v>8</v>
      </c>
      <c r="D69" s="41">
        <f>SUM(starting_abil_race_old!$G$4,starting_abil_prof_old!$I$4)</f>
        <v>5</v>
      </c>
      <c r="E69">
        <f>SUM(starting_abil_race_old!$G$5,starting_abil_prof_old!$I$5)</f>
        <v>6</v>
      </c>
      <c r="F69">
        <f>SUM(starting_abil_race_old!$G$6,starting_abil_prof_old!$I$6)</f>
        <v>4</v>
      </c>
      <c r="G69">
        <f>SUM(starting_abil_race_old!$G$7,starting_abil_prof_old!$I$7)</f>
        <v>3</v>
      </c>
      <c r="H69">
        <f>SUM(starting_abil_race_old!$G$8,starting_abil_prof_old!$I$8)</f>
        <v>5</v>
      </c>
      <c r="I69">
        <f>SUM(starting_abil_race_old!$G$9,starting_abil_prof_old!$I$9)</f>
        <v>5</v>
      </c>
      <c r="J69" s="1">
        <f t="shared" si="1"/>
        <v>36</v>
      </c>
    </row>
    <row r="70" spans="1:10">
      <c r="A70" t="s">
        <v>99</v>
      </c>
      <c r="B70">
        <f>SUM(starting_abil_race_old!G2,starting_abil_prof_old!J$2)</f>
        <v>0</v>
      </c>
      <c r="C70">
        <f>SUM(starting_abil_race_old!$G$3,starting_abil_prof_old!$J$3)</f>
        <v>8</v>
      </c>
      <c r="D70" s="40">
        <f>SUM(starting_abil_race_old!$G$4,starting_abil_prof_old!$J$4)</f>
        <v>4</v>
      </c>
      <c r="E70">
        <f>SUM(starting_abil_race_old!$G$5,starting_abil_prof_old!$J$5)</f>
        <v>5</v>
      </c>
      <c r="F70">
        <f>SUM(starting_abil_race_old!$G$6,starting_abil_prof_old!$J$6)</f>
        <v>4</v>
      </c>
      <c r="G70">
        <f>SUM(starting_abil_race_old!$G$7,starting_abil_prof_old!$J$7)</f>
        <v>3</v>
      </c>
      <c r="H70">
        <f>SUM(starting_abil_race_old!$G$8,starting_abil_prof_old!$J$8)</f>
        <v>5</v>
      </c>
      <c r="I70">
        <f>SUM(starting_abil_race_old!$G$9,starting_abil_prof_old!$J$9)</f>
        <v>5</v>
      </c>
      <c r="J70" s="1">
        <f t="shared" si="1"/>
        <v>34</v>
      </c>
    </row>
    <row r="71" spans="1:10">
      <c r="A71" t="s">
        <v>100</v>
      </c>
      <c r="B71">
        <f>SUM(starting_abil_race_old!G2,starting_abil_prof_old!K$2)</f>
        <v>0</v>
      </c>
      <c r="C71">
        <f>SUM(starting_abil_race_old!$G$3,starting_abil_prof_old!$K$3)</f>
        <v>8</v>
      </c>
      <c r="D71" s="41">
        <f>SUM(starting_abil_race_old!$G$4,starting_abil_prof_old!$K$4)</f>
        <v>5</v>
      </c>
      <c r="E71">
        <f>SUM(starting_abil_race_old!$G$5,starting_abil_prof_old!$K$5)</f>
        <v>5</v>
      </c>
      <c r="F71">
        <f>SUM(starting_abil_race_old!$G$6,starting_abil_prof_old!$K$6)</f>
        <v>5</v>
      </c>
      <c r="G71">
        <f>SUM(starting_abil_race_old!$G$7,starting_abil_prof_old!$K$7)</f>
        <v>4</v>
      </c>
      <c r="H71">
        <f>SUM(starting_abil_race_old!$G$8,starting_abil_prof_old!$K$8)</f>
        <v>2</v>
      </c>
      <c r="I71">
        <f>SUM(starting_abil_race_old!$G$9,starting_abil_prof_old!$K$9)</f>
        <v>5</v>
      </c>
      <c r="J71" s="1">
        <f t="shared" si="1"/>
        <v>34</v>
      </c>
    </row>
    <row r="72" spans="1:10">
      <c r="A72" t="s">
        <v>101</v>
      </c>
      <c r="B72">
        <f>SUM(starting_abil_race_old!G2,starting_abil_prof_old!L$2)</f>
        <v>6</v>
      </c>
      <c r="C72">
        <f>SUM(starting_abil_race_old!$G$3,starting_abil_prof_old!$L$3)</f>
        <v>2</v>
      </c>
      <c r="D72" s="40">
        <f>SUM(starting_abil_race_old!$G$4,starting_abil_prof_old!$L$4)</f>
        <v>2</v>
      </c>
      <c r="E72">
        <f>SUM(starting_abil_race_old!$G$5,starting_abil_prof_old!$L$5)</f>
        <v>7</v>
      </c>
      <c r="F72">
        <f>SUM(starting_abil_race_old!$G$6,starting_abil_prof_old!$L$6)</f>
        <v>2</v>
      </c>
      <c r="G72">
        <f>SUM(starting_abil_race_old!$G$7,starting_abil_prof_old!$L$7)</f>
        <v>4</v>
      </c>
      <c r="H72">
        <f>SUM(starting_abil_race_old!$G$8,starting_abil_prof_old!$L$8)</f>
        <v>6</v>
      </c>
      <c r="I72">
        <f>SUM(starting_abil_race_old!$G$9,starting_abil_prof_old!$L$9)</f>
        <v>3</v>
      </c>
      <c r="J72" s="1">
        <f t="shared" si="1"/>
        <v>32</v>
      </c>
    </row>
    <row r="73" spans="1:10">
      <c r="A73" t="s">
        <v>102</v>
      </c>
      <c r="B73">
        <f>SUM(starting_abil_race_old!G2,starting_abil_prof_old!M$2)</f>
        <v>5</v>
      </c>
      <c r="C73">
        <f>SUM(starting_abil_race_old!$G$3,starting_abil_prof_old!$M$3)</f>
        <v>2</v>
      </c>
      <c r="D73" s="41">
        <f>SUM(starting_abil_race_old!$G$4,starting_abil_prof_old!$M$4)</f>
        <v>3</v>
      </c>
      <c r="E73">
        <f>SUM(starting_abil_race_old!$G$5,starting_abil_prof_old!$M$5)</f>
        <v>7</v>
      </c>
      <c r="F73">
        <f>SUM(starting_abil_race_old!$G$6,starting_abil_prof_old!$M$6)</f>
        <v>2</v>
      </c>
      <c r="G73">
        <f>SUM(starting_abil_race_old!$G$7,starting_abil_prof_old!$M$7)</f>
        <v>5</v>
      </c>
      <c r="H73">
        <f>SUM(starting_abil_race_old!$G$8,starting_abil_prof_old!$M$8)</f>
        <v>5</v>
      </c>
      <c r="I73">
        <f>SUM(starting_abil_race_old!$G$9,starting_abil_prof_old!$M$9)</f>
        <v>3</v>
      </c>
      <c r="J73" s="1">
        <f t="shared" si="1"/>
        <v>32</v>
      </c>
    </row>
    <row r="74" spans="1:10">
      <c r="A74" t="s">
        <v>103</v>
      </c>
      <c r="B74">
        <f>SUM(starting_abil_race_old!H2,starting_abil_prof_old!B$2)</f>
        <v>0</v>
      </c>
      <c r="C74">
        <f>SUM(starting_abil_race_old!$H$3,starting_abil_prof_old!$B$3)</f>
        <v>2</v>
      </c>
      <c r="D74" s="40">
        <f>SUM(starting_abil_race_old!$H$4,starting_abil_prof_old!$B$4)</f>
        <v>10</v>
      </c>
      <c r="E74">
        <f>SUM(starting_abil_race_old!$H$5,starting_abil_prof_old!$B$5)</f>
        <v>4</v>
      </c>
      <c r="F74">
        <f>SUM(starting_abil_race_old!$H$6,starting_abil_prof_old!$B$6)</f>
        <v>9</v>
      </c>
      <c r="G74">
        <f>SUM(starting_abil_race_old!$H$7,starting_abil_prof_old!$B$7)</f>
        <v>2</v>
      </c>
      <c r="H74">
        <f>SUM(starting_abil_race_old!$H$8,starting_abil_prof_old!$B$8)</f>
        <v>0</v>
      </c>
      <c r="I74">
        <f>SUM(starting_abil_race_old!$H$9,starting_abil_prof_old!$B$9)</f>
        <v>9</v>
      </c>
      <c r="J74" s="1">
        <f t="shared" si="1"/>
        <v>36</v>
      </c>
    </row>
    <row r="75" spans="1:10">
      <c r="A75" t="s">
        <v>104</v>
      </c>
      <c r="B75">
        <f>SUM(starting_abil_race_old!H2,starting_abil_prof_old!C$2)</f>
        <v>2</v>
      </c>
      <c r="C75">
        <f>SUM(starting_abil_race_old!$H$3,starting_abil_prof_old!$C$3)</f>
        <v>7</v>
      </c>
      <c r="D75" s="41">
        <f>SUM(starting_abil_race_old!$H$4,starting_abil_prof_old!$C$4)</f>
        <v>9</v>
      </c>
      <c r="E75">
        <f>SUM(starting_abil_race_old!$H$5,starting_abil_prof_old!$C$5)</f>
        <v>3</v>
      </c>
      <c r="F75">
        <f>SUM(starting_abil_race_old!$H$6,starting_abil_prof_old!$C$6)</f>
        <v>7</v>
      </c>
      <c r="G75">
        <f>SUM(starting_abil_race_old!$H$7,starting_abil_prof_old!$C$7)</f>
        <v>5</v>
      </c>
      <c r="H75">
        <f>SUM(starting_abil_race_old!$H$8,starting_abil_prof_old!$C$8)</f>
        <v>4</v>
      </c>
      <c r="I75">
        <f>SUM(starting_abil_race_old!$H$9,starting_abil_prof_old!$C$9)</f>
        <v>7</v>
      </c>
      <c r="J75" s="1">
        <f t="shared" si="1"/>
        <v>44</v>
      </c>
    </row>
    <row r="76" spans="1:10">
      <c r="A76" t="s">
        <v>105</v>
      </c>
      <c r="B76">
        <f>SUM(starting_abil_race_old!H2,starting_abil_prof_old!D$2)</f>
        <v>0</v>
      </c>
      <c r="C76">
        <f>SUM(starting_abil_race_old!$H$3,starting_abil_prof_old!$D$3)</f>
        <v>5</v>
      </c>
      <c r="D76" s="40">
        <f>SUM(starting_abil_race_old!$H$4,starting_abil_prof_old!$D$4)</f>
        <v>9</v>
      </c>
      <c r="E76">
        <f>SUM(starting_abil_race_old!$H$5,starting_abil_prof_old!$D$5)</f>
        <v>5</v>
      </c>
      <c r="F76">
        <f>SUM(starting_abil_race_old!$H$6,starting_abil_prof_old!$D$6)</f>
        <v>7</v>
      </c>
      <c r="G76">
        <f>SUM(starting_abil_race_old!$H$7,starting_abil_prof_old!$D$7)</f>
        <v>5</v>
      </c>
      <c r="H76">
        <f>SUM(starting_abil_race_old!$H$8,starting_abil_prof_old!$D$8)</f>
        <v>2</v>
      </c>
      <c r="I76">
        <f>SUM(starting_abil_race_old!$H$9,starting_abil_prof_old!$D$9)</f>
        <v>9</v>
      </c>
      <c r="J76" s="1">
        <f t="shared" si="1"/>
        <v>42</v>
      </c>
    </row>
    <row r="77" spans="1:10">
      <c r="A77" t="s">
        <v>106</v>
      </c>
      <c r="B77">
        <f>SUM(starting_abil_race_old!H2,starting_abil_prof_old!E$2)</f>
        <v>0</v>
      </c>
      <c r="C77">
        <f>SUM(starting_abil_race_old!$H$3,starting_abil_prof_old!$E$3)</f>
        <v>6</v>
      </c>
      <c r="D77" s="41">
        <f>SUM(starting_abil_race_old!$H$4,starting_abil_prof_old!$E$4)</f>
        <v>7</v>
      </c>
      <c r="E77">
        <f>SUM(starting_abil_race_old!$H$5,starting_abil_prof_old!$E$5)</f>
        <v>5</v>
      </c>
      <c r="F77">
        <f>SUM(starting_abil_race_old!$H$6,starting_abil_prof_old!$E$6)</f>
        <v>7</v>
      </c>
      <c r="G77">
        <f>SUM(starting_abil_race_old!$H$7,starting_abil_prof_old!$E$7)</f>
        <v>3</v>
      </c>
      <c r="H77">
        <f>SUM(starting_abil_race_old!$H$8,starting_abil_prof_old!$E$8)</f>
        <v>5</v>
      </c>
      <c r="I77">
        <f>SUM(starting_abil_race_old!$H$9,starting_abil_prof_old!$E$9)</f>
        <v>9</v>
      </c>
      <c r="J77" s="1">
        <f t="shared" si="1"/>
        <v>42</v>
      </c>
    </row>
    <row r="78" spans="1:10">
      <c r="A78" t="s">
        <v>107</v>
      </c>
      <c r="B78">
        <f>SUM(starting_abil_race_old!H2,starting_abil_prof_old!F$2)</f>
        <v>2</v>
      </c>
      <c r="C78">
        <f>SUM(starting_abil_race_old!$H$3,starting_abil_prof_old!$F$3)</f>
        <v>2</v>
      </c>
      <c r="D78" s="40">
        <f>SUM(starting_abil_race_old!$H$4,starting_abil_prof_old!$F$4)</f>
        <v>7</v>
      </c>
      <c r="E78">
        <f>SUM(starting_abil_race_old!$H$5,starting_abil_prof_old!$F$5)</f>
        <v>8</v>
      </c>
      <c r="F78">
        <f>SUM(starting_abil_race_old!$H$6,starting_abil_prof_old!$F$6)</f>
        <v>7</v>
      </c>
      <c r="G78">
        <f>SUM(starting_abil_race_old!$H$7,starting_abil_prof_old!$F$7)</f>
        <v>2</v>
      </c>
      <c r="H78">
        <f>SUM(starting_abil_race_old!$H$8,starting_abil_prof_old!$F$8)</f>
        <v>3</v>
      </c>
      <c r="I78">
        <f>SUM(starting_abil_race_old!$H$9,starting_abil_prof_old!$F$9)</f>
        <v>7</v>
      </c>
      <c r="J78" s="1">
        <f t="shared" si="1"/>
        <v>38</v>
      </c>
    </row>
    <row r="79" spans="1:10">
      <c r="A79" t="s">
        <v>108</v>
      </c>
      <c r="B79">
        <f>SUM(starting_abil_race_old!H2,starting_abil_prof_old!G$2)</f>
        <v>2</v>
      </c>
      <c r="C79">
        <f>SUM(starting_abil_race_old!$H$3,starting_abil_prof_old!$G$3)</f>
        <v>2</v>
      </c>
      <c r="D79" s="41">
        <f>SUM(starting_abil_race_old!$H$4,starting_abil_prof_old!$G$4)</f>
        <v>7</v>
      </c>
      <c r="E79">
        <f>SUM(starting_abil_race_old!$H$5,starting_abil_prof_old!$G$5)</f>
        <v>8</v>
      </c>
      <c r="F79">
        <f>SUM(starting_abil_race_old!$H$6,starting_abil_prof_old!$G$6)</f>
        <v>7</v>
      </c>
      <c r="G79">
        <f>SUM(starting_abil_race_old!$H$7,starting_abil_prof_old!$G$7)</f>
        <v>3</v>
      </c>
      <c r="H79">
        <f>SUM(starting_abil_race_old!$H$8,starting_abil_prof_old!$G$8)</f>
        <v>0</v>
      </c>
      <c r="I79">
        <f>SUM(starting_abil_race_old!$H$9,starting_abil_prof_old!$G$9)</f>
        <v>7</v>
      </c>
      <c r="J79" s="1">
        <f t="shared" si="1"/>
        <v>36</v>
      </c>
    </row>
    <row r="80" spans="1:10">
      <c r="A80" t="s">
        <v>109</v>
      </c>
      <c r="B80">
        <f>SUM(starting_abil_race_old!H2,starting_abil_prof_old!H$2)</f>
        <v>2</v>
      </c>
      <c r="C80">
        <f>SUM(starting_abil_race_old!$H$3,starting_abil_prof_old!$H$3)</f>
        <v>8</v>
      </c>
      <c r="D80" s="40">
        <f>SUM(starting_abil_race_old!$H$4,starting_abil_prof_old!$H$4)</f>
        <v>6</v>
      </c>
      <c r="E80">
        <f>SUM(starting_abil_race_old!$H$5,starting_abil_prof_old!$H$5)</f>
        <v>3</v>
      </c>
      <c r="F80">
        <f>SUM(starting_abil_race_old!$H$6,starting_abil_prof_old!$H$6)</f>
        <v>6</v>
      </c>
      <c r="G80">
        <f>SUM(starting_abil_race_old!$H$7,starting_abil_prof_old!$H$7)</f>
        <v>5</v>
      </c>
      <c r="H80">
        <f>SUM(starting_abil_race_old!$H$8,starting_abil_prof_old!$H$8)</f>
        <v>5</v>
      </c>
      <c r="I80">
        <f>SUM(starting_abil_race_old!$H$9,starting_abil_prof_old!$H$9)</f>
        <v>7</v>
      </c>
      <c r="J80" s="1">
        <f t="shared" si="1"/>
        <v>42</v>
      </c>
    </row>
    <row r="81" spans="1:10">
      <c r="A81" t="s">
        <v>110</v>
      </c>
      <c r="B81">
        <f>SUM(starting_abil_race_old!H2,starting_abil_prof_old!I$2)</f>
        <v>0</v>
      </c>
      <c r="C81">
        <f>SUM(starting_abil_race_old!$H$3,starting_abil_prof_old!$I$3)</f>
        <v>8</v>
      </c>
      <c r="D81" s="41">
        <f>SUM(starting_abil_race_old!$H$4,starting_abil_prof_old!$I$4)</f>
        <v>7</v>
      </c>
      <c r="E81">
        <f>SUM(starting_abil_race_old!$H$5,starting_abil_prof_old!$I$5)</f>
        <v>4</v>
      </c>
      <c r="F81">
        <f>SUM(starting_abil_race_old!$H$6,starting_abil_prof_old!$I$6)</f>
        <v>6</v>
      </c>
      <c r="G81">
        <f>SUM(starting_abil_race_old!$H$7,starting_abil_prof_old!$I$7)</f>
        <v>3</v>
      </c>
      <c r="H81">
        <f>SUM(starting_abil_race_old!$H$8,starting_abil_prof_old!$I$8)</f>
        <v>5</v>
      </c>
      <c r="I81">
        <f>SUM(starting_abil_race_old!$H$9,starting_abil_prof_old!$I$9)</f>
        <v>7</v>
      </c>
      <c r="J81" s="1">
        <f t="shared" si="1"/>
        <v>40</v>
      </c>
    </row>
    <row r="82" spans="1:10">
      <c r="A82" t="s">
        <v>111</v>
      </c>
      <c r="B82">
        <f>SUM(starting_abil_race_old!H2,starting_abil_prof_old!J$2)</f>
        <v>0</v>
      </c>
      <c r="C82">
        <f>SUM(starting_abil_race_old!$H$3,starting_abil_prof_old!$J$3)</f>
        <v>8</v>
      </c>
      <c r="D82" s="40">
        <f>SUM(starting_abil_race_old!$H$4,starting_abil_prof_old!$J$4)</f>
        <v>6</v>
      </c>
      <c r="E82">
        <f>SUM(starting_abil_race_old!$H$5,starting_abil_prof_old!$J$5)</f>
        <v>3</v>
      </c>
      <c r="F82">
        <f>SUM(starting_abil_race_old!$H$6,starting_abil_prof_old!$J$6)</f>
        <v>6</v>
      </c>
      <c r="G82">
        <f>SUM(starting_abil_race_old!$H$7,starting_abil_prof_old!$J$7)</f>
        <v>3</v>
      </c>
      <c r="H82">
        <f>SUM(starting_abil_race_old!$H$8,starting_abil_prof_old!$J$8)</f>
        <v>5</v>
      </c>
      <c r="I82">
        <f>SUM(starting_abil_race_old!$H$9,starting_abil_prof_old!$J$9)</f>
        <v>7</v>
      </c>
      <c r="J82" s="1">
        <f t="shared" si="1"/>
        <v>38</v>
      </c>
    </row>
    <row r="83" spans="1:10">
      <c r="A83" t="s">
        <v>112</v>
      </c>
      <c r="B83">
        <f>SUM(starting_abil_race_old!H2,starting_abil_prof_old!K$2)</f>
        <v>0</v>
      </c>
      <c r="C83">
        <f>SUM(starting_abil_race_old!$H$3,starting_abil_prof_old!$K$3)</f>
        <v>8</v>
      </c>
      <c r="D83" s="41">
        <f>SUM(starting_abil_race_old!$H$4,starting_abil_prof_old!$K$4)</f>
        <v>7</v>
      </c>
      <c r="E83">
        <f>SUM(starting_abil_race_old!$H$5,starting_abil_prof_old!$K$5)</f>
        <v>3</v>
      </c>
      <c r="F83">
        <f>SUM(starting_abil_race_old!$H$6,starting_abil_prof_old!$K$6)</f>
        <v>7</v>
      </c>
      <c r="G83">
        <f>SUM(starting_abil_race_old!$H$7,starting_abil_prof_old!$K$7)</f>
        <v>4</v>
      </c>
      <c r="H83">
        <f>SUM(starting_abil_race_old!$H$8,starting_abil_prof_old!$K$8)</f>
        <v>2</v>
      </c>
      <c r="I83">
        <f>SUM(starting_abil_race_old!$H$9,starting_abil_prof_old!$K$9)</f>
        <v>7</v>
      </c>
      <c r="J83" s="1">
        <f t="shared" si="1"/>
        <v>38</v>
      </c>
    </row>
    <row r="84" spans="1:10">
      <c r="A84" t="s">
        <v>113</v>
      </c>
      <c r="B84">
        <f>SUM(starting_abil_race_old!H2,starting_abil_prof_old!L$2)</f>
        <v>6</v>
      </c>
      <c r="C84">
        <f>SUM(starting_abil_race_old!$H$3,starting_abil_prof_old!$L$3)</f>
        <v>2</v>
      </c>
      <c r="D84" s="40">
        <f>SUM(starting_abil_race_old!$H$4,starting_abil_prof_old!$L$4)</f>
        <v>4</v>
      </c>
      <c r="E84">
        <f>SUM(starting_abil_race_old!$H$5,starting_abil_prof_old!$L$5)</f>
        <v>5</v>
      </c>
      <c r="F84">
        <f>SUM(starting_abil_race_old!$H$6,starting_abil_prof_old!$L$6)</f>
        <v>4</v>
      </c>
      <c r="G84">
        <f>SUM(starting_abil_race_old!$H$7,starting_abil_prof_old!$L$7)</f>
        <v>4</v>
      </c>
      <c r="H84">
        <f>SUM(starting_abil_race_old!$H$8,starting_abil_prof_old!$L$8)</f>
        <v>6</v>
      </c>
      <c r="I84">
        <f>SUM(starting_abil_race_old!$H$9,starting_abil_prof_old!$L$9)</f>
        <v>5</v>
      </c>
      <c r="J84" s="1">
        <f t="shared" si="1"/>
        <v>36</v>
      </c>
    </row>
    <row r="85" spans="1:10">
      <c r="A85" t="s">
        <v>114</v>
      </c>
      <c r="B85">
        <f>SUM(starting_abil_race_old!H2,starting_abil_prof_old!M$2)</f>
        <v>5</v>
      </c>
      <c r="C85">
        <f>SUM(starting_abil_race_old!$H$3,starting_abil_prof_old!$M$3)</f>
        <v>2</v>
      </c>
      <c r="D85" s="41">
        <f>SUM(starting_abil_race_old!$H$4,starting_abil_prof_old!$M$4)</f>
        <v>5</v>
      </c>
      <c r="E85">
        <f>SUM(starting_abil_race_old!$H$5,starting_abil_prof_old!$M$5)</f>
        <v>5</v>
      </c>
      <c r="F85">
        <f>SUM(starting_abil_race_old!$H$6,starting_abil_prof_old!$M$6)</f>
        <v>4</v>
      </c>
      <c r="G85">
        <f>SUM(starting_abil_race_old!$H$7,starting_abil_prof_old!$M$7)</f>
        <v>5</v>
      </c>
      <c r="H85">
        <f>SUM(starting_abil_race_old!$H$8,starting_abil_prof_old!$M$8)</f>
        <v>5</v>
      </c>
      <c r="I85">
        <f>SUM(starting_abil_race_old!$H$9,starting_abil_prof_old!$M$9)</f>
        <v>5</v>
      </c>
      <c r="J85" s="1">
        <f t="shared" si="1"/>
        <v>36</v>
      </c>
    </row>
    <row r="86" spans="1:10">
      <c r="A86" t="s">
        <v>115</v>
      </c>
      <c r="B86">
        <f>SUM(starting_abil_race_old!I2,starting_abil_prof_old!B$2)</f>
        <v>2</v>
      </c>
      <c r="C86">
        <f>SUM(starting_abil_race_old!$I$3,starting_abil_prof_old!$B$3)</f>
        <v>2</v>
      </c>
      <c r="D86" s="40">
        <f>SUM(starting_abil_race_old!$I$4,starting_abil_prof_old!$B$4)</f>
        <v>8</v>
      </c>
      <c r="E86">
        <f>SUM(starting_abil_race_old!$I$5,starting_abil_prof_old!$B$5)</f>
        <v>6</v>
      </c>
      <c r="F86">
        <f>SUM(starting_abil_race_old!$I$6,starting_abil_prof_old!$B$6)</f>
        <v>7</v>
      </c>
      <c r="G86">
        <f>SUM(starting_abil_race_old!$I$7,starting_abil_prof_old!$B$7)</f>
        <v>4</v>
      </c>
      <c r="H86">
        <f>SUM(starting_abil_race_old!$I$8,starting_abil_prof_old!$B$8)</f>
        <v>2</v>
      </c>
      <c r="I86">
        <f>SUM(starting_abil_race_old!$I$9,starting_abil_prof_old!$B$9)</f>
        <v>7</v>
      </c>
      <c r="J86" s="1">
        <f t="shared" si="1"/>
        <v>38</v>
      </c>
    </row>
    <row r="87" spans="1:10">
      <c r="A87" t="s">
        <v>116</v>
      </c>
      <c r="B87">
        <f>SUM(starting_abil_race_old!I2,starting_abil_prof_old!C$2)</f>
        <v>4</v>
      </c>
      <c r="C87">
        <f>SUM(starting_abil_race_old!$I$3,starting_abil_prof_old!$C$3)</f>
        <v>7</v>
      </c>
      <c r="D87" s="41">
        <f>SUM(starting_abil_race_old!$I$4,starting_abil_prof_old!$C$4)</f>
        <v>7</v>
      </c>
      <c r="E87">
        <f>SUM(starting_abil_race_old!$I$5,starting_abil_prof_old!$C$5)</f>
        <v>5</v>
      </c>
      <c r="F87">
        <f>SUM(starting_abil_race_old!$I$6,starting_abil_prof_old!$C$6)</f>
        <v>5</v>
      </c>
      <c r="G87">
        <f>SUM(starting_abil_race_old!$I$7,starting_abil_prof_old!$C$7)</f>
        <v>7</v>
      </c>
      <c r="H87">
        <f>SUM(starting_abil_race_old!$I$8,starting_abil_prof_old!$C$8)</f>
        <v>6</v>
      </c>
      <c r="I87">
        <f>SUM(starting_abil_race_old!$I$9,starting_abil_prof_old!$C$9)</f>
        <v>5</v>
      </c>
      <c r="J87" s="1">
        <f t="shared" si="1"/>
        <v>46</v>
      </c>
    </row>
    <row r="88" spans="1:10">
      <c r="A88" t="s">
        <v>117</v>
      </c>
      <c r="B88">
        <f>SUM(starting_abil_race_old!I2,starting_abil_prof_old!D$2)</f>
        <v>2</v>
      </c>
      <c r="C88">
        <f>SUM(starting_abil_race_old!$I$3,starting_abil_prof_old!$D$3)</f>
        <v>5</v>
      </c>
      <c r="D88" s="40">
        <f>SUM(starting_abil_race_old!$I$4,starting_abil_prof_old!$D$4)</f>
        <v>7</v>
      </c>
      <c r="E88">
        <f>SUM(starting_abil_race_old!$I$5,starting_abil_prof_old!$D$5)</f>
        <v>7</v>
      </c>
      <c r="F88">
        <f>SUM(starting_abil_race_old!$I$6,starting_abil_prof_old!$D$6)</f>
        <v>5</v>
      </c>
      <c r="G88">
        <f>SUM(starting_abil_race_old!$I$7,starting_abil_prof_old!$D$7)</f>
        <v>7</v>
      </c>
      <c r="H88">
        <f>SUM(starting_abil_race_old!$I$8,starting_abil_prof_old!$D$8)</f>
        <v>4</v>
      </c>
      <c r="I88">
        <f>SUM(starting_abil_race_old!$I$9,starting_abil_prof_old!$D$9)</f>
        <v>7</v>
      </c>
      <c r="J88" s="1">
        <f t="shared" si="1"/>
        <v>44</v>
      </c>
    </row>
    <row r="89" spans="1:10">
      <c r="A89" t="s">
        <v>118</v>
      </c>
      <c r="B89">
        <f>SUM(starting_abil_race_old!I2,starting_abil_prof_old!E$2)</f>
        <v>2</v>
      </c>
      <c r="C89">
        <f>SUM(starting_abil_race_old!$I$3,starting_abil_prof_old!$E$3)</f>
        <v>6</v>
      </c>
      <c r="D89" s="41">
        <f>SUM(starting_abil_race_old!$I$4,starting_abil_prof_old!$E$4)</f>
        <v>5</v>
      </c>
      <c r="E89">
        <f>SUM(starting_abil_race_old!$I$5,starting_abil_prof_old!$E$5)</f>
        <v>7</v>
      </c>
      <c r="F89">
        <f>SUM(starting_abil_race_old!$I$6,starting_abil_prof_old!$E$6)</f>
        <v>5</v>
      </c>
      <c r="G89">
        <f>SUM(starting_abil_race_old!$I$7,starting_abil_prof_old!$E$7)</f>
        <v>5</v>
      </c>
      <c r="H89">
        <f>SUM(starting_abil_race_old!$I$8,starting_abil_prof_old!$E$8)</f>
        <v>7</v>
      </c>
      <c r="I89">
        <f>SUM(starting_abil_race_old!$I$9,starting_abil_prof_old!$E$9)</f>
        <v>7</v>
      </c>
      <c r="J89" s="1">
        <f t="shared" si="1"/>
        <v>44</v>
      </c>
    </row>
    <row r="90" spans="1:10">
      <c r="A90" t="s">
        <v>119</v>
      </c>
      <c r="B90">
        <f>SUM(starting_abil_race_old!I2,starting_abil_prof_old!F$2)</f>
        <v>4</v>
      </c>
      <c r="C90">
        <f>SUM(starting_abil_race_old!$I$3,starting_abil_prof_old!$F$3)</f>
        <v>2</v>
      </c>
      <c r="D90" s="40">
        <f>SUM(starting_abil_race_old!$I$4,starting_abil_prof_old!$F$4)</f>
        <v>5</v>
      </c>
      <c r="E90">
        <f>SUM(starting_abil_race_old!$I$5,starting_abil_prof_old!$F$5)</f>
        <v>10</v>
      </c>
      <c r="F90">
        <f>SUM(starting_abil_race_old!$I$6,starting_abil_prof_old!$F$6)</f>
        <v>5</v>
      </c>
      <c r="G90">
        <f>SUM(starting_abil_race_old!$I$7,starting_abil_prof_old!$F$7)</f>
        <v>4</v>
      </c>
      <c r="H90">
        <f>SUM(starting_abil_race_old!$I$8,starting_abil_prof_old!$F$8)</f>
        <v>5</v>
      </c>
      <c r="I90">
        <f>SUM(starting_abil_race_old!$I$9,starting_abil_prof_old!$F$9)</f>
        <v>5</v>
      </c>
      <c r="J90" s="1">
        <f t="shared" si="1"/>
        <v>40</v>
      </c>
    </row>
    <row r="91" spans="1:10">
      <c r="A91" t="s">
        <v>120</v>
      </c>
      <c r="B91">
        <f>SUM(starting_abil_race_old!I2,starting_abil_prof_old!G$2)</f>
        <v>4</v>
      </c>
      <c r="C91">
        <f>SUM(starting_abil_race_old!$I$3,starting_abil_prof_old!$G$3)</f>
        <v>2</v>
      </c>
      <c r="D91" s="41">
        <f>SUM(starting_abil_race_old!$I$4,starting_abil_prof_old!$G$4)</f>
        <v>5</v>
      </c>
      <c r="E91">
        <f>SUM(starting_abil_race_old!$I$5,starting_abil_prof_old!$G$5)</f>
        <v>10</v>
      </c>
      <c r="F91">
        <f>SUM(starting_abil_race_old!$I$6,starting_abil_prof_old!$G$6)</f>
        <v>5</v>
      </c>
      <c r="G91">
        <f>SUM(starting_abil_race_old!$I$7,starting_abil_prof_old!$G$7)</f>
        <v>5</v>
      </c>
      <c r="H91">
        <f>SUM(starting_abil_race_old!$I$8,starting_abil_prof_old!$G$8)</f>
        <v>2</v>
      </c>
      <c r="I91">
        <f>SUM(starting_abil_race_old!$I$9,starting_abil_prof_old!$G$9)</f>
        <v>5</v>
      </c>
      <c r="J91" s="1">
        <f t="shared" si="1"/>
        <v>38</v>
      </c>
    </row>
    <row r="92" spans="1:10">
      <c r="A92" t="s">
        <v>121</v>
      </c>
      <c r="B92">
        <f>SUM(starting_abil_race_old!I2,starting_abil_prof_old!H$2)</f>
        <v>4</v>
      </c>
      <c r="C92">
        <f>SUM(starting_abil_race_old!$I$3,starting_abil_prof_old!$H$3)</f>
        <v>8</v>
      </c>
      <c r="D92" s="40">
        <f>SUM(starting_abil_race_old!$I$4,starting_abil_prof_old!$H$4)</f>
        <v>4</v>
      </c>
      <c r="E92">
        <f>SUM(starting_abil_race_old!$I$5,starting_abil_prof_old!$H$5)</f>
        <v>5</v>
      </c>
      <c r="F92">
        <f>SUM(starting_abil_race_old!$I$6,starting_abil_prof_old!$H$6)</f>
        <v>4</v>
      </c>
      <c r="G92">
        <f>SUM(starting_abil_race_old!$I$7,starting_abil_prof_old!$H$7)</f>
        <v>7</v>
      </c>
      <c r="H92">
        <f>SUM(starting_abil_race_old!$I$8,starting_abil_prof_old!$H$8)</f>
        <v>7</v>
      </c>
      <c r="I92">
        <f>SUM(starting_abil_race_old!$I$9,starting_abil_prof_old!$H$9)</f>
        <v>5</v>
      </c>
      <c r="J92" s="1">
        <f t="shared" si="1"/>
        <v>44</v>
      </c>
    </row>
    <row r="93" spans="1:10">
      <c r="A93" t="s">
        <v>122</v>
      </c>
      <c r="B93">
        <f>SUM(starting_abil_race_old!I2,starting_abil_prof_old!I$2)</f>
        <v>2</v>
      </c>
      <c r="C93">
        <f>SUM(starting_abil_race_old!$I$3,starting_abil_prof_old!$I$3)</f>
        <v>8</v>
      </c>
      <c r="D93" s="41">
        <f>SUM(starting_abil_race_old!$I$4,starting_abil_prof_old!$I$4)</f>
        <v>5</v>
      </c>
      <c r="E93">
        <f>SUM(starting_abil_race_old!$I$5,starting_abil_prof_old!$I$5)</f>
        <v>6</v>
      </c>
      <c r="F93">
        <f>SUM(starting_abil_race_old!$I$6,starting_abil_prof_old!$I$6)</f>
        <v>4</v>
      </c>
      <c r="G93">
        <f>SUM(starting_abil_race_old!$I$7,starting_abil_prof_old!$I$7)</f>
        <v>5</v>
      </c>
      <c r="H93">
        <f>SUM(starting_abil_race_old!$I$8,starting_abil_prof_old!$I$8)</f>
        <v>7</v>
      </c>
      <c r="I93">
        <f>SUM(starting_abil_race_old!$I$9,starting_abil_prof_old!$I$9)</f>
        <v>5</v>
      </c>
      <c r="J93" s="1">
        <f t="shared" si="1"/>
        <v>42</v>
      </c>
    </row>
    <row r="94" spans="1:10">
      <c r="A94" t="s">
        <v>123</v>
      </c>
      <c r="B94">
        <f>SUM(starting_abil_race_old!I2,starting_abil_prof_old!J$2)</f>
        <v>2</v>
      </c>
      <c r="C94">
        <f>SUM(starting_abil_race_old!$I$3,starting_abil_prof_old!$J$3)</f>
        <v>8</v>
      </c>
      <c r="D94" s="40">
        <f>SUM(starting_abil_race_old!$I$4,starting_abil_prof_old!$J$4)</f>
        <v>4</v>
      </c>
      <c r="E94">
        <f>SUM(starting_abil_race_old!$I$5,starting_abil_prof_old!$J$5)</f>
        <v>5</v>
      </c>
      <c r="F94">
        <f>SUM(starting_abil_race_old!$I$6,starting_abil_prof_old!$J$6)</f>
        <v>4</v>
      </c>
      <c r="G94">
        <f>SUM(starting_abil_race_old!$I$7,starting_abil_prof_old!$J$7)</f>
        <v>5</v>
      </c>
      <c r="H94">
        <f>SUM(starting_abil_race_old!$I$8,starting_abil_prof_old!$J$8)</f>
        <v>7</v>
      </c>
      <c r="I94">
        <f>SUM(starting_abil_race_old!$I$9,starting_abil_prof_old!$J$9)</f>
        <v>5</v>
      </c>
      <c r="J94" s="1">
        <f t="shared" si="1"/>
        <v>40</v>
      </c>
    </row>
    <row r="95" spans="1:10">
      <c r="A95" t="s">
        <v>124</v>
      </c>
      <c r="B95">
        <f>SUM(starting_abil_race_old!I2,starting_abil_prof_old!K$2)</f>
        <v>2</v>
      </c>
      <c r="C95">
        <f>SUM(starting_abil_race_old!$I$3,starting_abil_prof_old!$K$3)</f>
        <v>8</v>
      </c>
      <c r="D95" s="41">
        <f>SUM(starting_abil_race_old!$I$4,starting_abil_prof_old!$K$4)</f>
        <v>5</v>
      </c>
      <c r="E95">
        <f>SUM(starting_abil_race_old!$I$5,starting_abil_prof_old!$K$5)</f>
        <v>5</v>
      </c>
      <c r="F95">
        <f>SUM(starting_abil_race_old!$I$6,starting_abil_prof_old!$K$6)</f>
        <v>5</v>
      </c>
      <c r="G95">
        <f>SUM(starting_abil_race_old!$I$7,starting_abil_prof_old!$K$7)</f>
        <v>6</v>
      </c>
      <c r="H95">
        <f>SUM(starting_abil_race_old!$I$8,starting_abil_prof_old!$K$8)</f>
        <v>4</v>
      </c>
      <c r="I95">
        <f>SUM(starting_abil_race_old!$I$9,starting_abil_prof_old!$K$9)</f>
        <v>5</v>
      </c>
      <c r="J95" s="1">
        <f t="shared" si="1"/>
        <v>40</v>
      </c>
    </row>
    <row r="96" spans="1:10">
      <c r="A96" t="s">
        <v>125</v>
      </c>
      <c r="B96">
        <f>SUM(starting_abil_race_old!I2,starting_abil_prof_old!L$2)</f>
        <v>8</v>
      </c>
      <c r="C96">
        <f>SUM(starting_abil_race_old!$I$3,starting_abil_prof_old!$L$3)</f>
        <v>2</v>
      </c>
      <c r="D96" s="40">
        <f>SUM(starting_abil_race_old!$I$4,starting_abil_prof_old!$L$4)</f>
        <v>2</v>
      </c>
      <c r="E96">
        <f>SUM(starting_abil_race_old!$I$5,starting_abil_prof_old!$L$5)</f>
        <v>7</v>
      </c>
      <c r="F96">
        <f>SUM(starting_abil_race_old!$I$6,starting_abil_prof_old!$L$6)</f>
        <v>2</v>
      </c>
      <c r="G96">
        <f>SUM(starting_abil_race_old!$I$7,starting_abil_prof_old!$L$7)</f>
        <v>6</v>
      </c>
      <c r="H96">
        <f>SUM(starting_abil_race_old!$I$8,starting_abil_prof_old!$L$8)</f>
        <v>8</v>
      </c>
      <c r="I96">
        <f>SUM(starting_abil_race_old!$I$9,starting_abil_prof_old!$L$9)</f>
        <v>3</v>
      </c>
      <c r="J96" s="1">
        <f t="shared" si="1"/>
        <v>38</v>
      </c>
    </row>
    <row r="97" spans="1:10">
      <c r="A97" t="s">
        <v>126</v>
      </c>
      <c r="B97">
        <f>SUM(starting_abil_race_old!I2,starting_abil_prof_old!M$2)</f>
        <v>7</v>
      </c>
      <c r="C97">
        <f>SUM(starting_abil_race_old!$I$3,starting_abil_prof_old!$M$3)</f>
        <v>2</v>
      </c>
      <c r="D97" s="41">
        <f>SUM(starting_abil_race_old!$I$4,starting_abil_prof_old!$M$4)</f>
        <v>3</v>
      </c>
      <c r="E97">
        <f>SUM(starting_abil_race_old!$I$5,starting_abil_prof_old!$M$5)</f>
        <v>7</v>
      </c>
      <c r="F97">
        <f>SUM(starting_abil_race_old!$I$6,starting_abil_prof_old!$M$6)</f>
        <v>2</v>
      </c>
      <c r="G97">
        <f>SUM(starting_abil_race_old!$I$7,starting_abil_prof_old!$M$7)</f>
        <v>7</v>
      </c>
      <c r="H97">
        <f>SUM(starting_abil_race_old!$I$8,starting_abil_prof_old!$M$8)</f>
        <v>7</v>
      </c>
      <c r="I97">
        <f>SUM(starting_abil_race_old!$I$9,starting_abil_prof_old!$M$9)</f>
        <v>3</v>
      </c>
      <c r="J97" s="1">
        <f t="shared" si="1"/>
        <v>38</v>
      </c>
    </row>
    <row r="98" spans="1:10">
      <c r="A98" t="s">
        <v>127</v>
      </c>
      <c r="B98">
        <f>SUM(starting_abil_race_old!J2,starting_abil_prof_old!B$2)</f>
        <v>4</v>
      </c>
      <c r="C98">
        <f>SUM(starting_abil_race_old!$J$3,starting_abil_prof_old!$B$3)</f>
        <v>0</v>
      </c>
      <c r="D98" s="40">
        <f>SUM(starting_abil_race_old!$J$4,starting_abil_prof_old!$B$4)</f>
        <v>6</v>
      </c>
      <c r="E98">
        <f>SUM(starting_abil_race_old!$J$5,starting_abil_prof_old!$B$5)</f>
        <v>6</v>
      </c>
      <c r="F98">
        <f>SUM(starting_abil_race_old!$J$6,starting_abil_prof_old!$B$6)</f>
        <v>7</v>
      </c>
      <c r="G98">
        <f>SUM(starting_abil_race_old!$J$7,starting_abil_prof_old!$B$7)</f>
        <v>4</v>
      </c>
      <c r="H98">
        <f>SUM(starting_abil_race_old!$J$8,starting_abil_prof_old!$B$8)</f>
        <v>4</v>
      </c>
      <c r="I98">
        <f>SUM(starting_abil_race_old!$J$9,starting_abil_prof_old!$B$9)</f>
        <v>7</v>
      </c>
      <c r="J98" s="1">
        <f t="shared" si="1"/>
        <v>38</v>
      </c>
    </row>
    <row r="99" spans="1:10">
      <c r="A99" t="s">
        <v>128</v>
      </c>
      <c r="B99">
        <f>SUM(starting_abil_race_old!J2,starting_abil_prof_old!C$2)</f>
        <v>6</v>
      </c>
      <c r="C99">
        <f>SUM(starting_abil_race_old!$J$3,starting_abil_prof_old!$C$3)</f>
        <v>5</v>
      </c>
      <c r="D99" s="41">
        <f>SUM(starting_abil_race_old!$J$4,starting_abil_prof_old!$C$4)</f>
        <v>5</v>
      </c>
      <c r="E99">
        <f>SUM(starting_abil_race_old!$J$5,starting_abil_prof_old!$C$5)</f>
        <v>5</v>
      </c>
      <c r="F99">
        <f>SUM(starting_abil_race_old!$J$6,starting_abil_prof_old!$C$6)</f>
        <v>5</v>
      </c>
      <c r="G99">
        <f>SUM(starting_abil_race_old!$J$7,starting_abil_prof_old!$C$7)</f>
        <v>7</v>
      </c>
      <c r="H99">
        <f>SUM(starting_abil_race_old!$J$8,starting_abil_prof_old!$C$8)</f>
        <v>8</v>
      </c>
      <c r="I99">
        <f>SUM(starting_abil_race_old!$J$9,starting_abil_prof_old!$C$9)</f>
        <v>5</v>
      </c>
      <c r="J99" s="1">
        <f t="shared" si="1"/>
        <v>46</v>
      </c>
    </row>
    <row r="100" spans="1:10">
      <c r="A100" t="s">
        <v>129</v>
      </c>
      <c r="B100">
        <f>SUM(starting_abil_race_old!J2,starting_abil_prof_old!D$2)</f>
        <v>4</v>
      </c>
      <c r="C100">
        <f>SUM(starting_abil_race_old!$J$3,starting_abil_prof_old!$D$3)</f>
        <v>3</v>
      </c>
      <c r="D100" s="40">
        <f>SUM(starting_abil_race_old!$J$4,starting_abil_prof_old!$D$4)</f>
        <v>5</v>
      </c>
      <c r="E100">
        <f>SUM(starting_abil_race_old!$J$5,starting_abil_prof_old!$D$5)</f>
        <v>7</v>
      </c>
      <c r="F100">
        <f>SUM(starting_abil_race_old!$J$6,starting_abil_prof_old!$D$6)</f>
        <v>5</v>
      </c>
      <c r="G100">
        <f>SUM(starting_abil_race_old!$J$7,starting_abil_prof_old!$D$7)</f>
        <v>7</v>
      </c>
      <c r="H100">
        <f>SUM(starting_abil_race_old!$J$8,starting_abil_prof_old!$D$8)</f>
        <v>6</v>
      </c>
      <c r="I100">
        <f>SUM(starting_abil_race_old!$J$9,starting_abil_prof_old!$D$9)</f>
        <v>7</v>
      </c>
      <c r="J100" s="1">
        <f t="shared" si="1"/>
        <v>44</v>
      </c>
    </row>
    <row r="101" spans="1:10">
      <c r="A101" t="s">
        <v>130</v>
      </c>
      <c r="B101">
        <f>SUM(starting_abil_race_old!J2,starting_abil_prof_old!E$2)</f>
        <v>4</v>
      </c>
      <c r="C101">
        <f>SUM(starting_abil_race_old!$J$3,starting_abil_prof_old!$E$3)</f>
        <v>4</v>
      </c>
      <c r="D101" s="41">
        <f>SUM(starting_abil_race_old!$J$4,starting_abil_prof_old!$E$4)</f>
        <v>3</v>
      </c>
      <c r="E101">
        <f>SUM(starting_abil_race_old!$J$5,starting_abil_prof_old!$E$5)</f>
        <v>7</v>
      </c>
      <c r="F101">
        <f>SUM(starting_abil_race_old!$J$6,starting_abil_prof_old!$E$6)</f>
        <v>5</v>
      </c>
      <c r="G101">
        <f>SUM(starting_abil_race_old!$J$7,starting_abil_prof_old!$E$7)</f>
        <v>5</v>
      </c>
      <c r="H101">
        <f>SUM(starting_abil_race_old!$J$8,starting_abil_prof_old!$E$8)</f>
        <v>9</v>
      </c>
      <c r="I101">
        <f>SUM(starting_abil_race_old!$J$9,starting_abil_prof_old!$E$9)</f>
        <v>7</v>
      </c>
      <c r="J101" s="1">
        <f t="shared" si="1"/>
        <v>44</v>
      </c>
    </row>
    <row r="102" spans="1:10">
      <c r="A102" t="s">
        <v>131</v>
      </c>
      <c r="B102">
        <f>SUM(starting_abil_race_old!J2,starting_abil_prof_old!F$2)</f>
        <v>6</v>
      </c>
      <c r="C102">
        <f>SUM(starting_abil_race_old!$J$3,starting_abil_prof_old!$F$3)</f>
        <v>0</v>
      </c>
      <c r="D102" s="40">
        <f>SUM(starting_abil_race_old!$J$4,starting_abil_prof_old!$F$4)</f>
        <v>3</v>
      </c>
      <c r="E102">
        <f>SUM(starting_abil_race_old!$J$5,starting_abil_prof_old!$F$5)</f>
        <v>10</v>
      </c>
      <c r="F102">
        <f>SUM(starting_abil_race_old!$J$6,starting_abil_prof_old!$F$6)</f>
        <v>5</v>
      </c>
      <c r="G102">
        <f>SUM(starting_abil_race_old!$J$7,starting_abil_prof_old!$F$7)</f>
        <v>4</v>
      </c>
      <c r="H102">
        <f>SUM(starting_abil_race_old!$J$8,starting_abil_prof_old!$F$8)</f>
        <v>7</v>
      </c>
      <c r="I102">
        <f>SUM(starting_abil_race_old!$J$9,starting_abil_prof_old!$F$9)</f>
        <v>5</v>
      </c>
      <c r="J102" s="1">
        <f t="shared" si="1"/>
        <v>40</v>
      </c>
    </row>
    <row r="103" spans="1:10">
      <c r="A103" t="s">
        <v>132</v>
      </c>
      <c r="B103">
        <f>SUM(starting_abil_race_old!J2,starting_abil_prof_old!G$2)</f>
        <v>6</v>
      </c>
      <c r="C103">
        <f>SUM(starting_abil_race_old!$J$3,starting_abil_prof_old!$G$3)</f>
        <v>0</v>
      </c>
      <c r="D103" s="41">
        <f>SUM(starting_abil_race_old!$J$4,starting_abil_prof_old!$G$4)</f>
        <v>3</v>
      </c>
      <c r="E103">
        <f>SUM(starting_abil_race_old!$J$5,starting_abil_prof_old!$G$5)</f>
        <v>10</v>
      </c>
      <c r="F103">
        <f>SUM(starting_abil_race_old!$J$6,starting_abil_prof_old!$G$6)</f>
        <v>5</v>
      </c>
      <c r="G103">
        <f>SUM(starting_abil_race_old!$J$7,starting_abil_prof_old!$G$7)</f>
        <v>5</v>
      </c>
      <c r="H103">
        <f>SUM(starting_abil_race_old!$J$8,starting_abil_prof_old!$G$8)</f>
        <v>4</v>
      </c>
      <c r="I103">
        <f>SUM(starting_abil_race_old!$J$9,starting_abil_prof_old!$G$9)</f>
        <v>5</v>
      </c>
      <c r="J103" s="1">
        <f t="shared" si="1"/>
        <v>38</v>
      </c>
    </row>
    <row r="104" spans="1:10">
      <c r="A104" t="s">
        <v>133</v>
      </c>
      <c r="B104">
        <f>SUM(starting_abil_race_old!J2,starting_abil_prof_old!H$2)</f>
        <v>6</v>
      </c>
      <c r="C104">
        <f>SUM(starting_abil_race_old!$J$3,starting_abil_prof_old!$H$3)</f>
        <v>6</v>
      </c>
      <c r="D104" s="40">
        <f>SUM(starting_abil_race_old!$J$4,starting_abil_prof_old!$H$4)</f>
        <v>2</v>
      </c>
      <c r="E104">
        <f>SUM(starting_abil_race_old!$J$5,starting_abil_prof_old!$H$5)</f>
        <v>5</v>
      </c>
      <c r="F104">
        <f>SUM(starting_abil_race_old!$J$6,starting_abil_prof_old!$H$6)</f>
        <v>4</v>
      </c>
      <c r="G104">
        <f>SUM(starting_abil_race_old!$J$7,starting_abil_prof_old!$H$7)</f>
        <v>7</v>
      </c>
      <c r="H104">
        <f>SUM(starting_abil_race_old!$J$8,starting_abil_prof_old!$H$8)</f>
        <v>9</v>
      </c>
      <c r="I104">
        <f>SUM(starting_abil_race_old!$J$9,starting_abil_prof_old!$H$9)</f>
        <v>5</v>
      </c>
      <c r="J104" s="1">
        <f t="shared" si="1"/>
        <v>44</v>
      </c>
    </row>
    <row r="105" spans="1:10">
      <c r="A105" t="s">
        <v>134</v>
      </c>
      <c r="B105">
        <f>SUM(starting_abil_race_old!J2,starting_abil_prof_old!I$2)</f>
        <v>4</v>
      </c>
      <c r="C105">
        <f>SUM(starting_abil_race_old!$J$3,starting_abil_prof_old!$I$3)</f>
        <v>6</v>
      </c>
      <c r="D105" s="41">
        <f>SUM(starting_abil_race_old!$J$4,starting_abil_prof_old!$I$4)</f>
        <v>3</v>
      </c>
      <c r="E105">
        <f>SUM(starting_abil_race_old!$J$5,starting_abil_prof_old!$I$5)</f>
        <v>6</v>
      </c>
      <c r="F105">
        <f>SUM(starting_abil_race_old!$J$6,starting_abil_prof_old!$I$6)</f>
        <v>4</v>
      </c>
      <c r="G105">
        <f>SUM(starting_abil_race_old!$J$7,starting_abil_prof_old!$I$7)</f>
        <v>5</v>
      </c>
      <c r="H105">
        <f>SUM(starting_abil_race_old!$J$8,starting_abil_prof_old!$I$8)</f>
        <v>9</v>
      </c>
      <c r="I105">
        <f>SUM(starting_abil_race_old!$J$9,starting_abil_prof_old!$I$9)</f>
        <v>5</v>
      </c>
      <c r="J105" s="1">
        <f t="shared" si="1"/>
        <v>42</v>
      </c>
    </row>
    <row r="106" spans="1:10">
      <c r="A106" t="s">
        <v>135</v>
      </c>
      <c r="B106">
        <f>SUM(starting_abil_race_old!J2,starting_abil_prof_old!J$2)</f>
        <v>4</v>
      </c>
      <c r="C106">
        <f>SUM(starting_abil_race_old!$J$3,starting_abil_prof_old!$J$3)</f>
        <v>6</v>
      </c>
      <c r="D106" s="40">
        <f>SUM(starting_abil_race_old!$J$4,starting_abil_prof_old!$J$4)</f>
        <v>2</v>
      </c>
      <c r="E106">
        <f>SUM(starting_abil_race_old!$J$5,starting_abil_prof_old!$J$5)</f>
        <v>5</v>
      </c>
      <c r="F106">
        <f>SUM(starting_abil_race_old!$J$6,starting_abil_prof_old!$J$6)</f>
        <v>4</v>
      </c>
      <c r="G106">
        <f>SUM(starting_abil_race_old!$J$7,starting_abil_prof_old!$J$7)</f>
        <v>5</v>
      </c>
      <c r="H106">
        <f>SUM(starting_abil_race_old!$J$8,starting_abil_prof_old!$J$8)</f>
        <v>9</v>
      </c>
      <c r="I106">
        <f>SUM(starting_abil_race_old!$J$9,starting_abil_prof_old!$J$9)</f>
        <v>5</v>
      </c>
      <c r="J106" s="1">
        <f t="shared" si="1"/>
        <v>40</v>
      </c>
    </row>
    <row r="107" spans="1:10">
      <c r="A107" t="s">
        <v>136</v>
      </c>
      <c r="B107">
        <f>SUM(starting_abil_race_old!J2,starting_abil_prof_old!K$2)</f>
        <v>4</v>
      </c>
      <c r="C107">
        <f>SUM(starting_abil_race_old!$J$3,starting_abil_prof_old!$K$3)</f>
        <v>6</v>
      </c>
      <c r="D107" s="41">
        <f>SUM(starting_abil_race_old!$J$4,starting_abil_prof_old!$K$4)</f>
        <v>3</v>
      </c>
      <c r="E107">
        <f>SUM(starting_abil_race_old!$J$5,starting_abil_prof_old!$K$5)</f>
        <v>5</v>
      </c>
      <c r="F107">
        <f>SUM(starting_abil_race_old!$J$6,starting_abil_prof_old!$K$6)</f>
        <v>5</v>
      </c>
      <c r="G107">
        <f>SUM(starting_abil_race_old!$J$7,starting_abil_prof_old!$K$7)</f>
        <v>6</v>
      </c>
      <c r="H107">
        <f>SUM(starting_abil_race_old!$J$8,starting_abil_prof_old!$K$8)</f>
        <v>6</v>
      </c>
      <c r="I107">
        <f>SUM(starting_abil_race_old!$J$9,starting_abil_prof_old!$K$9)</f>
        <v>5</v>
      </c>
      <c r="J107" s="1">
        <f t="shared" si="1"/>
        <v>40</v>
      </c>
    </row>
    <row r="108" spans="1:10">
      <c r="A108" t="s">
        <v>137</v>
      </c>
      <c r="B108">
        <f>SUM(starting_abil_race_old!J2,starting_abil_prof_old!L$2)</f>
        <v>10</v>
      </c>
      <c r="C108">
        <f>SUM(starting_abil_race_old!$J$3,starting_abil_prof_old!$L$3)</f>
        <v>0</v>
      </c>
      <c r="D108" s="40">
        <f>SUM(starting_abil_race_old!$J$4,starting_abil_prof_old!$L$4)</f>
        <v>0</v>
      </c>
      <c r="E108">
        <f>SUM(starting_abil_race_old!$J$5,starting_abil_prof_old!$L$5)</f>
        <v>7</v>
      </c>
      <c r="F108">
        <f>SUM(starting_abil_race_old!$J$6,starting_abil_prof_old!$L$6)</f>
        <v>2</v>
      </c>
      <c r="G108">
        <f>SUM(starting_abil_race_old!$J$7,starting_abil_prof_old!$L$7)</f>
        <v>6</v>
      </c>
      <c r="H108">
        <f>SUM(starting_abil_race_old!$J$8,starting_abil_prof_old!$L$8)</f>
        <v>10</v>
      </c>
      <c r="I108">
        <f>SUM(starting_abil_race_old!$J$9,starting_abil_prof_old!$L$9)</f>
        <v>3</v>
      </c>
      <c r="J108" s="1">
        <f t="shared" si="1"/>
        <v>38</v>
      </c>
    </row>
    <row r="109" spans="1:10">
      <c r="A109" t="s">
        <v>138</v>
      </c>
      <c r="B109">
        <f>SUM(starting_abil_race_old!J2,starting_abil_prof_old!M$2)</f>
        <v>9</v>
      </c>
      <c r="C109">
        <f>SUM(starting_abil_race_old!$J$3,starting_abil_prof_old!$M$3)</f>
        <v>0</v>
      </c>
      <c r="D109" s="41">
        <f>SUM(starting_abil_race_old!$J$4,starting_abil_prof_old!$M$4)</f>
        <v>1</v>
      </c>
      <c r="E109">
        <f>SUM(starting_abil_race_old!$J$5,starting_abil_prof_old!$M$5)</f>
        <v>7</v>
      </c>
      <c r="F109">
        <f>SUM(starting_abil_race_old!$J$6,starting_abil_prof_old!$M$6)</f>
        <v>2</v>
      </c>
      <c r="G109">
        <f>SUM(starting_abil_race_old!$J$7,starting_abil_prof_old!$M$7)</f>
        <v>7</v>
      </c>
      <c r="H109">
        <f>SUM(starting_abil_race_old!$J$8,starting_abil_prof_old!$M$8)</f>
        <v>9</v>
      </c>
      <c r="I109">
        <f>SUM(starting_abil_race_old!$J$9,starting_abil_prof_old!$M$9)</f>
        <v>3</v>
      </c>
      <c r="J109" s="1">
        <f t="shared" si="1"/>
        <v>38</v>
      </c>
    </row>
    <row r="110" spans="1:10">
      <c r="A110" t="s">
        <v>139</v>
      </c>
      <c r="B110">
        <f>SUM(starting_abil_race_old!K2,starting_abil_prof_old!B$2)</f>
        <v>0</v>
      </c>
      <c r="C110">
        <f>SUM(starting_abil_race_old!$K$3,starting_abil_prof_old!$B$3)</f>
        <v>0</v>
      </c>
      <c r="D110" s="40">
        <f>SUM(starting_abil_race_old!$K$4,starting_abil_prof_old!$B$4)</f>
        <v>10</v>
      </c>
      <c r="E110">
        <f>SUM(starting_abil_race_old!$K$5,starting_abil_prof_old!$B$5)</f>
        <v>4</v>
      </c>
      <c r="F110">
        <f>SUM(starting_abil_race_old!$K$6,starting_abil_prof_old!$B$6)</f>
        <v>11</v>
      </c>
      <c r="G110">
        <f>SUM(starting_abil_race_old!$K$7,starting_abil_prof_old!$B$7)</f>
        <v>2</v>
      </c>
      <c r="H110">
        <f>SUM(starting_abil_race_old!$K$8,starting_abil_prof_old!$B$8)</f>
        <v>0</v>
      </c>
      <c r="I110">
        <f>SUM(starting_abil_race_old!$K$9,starting_abil_prof_old!$B$9)</f>
        <v>11</v>
      </c>
      <c r="J110" s="1">
        <f t="shared" si="1"/>
        <v>38</v>
      </c>
    </row>
    <row r="111" spans="1:10">
      <c r="A111" t="s">
        <v>140</v>
      </c>
      <c r="B111">
        <f>SUM(starting_abil_race_old!K2,starting_abil_prof_old!C$2)</f>
        <v>2</v>
      </c>
      <c r="C111">
        <f>SUM(starting_abil_race_old!$K$3,starting_abil_prof_old!$C$3)</f>
        <v>5</v>
      </c>
      <c r="D111" s="41">
        <f>SUM(starting_abil_race_old!$K$4,starting_abil_prof_old!$C$4)</f>
        <v>9</v>
      </c>
      <c r="E111">
        <f>SUM(starting_abil_race_old!$K$5,starting_abil_prof_old!$C$5)</f>
        <v>3</v>
      </c>
      <c r="F111">
        <f>SUM(starting_abil_race_old!$K$6,starting_abil_prof_old!$C$6)</f>
        <v>9</v>
      </c>
      <c r="G111">
        <f>SUM(starting_abil_race_old!$K$7,starting_abil_prof_old!$C$7)</f>
        <v>5</v>
      </c>
      <c r="H111">
        <f>SUM(starting_abil_race_old!$K$8,starting_abil_prof_old!$C$8)</f>
        <v>4</v>
      </c>
      <c r="I111">
        <f>SUM(starting_abil_race_old!$K$9,starting_abil_prof_old!$C$9)</f>
        <v>9</v>
      </c>
      <c r="J111" s="1">
        <f t="shared" si="1"/>
        <v>46</v>
      </c>
    </row>
    <row r="112" spans="1:10">
      <c r="A112" t="s">
        <v>141</v>
      </c>
      <c r="B112">
        <f>SUM(starting_abil_race_old!K2,starting_abil_prof_old!D$2)</f>
        <v>0</v>
      </c>
      <c r="C112">
        <f>SUM(starting_abil_race_old!$K$3,starting_abil_prof_old!$D$3)</f>
        <v>3</v>
      </c>
      <c r="D112" s="40">
        <f>SUM(starting_abil_race_old!$K$4,starting_abil_prof_old!$D$4)</f>
        <v>9</v>
      </c>
      <c r="E112">
        <f>SUM(starting_abil_race_old!$K$5,starting_abil_prof_old!$D$5)</f>
        <v>5</v>
      </c>
      <c r="F112">
        <f>SUM(starting_abil_race_old!$K$6,starting_abil_prof_old!$D$6)</f>
        <v>9</v>
      </c>
      <c r="G112">
        <f>SUM(starting_abil_race_old!$K$7,starting_abil_prof_old!$D$7)</f>
        <v>5</v>
      </c>
      <c r="H112">
        <f>SUM(starting_abil_race_old!$K$8,starting_abil_prof_old!$D$8)</f>
        <v>2</v>
      </c>
      <c r="I112">
        <f>SUM(starting_abil_race_old!$K$9,starting_abil_prof_old!$D$9)</f>
        <v>11</v>
      </c>
      <c r="J112" s="1">
        <f t="shared" si="1"/>
        <v>44</v>
      </c>
    </row>
    <row r="113" spans="1:10">
      <c r="A113" t="s">
        <v>142</v>
      </c>
      <c r="B113">
        <f>SUM(starting_abil_race_old!K2,starting_abil_prof_old!E$2)</f>
        <v>0</v>
      </c>
      <c r="C113">
        <f>SUM(starting_abil_race_old!$K$3,starting_abil_prof_old!$E$3)</f>
        <v>4</v>
      </c>
      <c r="D113" s="41">
        <f>SUM(starting_abil_race_old!$K$4,starting_abil_prof_old!$E$4)</f>
        <v>7</v>
      </c>
      <c r="E113">
        <f>SUM(starting_abil_race_old!$K$5,starting_abil_prof_old!$E$5)</f>
        <v>5</v>
      </c>
      <c r="F113">
        <f>SUM(starting_abil_race_old!$K$6,starting_abil_prof_old!$E$6)</f>
        <v>9</v>
      </c>
      <c r="G113">
        <f>SUM(starting_abil_race_old!$K$7,starting_abil_prof_old!$E$7)</f>
        <v>3</v>
      </c>
      <c r="H113">
        <f>SUM(starting_abil_race_old!$K$8,starting_abil_prof_old!$E$8)</f>
        <v>5</v>
      </c>
      <c r="I113">
        <f>SUM(starting_abil_race_old!$K$9,starting_abil_prof_old!$E$9)</f>
        <v>11</v>
      </c>
      <c r="J113" s="1">
        <f t="shared" si="1"/>
        <v>44</v>
      </c>
    </row>
    <row r="114" spans="1:10">
      <c r="A114" t="s">
        <v>143</v>
      </c>
      <c r="B114">
        <f>SUM(starting_abil_race_old!K2,starting_abil_prof_old!F$2)</f>
        <v>2</v>
      </c>
      <c r="C114">
        <f>SUM(starting_abil_race_old!$K$3,starting_abil_prof_old!$F$3)</f>
        <v>0</v>
      </c>
      <c r="D114" s="40">
        <f>SUM(starting_abil_race_old!$K$4,starting_abil_prof_old!$F$4)</f>
        <v>7</v>
      </c>
      <c r="E114">
        <f>SUM(starting_abil_race_old!$K$5,starting_abil_prof_old!$F$5)</f>
        <v>8</v>
      </c>
      <c r="F114">
        <f>SUM(starting_abil_race_old!$K$6,starting_abil_prof_old!$F$6)</f>
        <v>9</v>
      </c>
      <c r="G114">
        <f>SUM(starting_abil_race_old!$K$7,starting_abil_prof_old!$F$7)</f>
        <v>2</v>
      </c>
      <c r="H114">
        <f>SUM(starting_abil_race_old!$K$8,starting_abil_prof_old!$F$8)</f>
        <v>3</v>
      </c>
      <c r="I114">
        <f>SUM(starting_abil_race_old!$K$9,starting_abil_prof_old!$F$9)</f>
        <v>9</v>
      </c>
      <c r="J114" s="1">
        <f t="shared" si="1"/>
        <v>40</v>
      </c>
    </row>
    <row r="115" spans="1:10">
      <c r="A115" t="s">
        <v>144</v>
      </c>
      <c r="B115">
        <f>SUM(starting_abil_race_old!K2,starting_abil_prof_old!G$2)</f>
        <v>2</v>
      </c>
      <c r="C115">
        <f>SUM(starting_abil_race_old!$K$3,starting_abil_prof_old!$G$3)</f>
        <v>0</v>
      </c>
      <c r="D115" s="41">
        <f>SUM(starting_abil_race_old!$K$4,starting_abil_prof_old!$G$4)</f>
        <v>7</v>
      </c>
      <c r="E115">
        <f>SUM(starting_abil_race_old!$K$5,starting_abil_prof_old!$G$5)</f>
        <v>8</v>
      </c>
      <c r="F115">
        <f>SUM(starting_abil_race_old!$K$6,starting_abil_prof_old!$G$6)</f>
        <v>9</v>
      </c>
      <c r="G115">
        <f>SUM(starting_abil_race_old!$K$7,starting_abil_prof_old!$G$7)</f>
        <v>3</v>
      </c>
      <c r="H115">
        <f>SUM(starting_abil_race_old!$K$8,starting_abil_prof_old!$G$8)</f>
        <v>0</v>
      </c>
      <c r="I115">
        <f>SUM(starting_abil_race_old!$K$9,starting_abil_prof_old!$G$9)</f>
        <v>9</v>
      </c>
      <c r="J115" s="1">
        <f t="shared" si="1"/>
        <v>38</v>
      </c>
    </row>
    <row r="116" spans="1:10">
      <c r="A116" t="s">
        <v>145</v>
      </c>
      <c r="B116">
        <f>SUM(starting_abil_race_old!K2,starting_abil_prof_old!H$2)</f>
        <v>2</v>
      </c>
      <c r="C116">
        <f>SUM(starting_abil_race_old!$K$3,starting_abil_prof_old!$H$3)</f>
        <v>6</v>
      </c>
      <c r="D116" s="40">
        <f>SUM(starting_abil_race_old!$K$4,starting_abil_prof_old!$H$4)</f>
        <v>6</v>
      </c>
      <c r="E116">
        <f>SUM(starting_abil_race_old!$K$5,starting_abil_prof_old!$H$5)</f>
        <v>3</v>
      </c>
      <c r="F116">
        <f>SUM(starting_abil_race_old!$K$6,starting_abil_prof_old!$H$6)</f>
        <v>8</v>
      </c>
      <c r="G116">
        <f>SUM(starting_abil_race_old!$K$7,starting_abil_prof_old!$H$7)</f>
        <v>5</v>
      </c>
      <c r="H116">
        <f>SUM(starting_abil_race_old!$K$8,starting_abil_prof_old!$H$8)</f>
        <v>5</v>
      </c>
      <c r="I116">
        <f>SUM(starting_abil_race_old!$K$9,starting_abil_prof_old!$H$9)</f>
        <v>9</v>
      </c>
      <c r="J116" s="1">
        <f t="shared" si="1"/>
        <v>44</v>
      </c>
    </row>
    <row r="117" spans="1:10">
      <c r="A117" t="s">
        <v>146</v>
      </c>
      <c r="B117">
        <f>SUM(starting_abil_race_old!K2,starting_abil_prof_old!I$2)</f>
        <v>0</v>
      </c>
      <c r="C117">
        <f>SUM(starting_abil_race_old!$K$3,starting_abil_prof_old!$I$3)</f>
        <v>6</v>
      </c>
      <c r="D117" s="41">
        <f>SUM(starting_abil_race_old!$K$4,starting_abil_prof_old!$I$4)</f>
        <v>7</v>
      </c>
      <c r="E117">
        <f>SUM(starting_abil_race_old!$K$5,starting_abil_prof_old!$I$5)</f>
        <v>4</v>
      </c>
      <c r="F117">
        <f>SUM(starting_abil_race_old!$K$6,starting_abil_prof_old!$I$6)</f>
        <v>8</v>
      </c>
      <c r="G117">
        <f>SUM(starting_abil_race_old!$K$7,starting_abil_prof_old!$I$7)</f>
        <v>3</v>
      </c>
      <c r="H117">
        <f>SUM(starting_abil_race_old!$K$8,starting_abil_prof_old!$I$8)</f>
        <v>5</v>
      </c>
      <c r="I117">
        <f>SUM(starting_abil_race_old!$K$9,starting_abil_prof_old!$I$9)</f>
        <v>9</v>
      </c>
      <c r="J117" s="1">
        <f t="shared" si="1"/>
        <v>42</v>
      </c>
    </row>
    <row r="118" spans="1:10">
      <c r="A118" t="s">
        <v>147</v>
      </c>
      <c r="B118">
        <f>SUM(starting_abil_race_old!K2,starting_abil_prof_old!J$2)</f>
        <v>0</v>
      </c>
      <c r="C118">
        <f>SUM(starting_abil_race_old!$K$3,starting_abil_prof_old!$J$3)</f>
        <v>6</v>
      </c>
      <c r="D118" s="40">
        <f>SUM(starting_abil_race_old!$K$4,starting_abil_prof_old!$J$4)</f>
        <v>6</v>
      </c>
      <c r="E118">
        <f>SUM(starting_abil_race_old!$K$5,starting_abil_prof_old!$J$5)</f>
        <v>3</v>
      </c>
      <c r="F118">
        <f>SUM(starting_abil_race_old!$K$6,starting_abil_prof_old!$J$6)</f>
        <v>8</v>
      </c>
      <c r="G118">
        <f>SUM(starting_abil_race_old!$K$7,starting_abil_prof_old!$J$7)</f>
        <v>3</v>
      </c>
      <c r="H118">
        <f>SUM(starting_abil_race_old!$K$8,starting_abil_prof_old!$J$8)</f>
        <v>5</v>
      </c>
      <c r="I118">
        <f>SUM(starting_abil_race_old!$K$9,starting_abil_prof_old!$J$9)</f>
        <v>9</v>
      </c>
      <c r="J118" s="1">
        <f t="shared" si="1"/>
        <v>40</v>
      </c>
    </row>
    <row r="119" spans="1:10">
      <c r="A119" t="s">
        <v>148</v>
      </c>
      <c r="B119">
        <f>SUM(starting_abil_race_old!K2,starting_abil_prof_old!K$2)</f>
        <v>0</v>
      </c>
      <c r="C119">
        <f>SUM(starting_abil_race_old!$K$3,starting_abil_prof_old!$K$3)</f>
        <v>6</v>
      </c>
      <c r="D119" s="41">
        <f>SUM(starting_abil_race_old!$K$4,starting_abil_prof_old!$K$4)</f>
        <v>7</v>
      </c>
      <c r="E119">
        <f>SUM(starting_abil_race_old!$K$5,starting_abil_prof_old!$K$5)</f>
        <v>3</v>
      </c>
      <c r="F119">
        <f>SUM(starting_abil_race_old!$K$6,starting_abil_prof_old!$K$6)</f>
        <v>9</v>
      </c>
      <c r="G119">
        <f>SUM(starting_abil_race_old!$K$7,starting_abil_prof_old!$K$7)</f>
        <v>4</v>
      </c>
      <c r="H119">
        <f>SUM(starting_abil_race_old!$K$8,starting_abil_prof_old!$K$8)</f>
        <v>2</v>
      </c>
      <c r="I119">
        <f>SUM(starting_abil_race_old!$K$9,starting_abil_prof_old!$K$9)</f>
        <v>9</v>
      </c>
      <c r="J119" s="1">
        <f t="shared" si="1"/>
        <v>40</v>
      </c>
    </row>
    <row r="120" spans="1:10">
      <c r="A120" t="s">
        <v>149</v>
      </c>
      <c r="B120">
        <f>SUM(starting_abil_race_old!K2,starting_abil_prof_old!L$2)</f>
        <v>6</v>
      </c>
      <c r="C120">
        <f>SUM(starting_abil_race_old!$K$3,starting_abil_prof_old!$L$3)</f>
        <v>0</v>
      </c>
      <c r="D120" s="40">
        <f>SUM(starting_abil_race_old!$K$4,starting_abil_prof_old!$L$4)</f>
        <v>4</v>
      </c>
      <c r="E120">
        <f>SUM(starting_abil_race_old!$K$5,starting_abil_prof_old!$L$5)</f>
        <v>5</v>
      </c>
      <c r="F120">
        <f>SUM(starting_abil_race_old!$K$6,starting_abil_prof_old!$L$6)</f>
        <v>6</v>
      </c>
      <c r="G120">
        <f>SUM(starting_abil_race_old!$K$7,starting_abil_prof_old!$L$7)</f>
        <v>4</v>
      </c>
      <c r="H120">
        <f>SUM(starting_abil_race_old!$K$8,starting_abil_prof_old!$L$8)</f>
        <v>6</v>
      </c>
      <c r="I120">
        <f>SUM(starting_abil_race_old!$K$9,starting_abil_prof_old!$L$9)</f>
        <v>7</v>
      </c>
      <c r="J120" s="1">
        <f t="shared" si="1"/>
        <v>38</v>
      </c>
    </row>
    <row r="121" spans="1:10">
      <c r="A121" t="s">
        <v>150</v>
      </c>
      <c r="B121">
        <f>SUM(starting_abil_race_old!K2,starting_abil_prof_old!M$2)</f>
        <v>5</v>
      </c>
      <c r="C121">
        <f>SUM(starting_abil_race_old!$K$3,starting_abil_prof_old!$M$3)</f>
        <v>0</v>
      </c>
      <c r="D121" s="41">
        <f>SUM(starting_abil_race_old!$K$4,starting_abil_prof_old!$M$4)</f>
        <v>5</v>
      </c>
      <c r="E121">
        <f>SUM(starting_abil_race_old!$K$5,starting_abil_prof_old!$M$5)</f>
        <v>5</v>
      </c>
      <c r="F121">
        <f>SUM(starting_abil_race_old!$K$6,starting_abil_prof_old!$M$6)</f>
        <v>6</v>
      </c>
      <c r="G121">
        <f>SUM(starting_abil_race_old!$K$7,starting_abil_prof_old!$M$7)</f>
        <v>5</v>
      </c>
      <c r="H121">
        <f>SUM(starting_abil_race_old!$K$8,starting_abil_prof_old!$M$8)</f>
        <v>5</v>
      </c>
      <c r="I121">
        <f>SUM(starting_abil_race_old!$K$9,starting_abil_prof_old!$M$9)</f>
        <v>7</v>
      </c>
      <c r="J121" s="1">
        <f t="shared" si="1"/>
        <v>38</v>
      </c>
    </row>
    <row r="122" spans="1:10">
      <c r="A122" t="s">
        <v>151</v>
      </c>
      <c r="B122">
        <f>SUM(starting_abil_race_old!L2,starting_abil_prof_old!B$2)</f>
        <v>4</v>
      </c>
      <c r="C122">
        <f>SUM(starting_abil_race_old!$L$3,starting_abil_prof_old!$B$3)</f>
        <v>0</v>
      </c>
      <c r="D122" s="40">
        <f>SUM(starting_abil_race_old!$L$4,starting_abil_prof_old!$B$4)</f>
        <v>8</v>
      </c>
      <c r="E122">
        <f>SUM(starting_abil_race_old!$L$5,starting_abil_prof_old!$B$5)</f>
        <v>6</v>
      </c>
      <c r="F122">
        <f>SUM(starting_abil_race_old!$L$6,starting_abil_prof_old!$B$6)</f>
        <v>7</v>
      </c>
      <c r="G122">
        <f>SUM(starting_abil_race_old!$L$7,starting_abil_prof_old!$B$7)</f>
        <v>4</v>
      </c>
      <c r="H122">
        <f>SUM(starting_abil_race_old!$L$8,starting_abil_prof_old!$B$8)</f>
        <v>4</v>
      </c>
      <c r="I122">
        <f>SUM(starting_abil_race_old!$L$9,starting_abil_prof_old!$B$9)</f>
        <v>7</v>
      </c>
      <c r="J122" s="1">
        <f t="shared" si="1"/>
        <v>40</v>
      </c>
    </row>
    <row r="123" spans="1:10">
      <c r="A123" t="s">
        <v>152</v>
      </c>
      <c r="B123">
        <f>SUM(starting_abil_race_old!L2,starting_abil_prof_old!C$2)</f>
        <v>6</v>
      </c>
      <c r="C123">
        <f>SUM(starting_abil_race_old!$L$3,starting_abil_prof_old!$C$3)</f>
        <v>5</v>
      </c>
      <c r="D123" s="41">
        <f>SUM(starting_abil_race_old!$L$4,starting_abil_prof_old!$C$4)</f>
        <v>7</v>
      </c>
      <c r="E123">
        <f>SUM(starting_abil_race_old!$L$5,starting_abil_prof_old!$C$5)</f>
        <v>5</v>
      </c>
      <c r="F123">
        <f>SUM(starting_abil_race_old!$L$6,starting_abil_prof_old!$C$6)</f>
        <v>5</v>
      </c>
      <c r="G123">
        <f>SUM(starting_abil_race_old!$L$7,starting_abil_prof_old!$C$7)</f>
        <v>7</v>
      </c>
      <c r="H123">
        <f>SUM(starting_abil_race_old!$L$8,starting_abil_prof_old!$C$8)</f>
        <v>8</v>
      </c>
      <c r="I123">
        <f>SUM(starting_abil_race_old!$L$9,starting_abil_prof_old!$C$9)</f>
        <v>5</v>
      </c>
      <c r="J123" s="1">
        <f t="shared" si="1"/>
        <v>48</v>
      </c>
    </row>
    <row r="124" spans="1:10">
      <c r="A124" t="s">
        <v>153</v>
      </c>
      <c r="B124">
        <f>SUM(starting_abil_race_old!L2,starting_abil_prof_old!D$2)</f>
        <v>4</v>
      </c>
      <c r="C124">
        <f>SUM(starting_abil_race_old!$L$3,starting_abil_prof_old!$D$3)</f>
        <v>3</v>
      </c>
      <c r="D124" s="40">
        <f>SUM(starting_abil_race_old!$L$4,starting_abil_prof_old!$D$4)</f>
        <v>7</v>
      </c>
      <c r="E124">
        <f>SUM(starting_abil_race_old!$L$5,starting_abil_prof_old!$D$5)</f>
        <v>7</v>
      </c>
      <c r="F124">
        <f>SUM(starting_abil_race_old!$L$6,starting_abil_prof_old!$D$6)</f>
        <v>5</v>
      </c>
      <c r="G124">
        <f>SUM(starting_abil_race_old!$L$7,starting_abil_prof_old!$D$7)</f>
        <v>7</v>
      </c>
      <c r="H124">
        <f>SUM(starting_abil_race_old!$L$8,starting_abil_prof_old!$D$8)</f>
        <v>6</v>
      </c>
      <c r="I124">
        <f>SUM(starting_abil_race_old!$L$9,starting_abil_prof_old!$D$9)</f>
        <v>7</v>
      </c>
      <c r="J124" s="1">
        <f t="shared" si="1"/>
        <v>46</v>
      </c>
    </row>
    <row r="125" spans="1:10">
      <c r="A125" t="s">
        <v>154</v>
      </c>
      <c r="B125">
        <f>SUM(starting_abil_race_old!L2,starting_abil_prof_old!E$2)</f>
        <v>4</v>
      </c>
      <c r="C125">
        <f>SUM(starting_abil_race_old!$L$3,starting_abil_prof_old!$E$3)</f>
        <v>4</v>
      </c>
      <c r="D125" s="41">
        <f>SUM(starting_abil_race_old!$L$4,starting_abil_prof_old!$E$4)</f>
        <v>5</v>
      </c>
      <c r="E125">
        <f>SUM(starting_abil_race_old!$L$5,starting_abil_prof_old!$E$5)</f>
        <v>7</v>
      </c>
      <c r="F125">
        <f>SUM(starting_abil_race_old!$L$6,starting_abil_prof_old!$E$6)</f>
        <v>5</v>
      </c>
      <c r="G125">
        <f>SUM(starting_abil_race_old!$L$7,starting_abil_prof_old!$E$7)</f>
        <v>5</v>
      </c>
      <c r="H125">
        <f>SUM(starting_abil_race_old!$L$8,starting_abil_prof_old!$E$8)</f>
        <v>9</v>
      </c>
      <c r="I125">
        <f>SUM(starting_abil_race_old!$L$9,starting_abil_prof_old!$E$9)</f>
        <v>7</v>
      </c>
      <c r="J125" s="1">
        <f t="shared" si="1"/>
        <v>46</v>
      </c>
    </row>
    <row r="126" spans="1:10">
      <c r="A126" t="s">
        <v>155</v>
      </c>
      <c r="B126">
        <f>SUM(starting_abil_race_old!L2,starting_abil_prof_old!F$2)</f>
        <v>6</v>
      </c>
      <c r="C126">
        <f>SUM(starting_abil_race_old!$L$3,starting_abil_prof_old!$F$3)</f>
        <v>0</v>
      </c>
      <c r="D126" s="40">
        <f>SUM(starting_abil_race_old!$L$4,starting_abil_prof_old!$F$4)</f>
        <v>5</v>
      </c>
      <c r="E126">
        <f>SUM(starting_abil_race_old!$L$5,starting_abil_prof_old!$F$5)</f>
        <v>10</v>
      </c>
      <c r="F126">
        <f>SUM(starting_abil_race_old!$L$6,starting_abil_prof_old!$F$6)</f>
        <v>5</v>
      </c>
      <c r="G126">
        <f>SUM(starting_abil_race_old!$L$7,starting_abil_prof_old!$F$7)</f>
        <v>4</v>
      </c>
      <c r="H126">
        <f>SUM(starting_abil_race_old!$L$8,starting_abil_prof_old!$F$8)</f>
        <v>7</v>
      </c>
      <c r="I126">
        <f>SUM(starting_abil_race_old!$L$9,starting_abil_prof_old!$F$9)</f>
        <v>5</v>
      </c>
      <c r="J126" s="1">
        <f t="shared" si="1"/>
        <v>42</v>
      </c>
    </row>
    <row r="127" spans="1:10">
      <c r="A127" t="s">
        <v>156</v>
      </c>
      <c r="B127">
        <f>SUM(starting_abil_race_old!L2,starting_abil_prof_old!G$2)</f>
        <v>6</v>
      </c>
      <c r="C127">
        <f>SUM(starting_abil_race_old!$L$3,starting_abil_prof_old!$G$3)</f>
        <v>0</v>
      </c>
      <c r="D127" s="41">
        <f>SUM(starting_abil_race_old!$L$4,starting_abil_prof_old!$G$4)</f>
        <v>5</v>
      </c>
      <c r="E127">
        <f>SUM(starting_abil_race_old!$L$5,starting_abil_prof_old!$G$5)</f>
        <v>10</v>
      </c>
      <c r="F127">
        <f>SUM(starting_abil_race_old!$L$6,starting_abil_prof_old!$G$6)</f>
        <v>5</v>
      </c>
      <c r="G127">
        <f>SUM(starting_abil_race_old!$L$7,starting_abil_prof_old!$G$7)</f>
        <v>5</v>
      </c>
      <c r="H127">
        <f>SUM(starting_abil_race_old!$L$8,starting_abil_prof_old!$G$8)</f>
        <v>4</v>
      </c>
      <c r="I127">
        <f>SUM(starting_abil_race_old!$L$9,starting_abil_prof_old!$G$9)</f>
        <v>5</v>
      </c>
      <c r="J127" s="1">
        <f t="shared" si="1"/>
        <v>40</v>
      </c>
    </row>
    <row r="128" spans="1:10">
      <c r="A128" t="s">
        <v>157</v>
      </c>
      <c r="B128">
        <f>SUM(starting_abil_race_old!L2,starting_abil_prof_old!H$2)</f>
        <v>6</v>
      </c>
      <c r="C128">
        <f>SUM(starting_abil_race_old!$L$3,starting_abil_prof_old!$H$3)</f>
        <v>6</v>
      </c>
      <c r="D128" s="40">
        <f>SUM(starting_abil_race_old!$L$4,starting_abil_prof_old!$H$4)</f>
        <v>4</v>
      </c>
      <c r="E128">
        <f>SUM(starting_abil_race_old!$L$5,starting_abil_prof_old!$H$5)</f>
        <v>5</v>
      </c>
      <c r="F128">
        <f>SUM(starting_abil_race_old!$L$6,starting_abil_prof_old!$H$6)</f>
        <v>4</v>
      </c>
      <c r="G128">
        <f>SUM(starting_abil_race_old!$L$7,starting_abil_prof_old!$H$7)</f>
        <v>7</v>
      </c>
      <c r="H128">
        <f>SUM(starting_abil_race_old!$L$8,starting_abil_prof_old!$H$8)</f>
        <v>9</v>
      </c>
      <c r="I128">
        <f>SUM(starting_abil_race_old!$L$9,starting_abil_prof_old!$H$9)</f>
        <v>5</v>
      </c>
      <c r="J128" s="1">
        <f t="shared" si="1"/>
        <v>46</v>
      </c>
    </row>
    <row r="129" spans="1:10">
      <c r="A129" t="s">
        <v>158</v>
      </c>
      <c r="B129">
        <f>SUM(starting_abil_race_old!L2,starting_abil_prof_old!I$2)</f>
        <v>4</v>
      </c>
      <c r="C129">
        <f>SUM(starting_abil_race_old!$L$3,starting_abil_prof_old!$I$3)</f>
        <v>6</v>
      </c>
      <c r="D129" s="41">
        <f>SUM(starting_abil_race_old!$L$4,starting_abil_prof_old!$I$4)</f>
        <v>5</v>
      </c>
      <c r="E129">
        <f>SUM(starting_abil_race_old!$L$5,starting_abil_prof_old!$I$5)</f>
        <v>6</v>
      </c>
      <c r="F129">
        <f>SUM(starting_abil_race_old!$L$6,starting_abil_prof_old!$I$6)</f>
        <v>4</v>
      </c>
      <c r="G129">
        <f>SUM(starting_abil_race_old!$L$7,starting_abil_prof_old!$I$7)</f>
        <v>5</v>
      </c>
      <c r="H129">
        <f>SUM(starting_abil_race_old!$L$8,starting_abil_prof_old!$I$8)</f>
        <v>9</v>
      </c>
      <c r="I129">
        <f>SUM(starting_abil_race_old!$L$9,starting_abil_prof_old!$I$9)</f>
        <v>5</v>
      </c>
      <c r="J129" s="1">
        <f t="shared" si="1"/>
        <v>44</v>
      </c>
    </row>
    <row r="130" spans="1:10">
      <c r="A130" t="s">
        <v>159</v>
      </c>
      <c r="B130">
        <f>SUM(starting_abil_race_old!L2,starting_abil_prof_old!J$2)</f>
        <v>4</v>
      </c>
      <c r="C130">
        <f>SUM(starting_abil_race_old!$L$3,starting_abil_prof_old!$J$3)</f>
        <v>6</v>
      </c>
      <c r="D130" s="40">
        <f>SUM(starting_abil_race_old!$L$4,starting_abil_prof_old!$J$4)</f>
        <v>4</v>
      </c>
      <c r="E130">
        <f>SUM(starting_abil_race_old!$L$5,starting_abil_prof_old!$J$5)</f>
        <v>5</v>
      </c>
      <c r="F130">
        <f>SUM(starting_abil_race_old!$L$6,starting_abil_prof_old!$J$6)</f>
        <v>4</v>
      </c>
      <c r="G130">
        <f>SUM(starting_abil_race_old!$L$7,starting_abil_prof_old!$J$7)</f>
        <v>5</v>
      </c>
      <c r="H130">
        <f>SUM(starting_abil_race_old!$L$8,starting_abil_prof_old!$J$8)</f>
        <v>9</v>
      </c>
      <c r="I130">
        <f>SUM(starting_abil_race_old!$L$9,starting_abil_prof_old!$J$9)</f>
        <v>5</v>
      </c>
      <c r="J130" s="1">
        <f t="shared" si="1"/>
        <v>42</v>
      </c>
    </row>
    <row r="131" spans="1:10">
      <c r="A131" t="s">
        <v>160</v>
      </c>
      <c r="B131">
        <f>SUM(starting_abil_race_old!L2,starting_abil_prof_old!K$2)</f>
        <v>4</v>
      </c>
      <c r="C131">
        <f>SUM(starting_abil_race_old!$L$3,starting_abil_prof_old!$K$3)</f>
        <v>6</v>
      </c>
      <c r="D131" s="41">
        <f>SUM(starting_abil_race_old!$L$4,starting_abil_prof_old!$K$4)</f>
        <v>5</v>
      </c>
      <c r="E131">
        <f>SUM(starting_abil_race_old!$L$5,starting_abil_prof_old!$K$5)</f>
        <v>5</v>
      </c>
      <c r="F131">
        <f>SUM(starting_abil_race_old!$L$6,starting_abil_prof_old!$K$6)</f>
        <v>5</v>
      </c>
      <c r="G131">
        <f>SUM(starting_abil_race_old!$L$7,starting_abil_prof_old!$K$7)</f>
        <v>6</v>
      </c>
      <c r="H131">
        <f>SUM(starting_abil_race_old!$L$8,starting_abil_prof_old!$K$8)</f>
        <v>6</v>
      </c>
      <c r="I131">
        <f>SUM(starting_abil_race_old!$L$9,starting_abil_prof_old!$K$9)</f>
        <v>5</v>
      </c>
      <c r="J131" s="1">
        <f>SUM(B131:I131)</f>
        <v>42</v>
      </c>
    </row>
    <row r="132" spans="1:10">
      <c r="A132" t="s">
        <v>161</v>
      </c>
      <c r="B132">
        <f>SUM(starting_abil_race_old!L2,starting_abil_prof_old!L$2)</f>
        <v>10</v>
      </c>
      <c r="C132">
        <f>SUM(starting_abil_race_old!$L$3,starting_abil_prof_old!$L$3)</f>
        <v>0</v>
      </c>
      <c r="D132" s="40">
        <f>SUM(starting_abil_race_old!$L$4,starting_abil_prof_old!$L$4)</f>
        <v>2</v>
      </c>
      <c r="E132">
        <f>SUM(starting_abil_race_old!$L$5,starting_abil_prof_old!$L$5)</f>
        <v>7</v>
      </c>
      <c r="F132">
        <f>SUM(starting_abil_race_old!$L$6,starting_abil_prof_old!$L$6)</f>
        <v>2</v>
      </c>
      <c r="G132">
        <f>SUM(starting_abil_race_old!$L$7,starting_abil_prof_old!$L$7)</f>
        <v>6</v>
      </c>
      <c r="H132">
        <f>SUM(starting_abil_race_old!$L$8,starting_abil_prof_old!$L$8)</f>
        <v>10</v>
      </c>
      <c r="I132">
        <f>SUM(starting_abil_race_old!$L$9,starting_abil_prof_old!$L$9)</f>
        <v>3</v>
      </c>
      <c r="J132" s="1">
        <f>SUM(B132:I132)</f>
        <v>40</v>
      </c>
    </row>
    <row r="133" spans="1:10">
      <c r="A133" t="s">
        <v>162</v>
      </c>
      <c r="B133">
        <f>SUM(starting_abil_race_old!L2,starting_abil_prof_old!M$2)</f>
        <v>9</v>
      </c>
      <c r="C133">
        <f>SUM(starting_abil_race_old!$L$3,starting_abil_prof_old!$M$3)</f>
        <v>0</v>
      </c>
      <c r="D133" s="42">
        <f>SUM(starting_abil_race_old!$L$4,starting_abil_prof_old!$M$4)</f>
        <v>3</v>
      </c>
      <c r="E133">
        <f>SUM(starting_abil_race_old!$L$5,starting_abil_prof_old!$M$5)</f>
        <v>7</v>
      </c>
      <c r="F133">
        <f>SUM(starting_abil_race_old!$L$6,starting_abil_prof_old!$M$6)</f>
        <v>2</v>
      </c>
      <c r="G133">
        <f>SUM(starting_abil_race_old!$L$7,starting_abil_prof_old!$M$7)</f>
        <v>7</v>
      </c>
      <c r="H133">
        <f>SUM(starting_abil_race_old!$L$8,starting_abil_prof_old!$M$8)</f>
        <v>9</v>
      </c>
      <c r="I133">
        <f>SUM(starting_abil_race_old!$L$9,starting_abil_prof_old!$M$9)</f>
        <v>3</v>
      </c>
      <c r="J133" s="1">
        <f>SUM(B133:I133)</f>
        <v>40</v>
      </c>
    </row>
    <row r="134" spans="1:10"/>
    <row r="135" spans="1:10">
      <c r="A135" t="s">
        <v>21</v>
      </c>
      <c r="B135">
        <f t="shared" ref="B135:I135" si="2">SUM(B2:B134)</f>
        <v>401</v>
      </c>
      <c r="C135">
        <f t="shared" si="2"/>
        <v>612</v>
      </c>
      <c r="D135">
        <f t="shared" si="2"/>
        <v>708</v>
      </c>
      <c r="E135">
        <f t="shared" si="2"/>
        <v>832</v>
      </c>
      <c r="F135">
        <f t="shared" si="2"/>
        <v>655</v>
      </c>
      <c r="G135">
        <f t="shared" si="2"/>
        <v>652</v>
      </c>
      <c r="H135">
        <f t="shared" si="2"/>
        <v>726</v>
      </c>
      <c r="I135">
        <f t="shared" si="2"/>
        <v>778</v>
      </c>
    </row>
    <row r="136" spans="1:10"/>
    <row r="137" spans="1:10"/>
    <row r="138" spans="1:10"/>
    <row r="139" spans="1:10"/>
    <row r="140" spans="1:10"/>
    <row r="141" spans="1:10"/>
    <row r="142" spans="1:10"/>
    <row r="143" spans="1:10"/>
    <row r="144" spans="1:10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conditionalFormatting sqref="J2:J133">
    <cfRule type="top10" dxfId="17" priority="3" rank="5"/>
    <cfRule type="top10" dxfId="16" priority="4" percent="1" rank="10"/>
    <cfRule type="top10" dxfId="15" priority="5" percent="1" bottom="1" rank="50"/>
    <cfRule type="top10" dxfId="14" priority="7" percent="1" rank="50"/>
  </conditionalFormatting>
  <conditionalFormatting sqref="B2:C133 E2:I133">
    <cfRule type="cellIs" dxfId="13" priority="2" operator="lessThan">
      <formula>0</formula>
    </cfRule>
  </conditionalFormatting>
  <conditionalFormatting sqref="D2:D133">
    <cfRule type="cellIs" dxfId="12" priority="1" operator="lessThan">
      <formula>0</formula>
    </cfRule>
  </conditionalFormatting>
  <pageMargins left="0.7" right="0.7" top="0.75" bottom="0.75" header="0.3" footer="0.3"/>
  <pageSetup orientation="portrait" horizontalDpi="4294967293" verticalDpi="0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" operator="greaterThan" id="{9AA379CF-0077-449F-9DBD-E1D5D6407B31}">
            <xm:f>Analysis_modifiers!$F$8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J2:J133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6B5D-C53D-4DB1-B8DE-3FC38D4FA1D8}">
  <dimension ref="A1:T132"/>
  <sheetViews>
    <sheetView topLeftCell="B1" workbookViewId="0">
      <selection activeCell="B1" sqref="B1"/>
    </sheetView>
  </sheetViews>
  <sheetFormatPr defaultColWidth="8.85546875" defaultRowHeight="12.75"/>
  <cols>
    <col min="1" max="1" width="20.7109375" style="4" bestFit="1" customWidth="1"/>
    <col min="2" max="2" width="10.28515625" style="3" customWidth="1"/>
    <col min="3" max="3" width="8.85546875" style="3"/>
    <col min="4" max="4" width="8.85546875" style="2"/>
    <col min="5" max="5" width="12.28515625" style="2" bestFit="1" customWidth="1"/>
    <col min="6" max="6" width="13.28515625" style="2" customWidth="1"/>
    <col min="7" max="7" width="12" style="2" bestFit="1" customWidth="1"/>
    <col min="8" max="8" width="9" style="2" customWidth="1"/>
    <col min="9" max="9" width="6.42578125" style="2" customWidth="1"/>
    <col min="10" max="10" width="4.85546875" style="2" customWidth="1"/>
    <col min="11" max="11" width="8.28515625" style="2" customWidth="1"/>
    <col min="12" max="12" width="1.42578125" style="2" customWidth="1"/>
    <col min="13" max="13" width="7.5703125" style="2" bestFit="1" customWidth="1"/>
    <col min="14" max="14" width="1.140625" style="2" customWidth="1"/>
    <col min="15" max="15" width="8.85546875" style="2"/>
    <col min="16" max="16" width="9.42578125" style="2" customWidth="1"/>
    <col min="17" max="17" width="9.7109375" style="2" customWidth="1"/>
    <col min="18" max="19" width="8.85546875" style="2"/>
    <col min="20" max="20" width="11.42578125" style="2" customWidth="1"/>
    <col min="21" max="16384" width="8.85546875" style="2"/>
  </cols>
  <sheetData>
    <row r="1" spans="1:20" s="34" customFormat="1">
      <c r="A1" s="4"/>
      <c r="B1" s="3">
        <f>modifier_values_old!J2</f>
        <v>1</v>
      </c>
      <c r="C1" s="3">
        <f>modifier_values!J2</f>
        <v>2</v>
      </c>
      <c r="D1" s="2"/>
      <c r="E1" s="10"/>
      <c r="F1" s="10" t="s">
        <v>225</v>
      </c>
      <c r="G1" s="10" t="s">
        <v>224</v>
      </c>
    </row>
    <row r="2" spans="1:20">
      <c r="B2" s="3">
        <f>modifier_values_old!J3</f>
        <v>0</v>
      </c>
      <c r="C2" s="3">
        <f>modifier_values!J3</f>
        <v>2</v>
      </c>
      <c r="E2" s="33" t="s">
        <v>223</v>
      </c>
      <c r="F2" s="7">
        <f>COUNT(B:B)</f>
        <v>132</v>
      </c>
      <c r="G2" s="7">
        <f>COUNT(C:C)</f>
        <v>132</v>
      </c>
    </row>
    <row r="3" spans="1:20">
      <c r="B3" s="3">
        <f>modifier_values_old!J4</f>
        <v>2</v>
      </c>
      <c r="C3" s="3">
        <f>modifier_values!J4</f>
        <v>2</v>
      </c>
      <c r="E3" s="29" t="s">
        <v>222</v>
      </c>
      <c r="F3" s="30">
        <f>SUM(B:B)</f>
        <v>159</v>
      </c>
      <c r="G3" s="30">
        <f>SUM(C:C)</f>
        <v>262</v>
      </c>
      <c r="Q3" s="83" t="s">
        <v>221</v>
      </c>
      <c r="R3" s="84"/>
      <c r="S3" s="85"/>
    </row>
    <row r="4" spans="1:20">
      <c r="B4" s="3">
        <f>modifier_values_old!J5</f>
        <v>4</v>
      </c>
      <c r="C4" s="3">
        <f>modifier_values!J5</f>
        <v>2</v>
      </c>
      <c r="E4" s="29" t="s">
        <v>165</v>
      </c>
      <c r="F4" s="12">
        <f>AVERAGE(B:B)</f>
        <v>1.2045454545454546</v>
      </c>
      <c r="G4" s="12">
        <f>AVERAGE(C:C)</f>
        <v>1.9848484848484849</v>
      </c>
      <c r="Q4" s="103"/>
      <c r="R4" s="104"/>
      <c r="S4" s="105"/>
    </row>
    <row r="5" spans="1:20">
      <c r="B5" s="3">
        <f>modifier_values_old!J6</f>
        <v>-2</v>
      </c>
      <c r="C5" s="3">
        <f>modifier_values!J6</f>
        <v>2</v>
      </c>
      <c r="E5" s="32" t="s">
        <v>220</v>
      </c>
      <c r="F5" s="31">
        <f>MIN(B:B)</f>
        <v>-5</v>
      </c>
      <c r="G5" s="31">
        <f>MIN(C:C)</f>
        <v>1</v>
      </c>
      <c r="Q5" s="86" t="s">
        <v>219</v>
      </c>
      <c r="R5" s="87"/>
      <c r="S5" s="88"/>
    </row>
    <row r="6" spans="1:20">
      <c r="B6" s="3">
        <f>modifier_values_old!J7</f>
        <v>-1</v>
      </c>
      <c r="C6" s="3">
        <f>modifier_values!J7</f>
        <v>2</v>
      </c>
      <c r="E6" s="32" t="s">
        <v>218</v>
      </c>
      <c r="F6" s="31">
        <f>_xlfn.QUARTILE.EXC(B:B,1)</f>
        <v>-2</v>
      </c>
      <c r="G6" s="31">
        <f>_xlfn.QUARTILE.EXC(C:C,1)</f>
        <v>2</v>
      </c>
      <c r="Q6" s="106"/>
      <c r="R6" s="107"/>
      <c r="S6" s="108"/>
    </row>
    <row r="7" spans="1:20">
      <c r="B7" s="3">
        <f>modifier_values_old!J8</f>
        <v>6</v>
      </c>
      <c r="C7" s="3">
        <f>modifier_values!J8</f>
        <v>2</v>
      </c>
      <c r="E7" s="32" t="s">
        <v>166</v>
      </c>
      <c r="F7" s="31">
        <f>MEDIAN(B:B)</f>
        <v>1</v>
      </c>
      <c r="G7" s="31">
        <f>MEDIAN(C:C)</f>
        <v>2</v>
      </c>
      <c r="Q7" s="89" t="s">
        <v>217</v>
      </c>
      <c r="R7" s="90"/>
      <c r="S7" s="91"/>
    </row>
    <row r="8" spans="1:20">
      <c r="A8" s="16"/>
      <c r="B8" s="3">
        <f>modifier_values_old!J9</f>
        <v>5</v>
      </c>
      <c r="C8" s="3">
        <f>modifier_values!J9</f>
        <v>2</v>
      </c>
      <c r="E8" s="32" t="s">
        <v>216</v>
      </c>
      <c r="F8" s="31">
        <f>_xlfn.QUARTILE.EXC(B:B,3)</f>
        <v>4</v>
      </c>
      <c r="G8" s="31">
        <f>_xlfn.QUARTILE.EXC(C:C,3)</f>
        <v>2</v>
      </c>
      <c r="Q8" s="106"/>
      <c r="R8" s="107"/>
      <c r="S8" s="108"/>
    </row>
    <row r="9" spans="1:20">
      <c r="B9" s="3">
        <f>modifier_values_old!J10</f>
        <v>-4</v>
      </c>
      <c r="C9" s="3">
        <f>modifier_values!J10</f>
        <v>2</v>
      </c>
      <c r="E9" s="32" t="s">
        <v>215</v>
      </c>
      <c r="F9" s="31">
        <f>MAX(B:B)</f>
        <v>10</v>
      </c>
      <c r="G9" s="31">
        <f>MAX(C:C)</f>
        <v>2</v>
      </c>
      <c r="Q9" s="92" t="s">
        <v>214</v>
      </c>
      <c r="R9" s="93"/>
      <c r="S9" s="94"/>
    </row>
    <row r="10" spans="1:20">
      <c r="B10" s="3">
        <f>modifier_values_old!J11</f>
        <v>4</v>
      </c>
      <c r="C10" s="3">
        <f>modifier_values!J11</f>
        <v>2</v>
      </c>
      <c r="E10" s="29" t="s">
        <v>213</v>
      </c>
      <c r="F10" s="30">
        <f>F8-F6</f>
        <v>6</v>
      </c>
      <c r="G10" s="30">
        <f>G8-G6</f>
        <v>0</v>
      </c>
      <c r="Q10" s="106"/>
      <c r="R10" s="107"/>
      <c r="S10" s="108"/>
    </row>
    <row r="11" spans="1:20">
      <c r="B11" s="3">
        <f>modifier_values_old!J12</f>
        <v>-3</v>
      </c>
      <c r="C11" s="3">
        <f>modifier_values!J12</f>
        <v>2</v>
      </c>
      <c r="E11" s="29" t="s">
        <v>212</v>
      </c>
      <c r="F11" s="30">
        <f>F9-F5</f>
        <v>15</v>
      </c>
      <c r="G11" s="30">
        <f>G9-G5</f>
        <v>1</v>
      </c>
      <c r="Q11" s="97" t="s">
        <v>211</v>
      </c>
      <c r="R11" s="98"/>
      <c r="S11" s="99"/>
    </row>
    <row r="12" spans="1:20">
      <c r="B12" s="3">
        <f>modifier_values_old!J13</f>
        <v>-3</v>
      </c>
      <c r="C12" s="3">
        <f>modifier_values!J13</f>
        <v>2</v>
      </c>
      <c r="E12" s="29" t="s">
        <v>210</v>
      </c>
      <c r="F12" s="12">
        <f>_xlfn.STDEV.S(B:B)</f>
        <v>3.6187354637631</v>
      </c>
      <c r="G12" s="12">
        <f>_xlfn.STDEV.S(C:C)</f>
        <v>0.1226207760965131</v>
      </c>
      <c r="Q12" s="106"/>
      <c r="R12" s="107"/>
      <c r="S12" s="108"/>
    </row>
    <row r="13" spans="1:20">
      <c r="B13" s="3">
        <f>modifier_values_old!J14</f>
        <v>5</v>
      </c>
      <c r="C13" s="3">
        <f>modifier_values!J14</f>
        <v>2</v>
      </c>
      <c r="E13" s="29" t="s">
        <v>209</v>
      </c>
      <c r="F13" s="12">
        <f>_xlfn.VAR.S(B:B)</f>
        <v>13.095246356696739</v>
      </c>
      <c r="G13" s="12">
        <f>_xlfn.VAR.S(C:C)</f>
        <v>1.5035854730511198E-2</v>
      </c>
      <c r="Q13" s="100" t="s">
        <v>208</v>
      </c>
      <c r="R13" s="101"/>
      <c r="S13" s="102"/>
    </row>
    <row r="14" spans="1:20">
      <c r="B14" s="3">
        <f>modifier_values_old!J15</f>
        <v>5</v>
      </c>
      <c r="C14" s="3">
        <f>modifier_values!J15</f>
        <v>2</v>
      </c>
      <c r="E14" s="29" t="s">
        <v>207</v>
      </c>
      <c r="F14" s="95">
        <f>CORREL(B:B,C:C)</f>
        <v>0.11025650940186808</v>
      </c>
      <c r="G14" s="96"/>
    </row>
    <row r="15" spans="1:20">
      <c r="B15" s="3">
        <f>modifier_values_old!J16</f>
        <v>4</v>
      </c>
      <c r="C15" s="3">
        <f>modifier_values!J16</f>
        <v>2</v>
      </c>
      <c r="E15" s="29" t="s">
        <v>206</v>
      </c>
      <c r="F15" s="95">
        <f>F14*F14</f>
        <v>1.2156497865484225E-2</v>
      </c>
      <c r="G15" s="96"/>
      <c r="Q15" s="20" t="s">
        <v>205</v>
      </c>
      <c r="R15" s="20" t="s">
        <v>204</v>
      </c>
      <c r="S15" s="20" t="s">
        <v>203</v>
      </c>
      <c r="T15" s="18" t="s">
        <v>202</v>
      </c>
    </row>
    <row r="16" spans="1:20">
      <c r="B16" s="3">
        <f>modifier_values_old!J17</f>
        <v>6</v>
      </c>
      <c r="C16" s="3">
        <f>modifier_values!J17</f>
        <v>2</v>
      </c>
      <c r="E16" s="29" t="s">
        <v>197</v>
      </c>
      <c r="F16" s="95">
        <f>F14*(G12/F12)</f>
        <v>3.7360395331275382E-3</v>
      </c>
      <c r="G16" s="96"/>
      <c r="Q16" s="20" t="s">
        <v>201</v>
      </c>
      <c r="R16" s="9">
        <v>86</v>
      </c>
    </row>
    <row r="17" spans="1:20">
      <c r="B17" s="3">
        <f>modifier_values_old!J18</f>
        <v>8</v>
      </c>
      <c r="C17" s="3">
        <f>modifier_values!J18</f>
        <v>2</v>
      </c>
      <c r="E17" s="29" t="s">
        <v>198</v>
      </c>
      <c r="F17" s="95">
        <f>G4-(F16*F4)</f>
        <v>1.980348255410854</v>
      </c>
      <c r="G17" s="96"/>
      <c r="Q17" s="20" t="s">
        <v>200</v>
      </c>
      <c r="R17" s="9">
        <v>8</v>
      </c>
    </row>
    <row r="18" spans="1:20">
      <c r="B18" s="3">
        <f>modifier_values_old!J19</f>
        <v>2</v>
      </c>
      <c r="C18" s="3">
        <f>modifier_values!J19</f>
        <v>2</v>
      </c>
      <c r="D18" s="10" t="s">
        <v>189</v>
      </c>
      <c r="E18" s="10" t="s">
        <v>188</v>
      </c>
      <c r="F18" s="10" t="s">
        <v>177</v>
      </c>
      <c r="G18" s="10" t="s">
        <v>176</v>
      </c>
      <c r="H18" s="10" t="s">
        <v>175</v>
      </c>
      <c r="I18" s="90" t="s">
        <v>199</v>
      </c>
      <c r="J18" s="91"/>
      <c r="K18" s="28" t="s">
        <v>198</v>
      </c>
      <c r="L18" s="27"/>
      <c r="M18" s="28" t="s">
        <v>197</v>
      </c>
      <c r="N18" s="27"/>
      <c r="O18" s="10" t="s">
        <v>188</v>
      </c>
      <c r="Q18" s="20" t="s">
        <v>182</v>
      </c>
      <c r="R18" s="9">
        <v>14</v>
      </c>
      <c r="T18" s="10" t="s">
        <v>196</v>
      </c>
    </row>
    <row r="19" spans="1:20">
      <c r="B19" s="3">
        <f>modifier_values_old!J20</f>
        <v>3</v>
      </c>
      <c r="C19" s="3">
        <f>modifier_values!J20</f>
        <v>2</v>
      </c>
      <c r="D19" s="10" t="s">
        <v>186</v>
      </c>
      <c r="E19" s="13">
        <v>1215</v>
      </c>
      <c r="F19" s="14">
        <f>STANDARDIZE(E19,F4,F12)</f>
        <v>335.41978039014668</v>
      </c>
      <c r="G19" s="11">
        <f>_xlfn.NORM.S.DIST(F19,TRUE)</f>
        <v>1</v>
      </c>
      <c r="H19" s="11">
        <f>1-G19</f>
        <v>0</v>
      </c>
      <c r="J19" s="26" t="s">
        <v>195</v>
      </c>
      <c r="K19" s="25">
        <f>F17</f>
        <v>1.980348255410854</v>
      </c>
      <c r="L19" s="24" t="s">
        <v>194</v>
      </c>
      <c r="M19" s="25">
        <f>F16</f>
        <v>3.7360395331275382E-3</v>
      </c>
      <c r="N19" s="24" t="s">
        <v>193</v>
      </c>
      <c r="O19" s="23">
        <v>500</v>
      </c>
      <c r="Q19" s="20" t="s">
        <v>192</v>
      </c>
      <c r="R19" s="9">
        <f>R27</f>
        <v>0.19999999999999996</v>
      </c>
      <c r="T19" s="11">
        <f>R17/SQRT(R18)</f>
        <v>2.1380899352993952</v>
      </c>
    </row>
    <row r="20" spans="1:20">
      <c r="B20" s="3">
        <f>modifier_values_old!J21</f>
        <v>10</v>
      </c>
      <c r="C20" s="3">
        <f>modifier_values!J21</f>
        <v>2</v>
      </c>
      <c r="D20" s="10" t="s">
        <v>183</v>
      </c>
      <c r="E20" s="13">
        <v>11</v>
      </c>
      <c r="F20" s="14">
        <f>STANDARDIZE(E20,G4,G12)</f>
        <v>73.520587637251751</v>
      </c>
      <c r="G20" s="11">
        <f>_xlfn.NORM.S.DIST(F20,TRUE)</f>
        <v>1</v>
      </c>
      <c r="H20" s="11">
        <f>1-G20</f>
        <v>0</v>
      </c>
      <c r="J20" s="22" t="s">
        <v>191</v>
      </c>
      <c r="K20" s="21">
        <f>K19+M19*O19</f>
        <v>3.8483680219746232</v>
      </c>
      <c r="Q20" s="20" t="s">
        <v>190</v>
      </c>
      <c r="R20" s="9">
        <v>91.1</v>
      </c>
    </row>
    <row r="21" spans="1:20">
      <c r="B21" s="3">
        <f>modifier_values_old!J22</f>
        <v>5</v>
      </c>
      <c r="C21" s="3">
        <f>modifier_values!J22</f>
        <v>2</v>
      </c>
      <c r="D21" s="10" t="s">
        <v>189</v>
      </c>
      <c r="E21" s="10" t="s">
        <v>188</v>
      </c>
      <c r="F21" s="10" t="s">
        <v>177</v>
      </c>
      <c r="G21" s="10" t="s">
        <v>176</v>
      </c>
      <c r="Q21" s="18" t="s">
        <v>187</v>
      </c>
      <c r="R21" s="19">
        <f>(R20-R16)/(R17/SQRT(R18))</f>
        <v>2.3853065840683847</v>
      </c>
    </row>
    <row r="22" spans="1:20">
      <c r="B22" s="3">
        <f>modifier_values_old!J23</f>
        <v>0</v>
      </c>
      <c r="C22" s="3">
        <f>modifier_values!J23</f>
        <v>2</v>
      </c>
      <c r="D22" s="10" t="s">
        <v>186</v>
      </c>
      <c r="E22" s="15">
        <f>F4+F22*F12</f>
        <v>1.7508631086001358</v>
      </c>
      <c r="F22" s="14">
        <f>_xlfn.NORM.S.INV(G22)</f>
        <v>0.15096921549677711</v>
      </c>
      <c r="G22" s="13">
        <v>0.55999999999999994</v>
      </c>
      <c r="J22" s="89" t="s">
        <v>185</v>
      </c>
      <c r="K22" s="90"/>
      <c r="L22" s="90"/>
      <c r="M22" s="90"/>
      <c r="N22" s="90"/>
      <c r="O22" s="91"/>
      <c r="Q22" s="18" t="s">
        <v>184</v>
      </c>
      <c r="R22" s="17">
        <f>_xlfn.NORM.S.DIST(R21,TRUE)</f>
        <v>0.99146755339944714</v>
      </c>
      <c r="S22" s="12">
        <f>1-R22</f>
        <v>8.5324466005528565E-3</v>
      </c>
      <c r="T22" s="12">
        <f>2*R22</f>
        <v>1.9829351067988943</v>
      </c>
    </row>
    <row r="23" spans="1:20">
      <c r="A23" s="16"/>
      <c r="B23" s="3">
        <f>modifier_values_old!J24</f>
        <v>8</v>
      </c>
      <c r="C23" s="3">
        <f>modifier_values!J24</f>
        <v>2</v>
      </c>
      <c r="D23" s="10" t="s">
        <v>183</v>
      </c>
      <c r="E23" s="15">
        <f>G4+F23*G12</f>
        <v>2.0907008761402253</v>
      </c>
      <c r="F23" s="14">
        <f>_xlfn.NORM.S.INV(G23)</f>
        <v>0.86325005159342083</v>
      </c>
      <c r="G23" s="13">
        <v>0.80600000000000005</v>
      </c>
      <c r="I23" s="10" t="s">
        <v>182</v>
      </c>
      <c r="J23" s="10" t="s">
        <v>181</v>
      </c>
      <c r="K23" s="10" t="s">
        <v>180</v>
      </c>
      <c r="L23" s="89" t="s">
        <v>179</v>
      </c>
      <c r="M23" s="91"/>
      <c r="N23" s="89" t="s">
        <v>178</v>
      </c>
      <c r="O23" s="91"/>
      <c r="P23" s="10" t="s">
        <v>177</v>
      </c>
      <c r="Q23" s="10" t="s">
        <v>176</v>
      </c>
      <c r="R23" s="10" t="s">
        <v>175</v>
      </c>
    </row>
    <row r="24" spans="1:20">
      <c r="B24" s="3">
        <f>modifier_values_old!J25</f>
        <v>1</v>
      </c>
      <c r="C24" s="3">
        <f>modifier_values!J25</f>
        <v>2</v>
      </c>
      <c r="E24" s="10" t="s">
        <v>177</v>
      </c>
      <c r="F24" s="10" t="s">
        <v>176</v>
      </c>
      <c r="G24" s="10" t="s">
        <v>175</v>
      </c>
      <c r="I24" s="9">
        <v>75</v>
      </c>
      <c r="J24" s="9">
        <v>36</v>
      </c>
      <c r="K24" s="13">
        <v>7</v>
      </c>
      <c r="L24" s="86">
        <v>37</v>
      </c>
      <c r="M24" s="88"/>
      <c r="N24" s="95">
        <f>K24/SQRT(I24)</f>
        <v>0.808290376865476</v>
      </c>
      <c r="O24" s="96"/>
      <c r="P24" s="12">
        <f>(L24-J24)/N24</f>
        <v>1.237179148263484</v>
      </c>
      <c r="Q24" s="11">
        <f>_xlfn.NORM.S.DIST(P24,TRUE)</f>
        <v>0.89198970952227064</v>
      </c>
      <c r="R24" s="11">
        <f>1-Q24</f>
        <v>0.10801029047772936</v>
      </c>
    </row>
    <row r="25" spans="1:20">
      <c r="B25" s="3">
        <f>modifier_values_old!J26</f>
        <v>1</v>
      </c>
      <c r="C25" s="3">
        <f>modifier_values!J26</f>
        <v>2</v>
      </c>
      <c r="E25" s="9">
        <v>2.2400000000000002</v>
      </c>
      <c r="F25" s="11">
        <f>_xlfn.NORM.S.DIST(E25,TRUE)</f>
        <v>0.98745453856405341</v>
      </c>
      <c r="G25" s="11">
        <f>1-F25</f>
        <v>1.2545461435946592E-2</v>
      </c>
    </row>
    <row r="26" spans="1:20">
      <c r="B26" s="3">
        <f>modifier_values_old!J27</f>
        <v>9</v>
      </c>
      <c r="C26" s="3">
        <f>modifier_values!J27</f>
        <v>2</v>
      </c>
      <c r="Q26" s="10" t="s">
        <v>174</v>
      </c>
      <c r="R26" s="10" t="s">
        <v>173</v>
      </c>
      <c r="S26" s="10" t="s">
        <v>172</v>
      </c>
    </row>
    <row r="27" spans="1:20" ht="13.5" thickBot="1">
      <c r="B27" s="3">
        <f>modifier_values_old!J28</f>
        <v>3</v>
      </c>
      <c r="C27" s="3">
        <f>modifier_values!J28</f>
        <v>2</v>
      </c>
      <c r="E27" s="10" t="s">
        <v>171</v>
      </c>
      <c r="F27" s="10" t="s">
        <v>170</v>
      </c>
      <c r="Q27" s="9">
        <v>0.8</v>
      </c>
      <c r="R27" s="7">
        <f>1-Q27</f>
        <v>0.19999999999999996</v>
      </c>
      <c r="S27" s="7">
        <f>R20-_xlfn.CONFIDENCE.NORM(R27,R17,R18)</f>
        <v>88.359927496141907</v>
      </c>
    </row>
    <row r="28" spans="1:20">
      <c r="B28" s="3">
        <f>modifier_values_old!J29</f>
        <v>2</v>
      </c>
      <c r="C28" s="3">
        <f>modifier_values!J29</f>
        <v>2</v>
      </c>
      <c r="E28" s="8" t="s">
        <v>169</v>
      </c>
      <c r="F28" s="8" t="s">
        <v>168</v>
      </c>
      <c r="S28" s="7">
        <f>R20+_xlfn.CONFIDENCE.NORM(R27,R17,R18)</f>
        <v>93.840072503858082</v>
      </c>
    </row>
    <row r="29" spans="1:20">
      <c r="B29" s="3">
        <f>modifier_values_old!J30</f>
        <v>4</v>
      </c>
      <c r="C29" s="3">
        <f>modifier_values!J30</f>
        <v>2</v>
      </c>
      <c r="E29" s="2">
        <v>10</v>
      </c>
      <c r="F29" s="2">
        <v>0</v>
      </c>
    </row>
    <row r="30" spans="1:20">
      <c r="B30" s="3">
        <f>modifier_values_old!J31</f>
        <v>6</v>
      </c>
      <c r="C30" s="3">
        <f>modifier_values!J31</f>
        <v>2</v>
      </c>
      <c r="E30" s="2">
        <v>15</v>
      </c>
      <c r="F30" s="2">
        <v>2</v>
      </c>
    </row>
    <row r="31" spans="1:20">
      <c r="B31" s="3">
        <f>modifier_values_old!J32</f>
        <v>0</v>
      </c>
      <c r="C31" s="3">
        <f>modifier_values!J32</f>
        <v>2</v>
      </c>
      <c r="E31" s="2">
        <v>20</v>
      </c>
      <c r="F31" s="2">
        <v>8</v>
      </c>
    </row>
    <row r="32" spans="1:20">
      <c r="B32" s="3">
        <f>modifier_values_old!J33</f>
        <v>1</v>
      </c>
      <c r="C32" s="3">
        <f>modifier_values!J33</f>
        <v>2</v>
      </c>
      <c r="E32" s="2">
        <v>25</v>
      </c>
      <c r="F32" s="2">
        <v>10</v>
      </c>
    </row>
    <row r="33" spans="2:6">
      <c r="B33" s="3">
        <f>modifier_values_old!J34</f>
        <v>8</v>
      </c>
      <c r="C33" s="3">
        <f>modifier_values!J34</f>
        <v>2</v>
      </c>
      <c r="E33" s="2">
        <v>30</v>
      </c>
      <c r="F33" s="2">
        <v>10</v>
      </c>
    </row>
    <row r="34" spans="2:6">
      <c r="B34" s="3">
        <f>modifier_values_old!J35</f>
        <v>7</v>
      </c>
      <c r="C34" s="3">
        <f>modifier_values!J35</f>
        <v>2</v>
      </c>
      <c r="E34" s="2">
        <v>35</v>
      </c>
      <c r="F34" s="2">
        <v>5</v>
      </c>
    </row>
    <row r="35" spans="2:6">
      <c r="B35" s="3">
        <f>modifier_values_old!J36</f>
        <v>-2</v>
      </c>
      <c r="C35" s="3">
        <f>modifier_values!J36</f>
        <v>2</v>
      </c>
      <c r="E35" s="2">
        <v>40</v>
      </c>
      <c r="F35" s="2">
        <v>2</v>
      </c>
    </row>
    <row r="36" spans="2:6">
      <c r="B36" s="3">
        <f>modifier_values_old!J37</f>
        <v>6</v>
      </c>
      <c r="C36" s="3">
        <f>modifier_values!J37</f>
        <v>2</v>
      </c>
      <c r="E36" s="2">
        <v>45</v>
      </c>
      <c r="F36" s="2">
        <v>0</v>
      </c>
    </row>
    <row r="37" spans="2:6">
      <c r="B37" s="3">
        <f>modifier_values_old!J38</f>
        <v>-1</v>
      </c>
      <c r="C37" s="3">
        <f>modifier_values!J38</f>
        <v>2</v>
      </c>
      <c r="E37" s="2">
        <v>50</v>
      </c>
      <c r="F37" s="2">
        <v>1</v>
      </c>
    </row>
    <row r="38" spans="2:6">
      <c r="B38" s="3">
        <f>modifier_values_old!J39</f>
        <v>-1</v>
      </c>
      <c r="C38" s="3">
        <f>modifier_values!J39</f>
        <v>2</v>
      </c>
      <c r="E38" s="2">
        <v>55</v>
      </c>
      <c r="F38" s="2">
        <v>0</v>
      </c>
    </row>
    <row r="39" spans="2:6" ht="13.5" thickBot="1">
      <c r="B39" s="3">
        <f>modifier_values_old!J40</f>
        <v>6</v>
      </c>
      <c r="C39" s="3">
        <f>modifier_values!J40</f>
        <v>2</v>
      </c>
      <c r="E39" s="6" t="s">
        <v>167</v>
      </c>
      <c r="F39" s="6">
        <v>0</v>
      </c>
    </row>
    <row r="40" spans="2:6">
      <c r="B40" s="3">
        <f>modifier_values_old!J41</f>
        <v>0</v>
      </c>
      <c r="C40" s="3">
        <f>modifier_values!J41</f>
        <v>2</v>
      </c>
      <c r="F40" s="2">
        <v>0</v>
      </c>
    </row>
    <row r="41" spans="2:6" ht="13.5" thickBot="1">
      <c r="B41" s="3">
        <f>modifier_values_old!J42</f>
        <v>-1</v>
      </c>
      <c r="C41" s="3">
        <f>modifier_values!J42</f>
        <v>2</v>
      </c>
      <c r="E41" s="6"/>
      <c r="F41" s="6">
        <v>0</v>
      </c>
    </row>
    <row r="42" spans="2:6">
      <c r="B42" s="3">
        <f>modifier_values_old!J43</f>
        <v>1</v>
      </c>
      <c r="C42" s="3">
        <f>modifier_values!J43</f>
        <v>2</v>
      </c>
    </row>
    <row r="43" spans="2:6">
      <c r="B43" s="3">
        <f>modifier_values_old!J44</f>
        <v>3</v>
      </c>
      <c r="C43" s="3">
        <f>modifier_values!J44</f>
        <v>2</v>
      </c>
    </row>
    <row r="44" spans="2:6">
      <c r="B44" s="3">
        <f>modifier_values_old!J45</f>
        <v>-3</v>
      </c>
      <c r="C44" s="3">
        <f>modifier_values!J45</f>
        <v>2</v>
      </c>
    </row>
    <row r="45" spans="2:6">
      <c r="B45" s="3">
        <f>modifier_values_old!J46</f>
        <v>-2</v>
      </c>
      <c r="C45" s="3">
        <f>modifier_values!J46</f>
        <v>1</v>
      </c>
    </row>
    <row r="46" spans="2:6">
      <c r="B46" s="3">
        <f>modifier_values_old!J47</f>
        <v>5</v>
      </c>
      <c r="C46" s="3">
        <f>modifier_values!J47</f>
        <v>2</v>
      </c>
    </row>
    <row r="47" spans="2:6">
      <c r="B47" s="3">
        <f>modifier_values_old!J48</f>
        <v>3</v>
      </c>
      <c r="C47" s="3">
        <f>modifier_values!J48</f>
        <v>2</v>
      </c>
    </row>
    <row r="48" spans="2:6">
      <c r="B48" s="3">
        <f>modifier_values_old!J49</f>
        <v>-5</v>
      </c>
      <c r="C48" s="3">
        <f>modifier_values!J49</f>
        <v>2</v>
      </c>
    </row>
    <row r="49" spans="2:5">
      <c r="B49" s="3">
        <f>modifier_values_old!J50</f>
        <v>3</v>
      </c>
      <c r="C49" s="3">
        <f>modifier_values!J50</f>
        <v>2</v>
      </c>
    </row>
    <row r="50" spans="2:5">
      <c r="B50" s="3">
        <f>modifier_values_old!J51</f>
        <v>-4</v>
      </c>
      <c r="C50" s="3">
        <f>modifier_values!J51</f>
        <v>2</v>
      </c>
      <c r="E50" s="5"/>
    </row>
    <row r="51" spans="2:5">
      <c r="B51" s="3">
        <f>modifier_values_old!J52</f>
        <v>-4</v>
      </c>
      <c r="C51" s="3">
        <f>modifier_values!J52</f>
        <v>2</v>
      </c>
    </row>
    <row r="52" spans="2:5">
      <c r="B52" s="3">
        <f>modifier_values_old!J53</f>
        <v>4</v>
      </c>
      <c r="C52" s="3">
        <f>modifier_values!J53</f>
        <v>2</v>
      </c>
    </row>
    <row r="53" spans="2:5">
      <c r="B53" s="3">
        <f>modifier_values_old!J54</f>
        <v>1</v>
      </c>
      <c r="C53" s="3">
        <f>modifier_values!J54</f>
        <v>2</v>
      </c>
    </row>
    <row r="54" spans="2:5">
      <c r="B54" s="3">
        <f>modifier_values_old!J55</f>
        <v>0</v>
      </c>
      <c r="C54" s="3">
        <f>modifier_values!J55</f>
        <v>2</v>
      </c>
    </row>
    <row r="55" spans="2:5">
      <c r="B55" s="3">
        <f>modifier_values_old!J56</f>
        <v>2</v>
      </c>
      <c r="C55" s="3">
        <f>modifier_values!J56</f>
        <v>2</v>
      </c>
    </row>
    <row r="56" spans="2:5">
      <c r="B56" s="3">
        <f>modifier_values_old!J57</f>
        <v>4</v>
      </c>
      <c r="C56" s="3">
        <f>modifier_values!J57</f>
        <v>2</v>
      </c>
    </row>
    <row r="57" spans="2:5">
      <c r="B57" s="3">
        <f>modifier_values_old!J58</f>
        <v>-2</v>
      </c>
      <c r="C57" s="3">
        <f>modifier_values!J58</f>
        <v>2</v>
      </c>
    </row>
    <row r="58" spans="2:5">
      <c r="B58" s="3">
        <f>modifier_values_old!J59</f>
        <v>-1</v>
      </c>
      <c r="C58" s="3">
        <f>modifier_values!J59</f>
        <v>2</v>
      </c>
    </row>
    <row r="59" spans="2:5">
      <c r="B59" s="3">
        <f>modifier_values_old!J60</f>
        <v>6</v>
      </c>
      <c r="C59" s="3">
        <f>modifier_values!J60</f>
        <v>2</v>
      </c>
    </row>
    <row r="60" spans="2:5">
      <c r="B60" s="3">
        <f>modifier_values_old!J61</f>
        <v>5</v>
      </c>
      <c r="C60" s="3">
        <f>modifier_values!J61</f>
        <v>2</v>
      </c>
    </row>
    <row r="61" spans="2:5">
      <c r="B61" s="3">
        <f>modifier_values_old!J62</f>
        <v>-4</v>
      </c>
      <c r="C61" s="3">
        <f>modifier_values!J62</f>
        <v>2</v>
      </c>
    </row>
    <row r="62" spans="2:5">
      <c r="B62" s="3">
        <f>modifier_values_old!J63</f>
        <v>4</v>
      </c>
      <c r="C62" s="3">
        <f>modifier_values!J63</f>
        <v>2</v>
      </c>
    </row>
    <row r="63" spans="2:5">
      <c r="B63" s="3">
        <f>modifier_values_old!J64</f>
        <v>-3</v>
      </c>
      <c r="C63" s="3">
        <f>modifier_values!J64</f>
        <v>2</v>
      </c>
    </row>
    <row r="64" spans="2:5">
      <c r="B64" s="3">
        <f>modifier_values_old!J65</f>
        <v>-3</v>
      </c>
      <c r="C64" s="3">
        <f>modifier_values!J65</f>
        <v>2</v>
      </c>
    </row>
    <row r="65" spans="2:3">
      <c r="B65" s="3">
        <f>modifier_values_old!J66</f>
        <v>5</v>
      </c>
      <c r="C65" s="3">
        <f>modifier_values!J66</f>
        <v>2</v>
      </c>
    </row>
    <row r="66" spans="2:3">
      <c r="B66" s="3">
        <f>modifier_values_old!J67</f>
        <v>0</v>
      </c>
      <c r="C66" s="3">
        <f>modifier_values!J67</f>
        <v>2</v>
      </c>
    </row>
    <row r="67" spans="2:3">
      <c r="B67" s="3">
        <f>modifier_values_old!J68</f>
        <v>-1</v>
      </c>
      <c r="C67" s="3">
        <f>modifier_values!J68</f>
        <v>2</v>
      </c>
    </row>
    <row r="68" spans="2:3">
      <c r="B68" s="3">
        <f>modifier_values_old!J69</f>
        <v>1</v>
      </c>
      <c r="C68" s="3">
        <f>modifier_values!J69</f>
        <v>2</v>
      </c>
    </row>
    <row r="69" spans="2:3">
      <c r="B69" s="3">
        <f>modifier_values_old!J70</f>
        <v>3</v>
      </c>
      <c r="C69" s="3">
        <f>modifier_values!J70</f>
        <v>2</v>
      </c>
    </row>
    <row r="70" spans="2:3">
      <c r="B70" s="3">
        <f>modifier_values_old!J71</f>
        <v>-3</v>
      </c>
      <c r="C70" s="3">
        <f>modifier_values!J71</f>
        <v>2</v>
      </c>
    </row>
    <row r="71" spans="2:3">
      <c r="B71" s="3">
        <f>modifier_values_old!J72</f>
        <v>-2</v>
      </c>
      <c r="C71" s="3">
        <f>modifier_values!J72</f>
        <v>2</v>
      </c>
    </row>
    <row r="72" spans="2:3">
      <c r="B72" s="3">
        <f>modifier_values_old!J73</f>
        <v>5</v>
      </c>
      <c r="C72" s="3">
        <f>modifier_values!J73</f>
        <v>2</v>
      </c>
    </row>
    <row r="73" spans="2:3">
      <c r="B73" s="3">
        <f>modifier_values_old!J74</f>
        <v>4</v>
      </c>
      <c r="C73" s="3">
        <f>modifier_values!J74</f>
        <v>2</v>
      </c>
    </row>
    <row r="74" spans="2:3">
      <c r="B74" s="3">
        <f>modifier_values_old!J75</f>
        <v>-5</v>
      </c>
      <c r="C74" s="3">
        <f>modifier_values!J75</f>
        <v>2</v>
      </c>
    </row>
    <row r="75" spans="2:3">
      <c r="B75" s="3">
        <f>modifier_values_old!J76</f>
        <v>3</v>
      </c>
      <c r="C75" s="3">
        <f>modifier_values!J76</f>
        <v>2</v>
      </c>
    </row>
    <row r="76" spans="2:3">
      <c r="B76" s="3">
        <f>modifier_values_old!J77</f>
        <v>-4</v>
      </c>
      <c r="C76" s="3">
        <f>modifier_values!J77</f>
        <v>2</v>
      </c>
    </row>
    <row r="77" spans="2:3">
      <c r="B77" s="3">
        <f>modifier_values_old!J78</f>
        <v>-4</v>
      </c>
      <c r="C77" s="3">
        <f>modifier_values!J78</f>
        <v>2</v>
      </c>
    </row>
    <row r="78" spans="2:3">
      <c r="B78" s="3">
        <f>modifier_values_old!J79</f>
        <v>3</v>
      </c>
      <c r="C78" s="3">
        <f>modifier_values!J79</f>
        <v>2</v>
      </c>
    </row>
    <row r="79" spans="2:3">
      <c r="B79" s="3">
        <f>modifier_values_old!J80</f>
        <v>0</v>
      </c>
      <c r="C79" s="3">
        <f>modifier_values!J80</f>
        <v>2</v>
      </c>
    </row>
    <row r="80" spans="2:3">
      <c r="B80" s="3">
        <f>modifier_values_old!J81</f>
        <v>-1</v>
      </c>
      <c r="C80" s="3">
        <f>modifier_values!J81</f>
        <v>2</v>
      </c>
    </row>
    <row r="81" spans="2:3">
      <c r="B81" s="3">
        <f>modifier_values_old!J82</f>
        <v>1</v>
      </c>
      <c r="C81" s="3">
        <f>modifier_values!J82</f>
        <v>2</v>
      </c>
    </row>
    <row r="82" spans="2:3">
      <c r="B82" s="3">
        <f>modifier_values_old!J83</f>
        <v>3</v>
      </c>
      <c r="C82" s="3">
        <f>modifier_values!J83</f>
        <v>2</v>
      </c>
    </row>
    <row r="83" spans="2:3">
      <c r="B83" s="3">
        <f>modifier_values_old!J84</f>
        <v>-3</v>
      </c>
      <c r="C83" s="3">
        <f>modifier_values!J84</f>
        <v>2</v>
      </c>
    </row>
    <row r="84" spans="2:3">
      <c r="B84" s="3">
        <f>modifier_values_old!J85</f>
        <v>-2</v>
      </c>
      <c r="C84" s="3">
        <f>modifier_values!J85</f>
        <v>2</v>
      </c>
    </row>
    <row r="85" spans="2:3">
      <c r="B85" s="3">
        <f>modifier_values_old!J86</f>
        <v>5</v>
      </c>
      <c r="C85" s="3">
        <f>modifier_values!J86</f>
        <v>2</v>
      </c>
    </row>
    <row r="86" spans="2:3">
      <c r="B86" s="3">
        <f>modifier_values_old!J87</f>
        <v>4</v>
      </c>
      <c r="C86" s="3">
        <f>modifier_values!J87</f>
        <v>2</v>
      </c>
    </row>
    <row r="87" spans="2:3">
      <c r="B87" s="3">
        <f>modifier_values_old!J88</f>
        <v>-5</v>
      </c>
      <c r="C87" s="3">
        <f>modifier_values!J88</f>
        <v>2</v>
      </c>
    </row>
    <row r="88" spans="2:3">
      <c r="B88" s="3">
        <f>modifier_values_old!J89</f>
        <v>3</v>
      </c>
      <c r="C88" s="3">
        <f>modifier_values!J89</f>
        <v>2</v>
      </c>
    </row>
    <row r="89" spans="2:3">
      <c r="B89" s="3">
        <f>modifier_values_old!J90</f>
        <v>-4</v>
      </c>
      <c r="C89" s="3">
        <f>modifier_values!J90</f>
        <v>2</v>
      </c>
    </row>
    <row r="90" spans="2:3">
      <c r="B90" s="3">
        <f>modifier_values_old!J91</f>
        <v>-4</v>
      </c>
      <c r="C90" s="3">
        <f>modifier_values!J91</f>
        <v>2</v>
      </c>
    </row>
    <row r="91" spans="2:3">
      <c r="B91" s="3">
        <f>modifier_values_old!J92</f>
        <v>2</v>
      </c>
      <c r="C91" s="3">
        <f>modifier_values!J92</f>
        <v>2</v>
      </c>
    </row>
    <row r="92" spans="2:3">
      <c r="B92" s="3">
        <f>modifier_values_old!J93</f>
        <v>1</v>
      </c>
      <c r="C92" s="3">
        <f>modifier_values!J93</f>
        <v>2</v>
      </c>
    </row>
    <row r="93" spans="2:3">
      <c r="B93" s="3">
        <f>modifier_values_old!J94</f>
        <v>0</v>
      </c>
      <c r="C93" s="3">
        <f>modifier_values!J94</f>
        <v>2</v>
      </c>
    </row>
    <row r="94" spans="2:3">
      <c r="B94" s="3">
        <f>modifier_values_old!J95</f>
        <v>2</v>
      </c>
      <c r="C94" s="3">
        <f>modifier_values!J95</f>
        <v>2</v>
      </c>
    </row>
    <row r="95" spans="2:3">
      <c r="B95" s="3">
        <f>modifier_values_old!J96</f>
        <v>4</v>
      </c>
      <c r="C95" s="3">
        <f>modifier_values!J96</f>
        <v>2</v>
      </c>
    </row>
    <row r="96" spans="2:3">
      <c r="B96" s="3">
        <f>modifier_values_old!J97</f>
        <v>-2</v>
      </c>
      <c r="C96" s="3">
        <f>modifier_values!J97</f>
        <v>2</v>
      </c>
    </row>
    <row r="97" spans="2:3">
      <c r="B97" s="3">
        <f>modifier_values_old!J98</f>
        <v>-1</v>
      </c>
      <c r="C97" s="3">
        <f>modifier_values!J98</f>
        <v>2</v>
      </c>
    </row>
    <row r="98" spans="2:3">
      <c r="B98" s="3">
        <f>modifier_values_old!J99</f>
        <v>6</v>
      </c>
      <c r="C98" s="3">
        <f>modifier_values!J99</f>
        <v>2</v>
      </c>
    </row>
    <row r="99" spans="2:3">
      <c r="B99" s="3">
        <f>modifier_values_old!J100</f>
        <v>4</v>
      </c>
      <c r="C99" s="3">
        <f>modifier_values!J100</f>
        <v>2</v>
      </c>
    </row>
    <row r="100" spans="2:3">
      <c r="B100" s="3">
        <f>modifier_values_old!J101</f>
        <v>-4</v>
      </c>
      <c r="C100" s="3">
        <f>modifier_values!J101</f>
        <v>2</v>
      </c>
    </row>
    <row r="101" spans="2:3">
      <c r="B101" s="3">
        <f>modifier_values_old!J102</f>
        <v>4</v>
      </c>
      <c r="C101" s="3">
        <f>modifier_values!J102</f>
        <v>2</v>
      </c>
    </row>
    <row r="102" spans="2:3">
      <c r="B102" s="3">
        <f>modifier_values_old!J103</f>
        <v>-3</v>
      </c>
      <c r="C102" s="3">
        <f>modifier_values!J103</f>
        <v>2</v>
      </c>
    </row>
    <row r="103" spans="2:3">
      <c r="B103" s="3">
        <f>modifier_values_old!J104</f>
        <v>-3</v>
      </c>
      <c r="C103" s="3">
        <f>modifier_values!J104</f>
        <v>2</v>
      </c>
    </row>
    <row r="104" spans="2:3">
      <c r="B104" s="3">
        <f>modifier_values_old!J105</f>
        <v>5</v>
      </c>
      <c r="C104" s="3">
        <f>modifier_values!J105</f>
        <v>2</v>
      </c>
    </row>
    <row r="105" spans="2:3">
      <c r="B105" s="3">
        <f>modifier_values_old!J106</f>
        <v>1</v>
      </c>
      <c r="C105" s="3">
        <f>modifier_values!J106</f>
        <v>2</v>
      </c>
    </row>
    <row r="106" spans="2:3">
      <c r="B106" s="3">
        <f>modifier_values_old!J107</f>
        <v>0</v>
      </c>
      <c r="C106" s="3">
        <f>modifier_values!J107</f>
        <v>2</v>
      </c>
    </row>
    <row r="107" spans="2:3">
      <c r="B107" s="3">
        <f>modifier_values_old!J108</f>
        <v>2</v>
      </c>
      <c r="C107" s="3">
        <f>modifier_values!J108</f>
        <v>2</v>
      </c>
    </row>
    <row r="108" spans="2:3">
      <c r="B108" s="3">
        <f>modifier_values_old!J109</f>
        <v>4</v>
      </c>
      <c r="C108" s="3">
        <f>modifier_values!J109</f>
        <v>2</v>
      </c>
    </row>
    <row r="109" spans="2:3">
      <c r="B109" s="3">
        <f>modifier_values_old!J110</f>
        <v>-2</v>
      </c>
      <c r="C109" s="3">
        <f>modifier_values!J110</f>
        <v>2</v>
      </c>
    </row>
    <row r="110" spans="2:3">
      <c r="B110" s="3">
        <f>modifier_values_old!J111</f>
        <v>-1</v>
      </c>
      <c r="C110" s="3">
        <f>modifier_values!J111</f>
        <v>2</v>
      </c>
    </row>
    <row r="111" spans="2:3">
      <c r="B111" s="3">
        <f>modifier_values_old!J112</f>
        <v>6</v>
      </c>
      <c r="C111" s="3">
        <f>modifier_values!J112</f>
        <v>2</v>
      </c>
    </row>
    <row r="112" spans="2:3">
      <c r="B112" s="3">
        <f>modifier_values_old!J113</f>
        <v>4</v>
      </c>
      <c r="C112" s="3">
        <f>modifier_values!J113</f>
        <v>2</v>
      </c>
    </row>
    <row r="113" spans="2:3">
      <c r="B113" s="3">
        <f>modifier_values_old!J114</f>
        <v>-4</v>
      </c>
      <c r="C113" s="3">
        <f>modifier_values!J114</f>
        <v>2</v>
      </c>
    </row>
    <row r="114" spans="2:3">
      <c r="B114" s="3">
        <f>modifier_values_old!J115</f>
        <v>4</v>
      </c>
      <c r="C114" s="3">
        <f>modifier_values!J115</f>
        <v>2</v>
      </c>
    </row>
    <row r="115" spans="2:3">
      <c r="B115" s="3">
        <f>modifier_values_old!J116</f>
        <v>-4</v>
      </c>
      <c r="C115" s="3">
        <f>modifier_values!J116</f>
        <v>2</v>
      </c>
    </row>
    <row r="116" spans="2:3">
      <c r="B116" s="3">
        <f>modifier_values_old!J117</f>
        <v>-4</v>
      </c>
      <c r="C116" s="3">
        <f>modifier_values!J117</f>
        <v>2</v>
      </c>
    </row>
    <row r="117" spans="2:3">
      <c r="B117" s="3">
        <f>modifier_values_old!J118</f>
        <v>5</v>
      </c>
      <c r="C117" s="3">
        <f>modifier_values!J118</f>
        <v>2</v>
      </c>
    </row>
    <row r="118" spans="2:3">
      <c r="B118" s="3">
        <f>modifier_values_old!J119</f>
        <v>0</v>
      </c>
      <c r="C118" s="3">
        <f>modifier_values!J119</f>
        <v>2</v>
      </c>
    </row>
    <row r="119" spans="2:3">
      <c r="B119" s="3">
        <f>modifier_values_old!J120</f>
        <v>-1</v>
      </c>
      <c r="C119" s="3">
        <f>modifier_values!J120</f>
        <v>2</v>
      </c>
    </row>
    <row r="120" spans="2:3">
      <c r="B120" s="3">
        <f>modifier_values_old!J121</f>
        <v>1</v>
      </c>
      <c r="C120" s="3">
        <f>modifier_values!J121</f>
        <v>2</v>
      </c>
    </row>
    <row r="121" spans="2:3">
      <c r="B121" s="3">
        <f>modifier_values_old!J122</f>
        <v>3</v>
      </c>
      <c r="C121" s="3">
        <f>modifier_values!J122</f>
        <v>2</v>
      </c>
    </row>
    <row r="122" spans="2:3">
      <c r="B122" s="3">
        <f>modifier_values_old!J123</f>
        <v>-3</v>
      </c>
      <c r="C122" s="3">
        <f>modifier_values!J123</f>
        <v>2</v>
      </c>
    </row>
    <row r="123" spans="2:3">
      <c r="B123" s="3">
        <f>modifier_values_old!J124</f>
        <v>-2</v>
      </c>
      <c r="C123" s="3">
        <f>modifier_values!J124</f>
        <v>1</v>
      </c>
    </row>
    <row r="124" spans="2:3">
      <c r="B124" s="3">
        <f>modifier_values_old!J125</f>
        <v>5</v>
      </c>
      <c r="C124" s="3">
        <f>modifier_values!J125</f>
        <v>2</v>
      </c>
    </row>
    <row r="125" spans="2:3">
      <c r="B125" s="3">
        <f>modifier_values_old!J126</f>
        <v>4</v>
      </c>
      <c r="C125" s="3">
        <f>modifier_values!J126</f>
        <v>2</v>
      </c>
    </row>
    <row r="126" spans="2:3">
      <c r="B126" s="3">
        <f>modifier_values_old!J127</f>
        <v>-5</v>
      </c>
      <c r="C126" s="3">
        <f>modifier_values!J127</f>
        <v>2</v>
      </c>
    </row>
    <row r="127" spans="2:3">
      <c r="B127" s="3">
        <f>modifier_values_old!J128</f>
        <v>3</v>
      </c>
      <c r="C127" s="3">
        <f>modifier_values!J128</f>
        <v>2</v>
      </c>
    </row>
    <row r="128" spans="2:3">
      <c r="B128" s="3">
        <f>modifier_values_old!J129</f>
        <v>-4</v>
      </c>
      <c r="C128" s="3">
        <f>modifier_values!J129</f>
        <v>2</v>
      </c>
    </row>
    <row r="129" spans="2:3">
      <c r="B129" s="3">
        <f>modifier_values_old!J130</f>
        <v>-4</v>
      </c>
      <c r="C129" s="3">
        <f>modifier_values!J130</f>
        <v>2</v>
      </c>
    </row>
    <row r="130" spans="2:3">
      <c r="B130" s="3">
        <f>modifier_values_old!J131</f>
        <v>3</v>
      </c>
      <c r="C130" s="3">
        <f>modifier_values!J131</f>
        <v>2</v>
      </c>
    </row>
    <row r="131" spans="2:3">
      <c r="B131" s="3">
        <f>modifier_values_old!J132</f>
        <v>4</v>
      </c>
      <c r="C131" s="3">
        <f>modifier_values!J132</f>
        <v>2</v>
      </c>
    </row>
    <row r="132" spans="2:3">
      <c r="B132" s="3">
        <f>modifier_values_old!J133</f>
        <v>3</v>
      </c>
      <c r="C132" s="3">
        <f>modifier_values!J133</f>
        <v>2</v>
      </c>
    </row>
  </sheetData>
  <mergeCells count="21">
    <mergeCell ref="N24:O24"/>
    <mergeCell ref="L24:M24"/>
    <mergeCell ref="F15:G15"/>
    <mergeCell ref="F16:G16"/>
    <mergeCell ref="F17:G17"/>
    <mergeCell ref="L23:M23"/>
    <mergeCell ref="N23:O23"/>
    <mergeCell ref="J22:O22"/>
    <mergeCell ref="I18:J18"/>
    <mergeCell ref="Q3:S3"/>
    <mergeCell ref="Q5:S5"/>
    <mergeCell ref="Q7:S7"/>
    <mergeCell ref="Q9:S9"/>
    <mergeCell ref="F14:G14"/>
    <mergeCell ref="Q11:S11"/>
    <mergeCell ref="Q13:S13"/>
    <mergeCell ref="Q4:S4"/>
    <mergeCell ref="Q6:S6"/>
    <mergeCell ref="Q8:S8"/>
    <mergeCell ref="Q10:S10"/>
    <mergeCell ref="Q12:S12"/>
  </mergeCells>
  <conditionalFormatting sqref="B1:C1048576">
    <cfRule type="containsBlanks" priority="3" stopIfTrue="1">
      <formula>LEN(TRIM(B1))=0</formula>
    </cfRule>
  </conditionalFormatting>
  <conditionalFormatting sqref="C1:C1048576">
    <cfRule type="cellIs" dxfId="5" priority="4" stopIfTrue="1" operator="lessThan">
      <formula>$G$6-(1.5*$G$10)</formula>
    </cfRule>
    <cfRule type="cellIs" dxfId="4" priority="5" stopIfTrue="1" operator="greaterThan">
      <formula>$G$8+(1.5*$G$10)</formula>
    </cfRule>
  </conditionalFormatting>
  <conditionalFormatting sqref="B1:B1048576">
    <cfRule type="cellIs" dxfId="3" priority="6" stopIfTrue="1" operator="greaterThan">
      <formula>$F$8+(1.5*$F$10)</formula>
    </cfRule>
    <cfRule type="cellIs" dxfId="2" priority="7" stopIfTrue="1" operator="lessThan">
      <formula>$F$6-(1.5*$F$10)</formula>
    </cfRule>
  </conditionalFormatting>
  <conditionalFormatting sqref="R22">
    <cfRule type="cellIs" dxfId="1" priority="1" operator="lessThan">
      <formula>$R$19</formula>
    </cfRule>
    <cfRule type="cellIs" dxfId="0" priority="2" operator="greaterThan">
      <formula>$R$19</formula>
    </cfRule>
  </conditionalFormatting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race_modifier</vt:lpstr>
      <vt:lpstr>prof_modifier</vt:lpstr>
      <vt:lpstr>modifier_values</vt:lpstr>
      <vt:lpstr>Costs</vt:lpstr>
      <vt:lpstr>race_modifier_old</vt:lpstr>
      <vt:lpstr>prof_modifier_old</vt:lpstr>
      <vt:lpstr>modifier_values_old</vt:lpstr>
      <vt:lpstr>starting_abil_race</vt:lpstr>
      <vt:lpstr>starting_abil_prof</vt:lpstr>
      <vt:lpstr>starting_abil_values</vt:lpstr>
      <vt:lpstr>starting_abil_race_old</vt:lpstr>
      <vt:lpstr>starting_abil_prof_old</vt:lpstr>
      <vt:lpstr>starting_abil_values_old</vt:lpstr>
      <vt:lpstr>Analysis_modifiers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Spanton, Christopher</dc:creator>
  <cp:lastModifiedBy>Spanton, Christopher</cp:lastModifiedBy>
  <dcterms:created xsi:type="dcterms:W3CDTF">2020-09-15T19:50:10Z</dcterms:created>
  <dcterms:modified xsi:type="dcterms:W3CDTF">2021-05-06T22:45:04Z</dcterms:modified>
</cp:coreProperties>
</file>