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9"/>
  <workbookPr/>
  <mc:AlternateContent xmlns:mc="http://schemas.openxmlformats.org/markup-compatibility/2006">
    <mc:Choice Requires="x15">
      <x15ac:absPath xmlns:x15ac="http://schemas.microsoft.com/office/spreadsheetml/2010/11/ac" url="/Users/chrissy/PalauNationalMarineSanctuary/PNMS_2022/data/"/>
    </mc:Choice>
  </mc:AlternateContent>
  <xr:revisionPtr revIDLastSave="0" documentId="13_ncr:1_{047C1F30-9CD7-C54D-9909-6C3476085BB5}" xr6:coauthVersionLast="47" xr6:coauthVersionMax="47" xr10:uidLastSave="{00000000-0000-0000-0000-000000000000}"/>
  <bookViews>
    <workbookView xWindow="0" yWindow="500" windowWidth="23260" windowHeight="12580" xr2:uid="{00000000-000D-0000-FFFF-FFFF00000000}"/>
  </bookViews>
  <sheets>
    <sheet name="Plankton Master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ihT091wfXtT4S2E/SdwK05fb40IA=="/>
    </ext>
  </extLst>
</workbook>
</file>

<file path=xl/calcChain.xml><?xml version="1.0" encoding="utf-8"?>
<calcChain xmlns="http://schemas.openxmlformats.org/spreadsheetml/2006/main">
  <c r="K14" i="4" l="1"/>
  <c r="L14" i="4" s="1"/>
  <c r="M14" i="4" s="1"/>
  <c r="J14" i="4"/>
  <c r="J15" i="4"/>
  <c r="J16" i="4"/>
  <c r="J27" i="4"/>
  <c r="J28" i="4"/>
  <c r="J29" i="4"/>
  <c r="J33" i="4"/>
  <c r="J34" i="4"/>
  <c r="J35" i="4"/>
  <c r="J39" i="4"/>
  <c r="J40" i="4"/>
  <c r="J41" i="4"/>
  <c r="J45" i="4"/>
  <c r="J46" i="4"/>
  <c r="J47" i="4"/>
  <c r="J51" i="4"/>
  <c r="J52" i="4"/>
  <c r="J53" i="4"/>
  <c r="J9" i="4"/>
  <c r="J10" i="4"/>
  <c r="J8" i="4"/>
  <c r="K8" i="4"/>
  <c r="L8" i="4" s="1"/>
  <c r="M8" i="4" s="1"/>
  <c r="K53" i="4"/>
  <c r="L53" i="4" s="1"/>
  <c r="M53" i="4" s="1"/>
  <c r="K52" i="4"/>
  <c r="L52" i="4" s="1"/>
  <c r="M52" i="4" s="1"/>
  <c r="K51" i="4"/>
  <c r="L51" i="4" s="1"/>
  <c r="M51" i="4" s="1"/>
  <c r="K47" i="4"/>
  <c r="L47" i="4" s="1"/>
  <c r="M47" i="4" s="1"/>
  <c r="K46" i="4"/>
  <c r="L46" i="4" s="1"/>
  <c r="M46" i="4" s="1"/>
  <c r="K45" i="4"/>
  <c r="L45" i="4" s="1"/>
  <c r="M45" i="4" s="1"/>
  <c r="K41" i="4"/>
  <c r="L41" i="4" s="1"/>
  <c r="M41" i="4" s="1"/>
  <c r="K40" i="4"/>
  <c r="L40" i="4" s="1"/>
  <c r="M40" i="4" s="1"/>
  <c r="K39" i="4"/>
  <c r="L39" i="4" s="1"/>
  <c r="M39" i="4" s="1"/>
  <c r="K35" i="4"/>
  <c r="L35" i="4" s="1"/>
  <c r="M35" i="4" s="1"/>
  <c r="K34" i="4"/>
  <c r="L34" i="4" s="1"/>
  <c r="M34" i="4" s="1"/>
  <c r="K33" i="4"/>
  <c r="L33" i="4" s="1"/>
  <c r="M33" i="4" s="1"/>
  <c r="K29" i="4"/>
  <c r="L29" i="4" s="1"/>
  <c r="M29" i="4" s="1"/>
  <c r="K28" i="4"/>
  <c r="L28" i="4" s="1"/>
  <c r="M28" i="4" s="1"/>
  <c r="K27" i="4"/>
  <c r="L27" i="4" s="1"/>
  <c r="M27" i="4" s="1"/>
  <c r="K16" i="4"/>
  <c r="L16" i="4" s="1"/>
  <c r="M16" i="4" s="1"/>
  <c r="K15" i="4"/>
  <c r="L15" i="4" s="1"/>
  <c r="M15" i="4" s="1"/>
  <c r="K10" i="4"/>
  <c r="L10" i="4" s="1"/>
  <c r="M10" i="4" s="1"/>
  <c r="K9" i="4"/>
  <c r="L9" i="4" s="1"/>
  <c r="M9" i="4" s="1"/>
</calcChain>
</file>

<file path=xl/sharedStrings.xml><?xml version="1.0" encoding="utf-8"?>
<sst xmlns="http://schemas.openxmlformats.org/spreadsheetml/2006/main" count="159" uniqueCount="112">
  <si>
    <t>PROJECT CODE: PAL22</t>
  </si>
  <si>
    <t>Sample</t>
  </si>
  <si>
    <t>Site</t>
  </si>
  <si>
    <t>Flow IN</t>
  </si>
  <si>
    <t>Time-IN</t>
  </si>
  <si>
    <t>Flow OUT</t>
  </si>
  <si>
    <t>Time-OUT</t>
  </si>
  <si>
    <t>Site_rep</t>
  </si>
  <si>
    <t>Flow meter 
reading</t>
  </si>
  <si>
    <t>Time in</t>
  </si>
  <si>
    <t>Flow meter
reading</t>
  </si>
  <si>
    <t xml:space="preserve">Time out </t>
  </si>
  <si>
    <t>Tow time</t>
  </si>
  <si>
    <t>PLANKTON SAMPLING  - both deep and shallow master</t>
  </si>
  <si>
    <t>Date</t>
  </si>
  <si>
    <t>Flow rotations</t>
  </si>
  <si>
    <t>Survey_Date_Site_Rep_D/S</t>
  </si>
  <si>
    <t>Maximum depth achieved</t>
  </si>
  <si>
    <t>Difference between out and in</t>
  </si>
  <si>
    <t>(Difference in counts(final-initial) x 0.26873)</t>
  </si>
  <si>
    <t>Calculation for total volume
(2 x Distance )</t>
  </si>
  <si>
    <t>N1_1</t>
  </si>
  <si>
    <t>PAL22_N1_1_S</t>
  </si>
  <si>
    <t>PAL22_N1_2_S</t>
  </si>
  <si>
    <t>N1_2</t>
  </si>
  <si>
    <t>PAL22_N1_3_S</t>
  </si>
  <si>
    <t>N1_3</t>
  </si>
  <si>
    <t>PAL22_N1_1_D</t>
  </si>
  <si>
    <t>PAL22_N1_2_D</t>
  </si>
  <si>
    <t>PAL22_N1_3_D</t>
  </si>
  <si>
    <t>Max depth_mbar</t>
  </si>
  <si>
    <t>N3_1</t>
  </si>
  <si>
    <t>N3_2</t>
  </si>
  <si>
    <t>N3_3</t>
  </si>
  <si>
    <t>PAL22_N3_1_D</t>
  </si>
  <si>
    <t>PAL22_N3_2_D</t>
  </si>
  <si>
    <t>PAL22_N3_3_D</t>
  </si>
  <si>
    <t>N4_1</t>
  </si>
  <si>
    <t>N4_2</t>
  </si>
  <si>
    <t>PAL22_WA_1_S</t>
  </si>
  <si>
    <t>10 16 2022</t>
  </si>
  <si>
    <t>PAL22_WA_2_S</t>
  </si>
  <si>
    <t>PAL_W3_1_S</t>
  </si>
  <si>
    <t>10 17 2022</t>
  </si>
  <si>
    <t>PAL22_W4_1_S</t>
  </si>
  <si>
    <t>10 18 2022</t>
  </si>
  <si>
    <t>PAL22_W4_2_S</t>
  </si>
  <si>
    <t>PAL22_W4_3_S</t>
  </si>
  <si>
    <t>PAL22_W4_1_D</t>
  </si>
  <si>
    <t>PAL22_W4_2_D</t>
  </si>
  <si>
    <t>PAL22_W4_3_D</t>
  </si>
  <si>
    <t>PAL22_S2_1_S</t>
  </si>
  <si>
    <t>PAL22_S2_2_S</t>
  </si>
  <si>
    <t>10 19 2022</t>
  </si>
  <si>
    <t>PAL22_S2_3_S</t>
  </si>
  <si>
    <t>PAL22_S2_1_D</t>
  </si>
  <si>
    <t>PAL22_S2_2_D</t>
  </si>
  <si>
    <t>PAL22_S2_3_D</t>
  </si>
  <si>
    <t>PAL22_S3_1_S</t>
  </si>
  <si>
    <t>PAL22_S3_2_S</t>
  </si>
  <si>
    <t>10 20 2022</t>
  </si>
  <si>
    <t>PAL22_S3_3_S</t>
  </si>
  <si>
    <t>PAL22_S3_1_D</t>
  </si>
  <si>
    <t>PAL22_S3_2_D</t>
  </si>
  <si>
    <t>PAL22_S3_3_D</t>
  </si>
  <si>
    <t>PAL22_S4_1_S</t>
  </si>
  <si>
    <t>PAL22_S4_2_S</t>
  </si>
  <si>
    <t>10 21 2022</t>
  </si>
  <si>
    <t>PAL22_S4_3_S</t>
  </si>
  <si>
    <t>PAL22_S4_1_D</t>
  </si>
  <si>
    <t>PAL22_S4_2_D</t>
  </si>
  <si>
    <t>PAL22_S4_3_D</t>
  </si>
  <si>
    <t>PAL22_S1_1_S</t>
  </si>
  <si>
    <t>PAL22_S1_2_S</t>
  </si>
  <si>
    <t>PAL22_S1_3_S</t>
  </si>
  <si>
    <t>10 22 2022</t>
  </si>
  <si>
    <t>PAL22_S1_1_D</t>
  </si>
  <si>
    <t>PAL22_S1_2_D</t>
  </si>
  <si>
    <t>PAL22_S1_3_D</t>
  </si>
  <si>
    <t>Depth_m</t>
  </si>
  <si>
    <t>Distance_m</t>
  </si>
  <si>
    <t>Volume estimate_m3</t>
  </si>
  <si>
    <t>Total duration_min</t>
  </si>
  <si>
    <t>PAL22_N3_1_S</t>
  </si>
  <si>
    <t>PAL22_N3_2_S</t>
  </si>
  <si>
    <t>PAL22_N3_3_S</t>
  </si>
  <si>
    <t>PAL22_N4_1_S</t>
  </si>
  <si>
    <t>PAL22_N4_2_S</t>
  </si>
  <si>
    <t>PAL22_W1_1_S</t>
  </si>
  <si>
    <t>PAL22_W1_2_S</t>
  </si>
  <si>
    <t>Flow meter calculations:Distance = (Difference in counts(final-initial) x 0.26873)
Speed in cm/sec = (Distance in meters x 100)/1800       #time in seconds=30min*60 = 1800s
Volume in cubic meters = 2 x Distance                             #Opening for the net is 1*2 m = 2</t>
  </si>
  <si>
    <t>Temperature_depth</t>
  </si>
  <si>
    <t>W1_1</t>
  </si>
  <si>
    <t>W1_2</t>
  </si>
  <si>
    <t>WA_1</t>
  </si>
  <si>
    <t>WA_2</t>
  </si>
  <si>
    <t>W3_1</t>
  </si>
  <si>
    <t>W4_1</t>
  </si>
  <si>
    <t>W4_2</t>
  </si>
  <si>
    <t>W4_3</t>
  </si>
  <si>
    <t>S2_1</t>
  </si>
  <si>
    <t>S2_2</t>
  </si>
  <si>
    <t>S2_3</t>
  </si>
  <si>
    <t>S3_1</t>
  </si>
  <si>
    <t>S3_2</t>
  </si>
  <si>
    <t>S3_3</t>
  </si>
  <si>
    <t>S4_1</t>
  </si>
  <si>
    <t>S4_2</t>
  </si>
  <si>
    <t>S4_3</t>
  </si>
  <si>
    <t>S1_1</t>
  </si>
  <si>
    <t>S1_2</t>
  </si>
  <si>
    <t>S1_3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</si>
</sst>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9" x14ac:knownFonts="1">
    <font>
      <sz val="11"/>
      <color theme="1"/>
      <name val="Arial"/>
      <scheme val="minor"/>
    </font>
    <font>
      <b/>
      <sz val="14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i/>
      <sz val="10"/>
      <color theme="1"/>
      <name val="Calibri"/>
      <family val="2"/>
    </font>
    <font>
      <sz val="10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i/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0" xfId="0" applyFont="1"/>
    <xf numFmtId="0" fontId="3" fillId="0" borderId="7" xfId="0" applyFont="1" applyBorder="1" applyAlignment="1">
      <alignment horizontal="center"/>
    </xf>
    <xf numFmtId="0" fontId="6" fillId="0" borderId="7" xfId="0" applyFont="1" applyBorder="1"/>
    <xf numFmtId="0" fontId="3" fillId="0" borderId="7" xfId="0" applyFont="1" applyBorder="1"/>
    <xf numFmtId="14" fontId="3" fillId="0" borderId="7" xfId="0" applyNumberFormat="1" applyFont="1" applyBorder="1"/>
    <xf numFmtId="164" fontId="6" fillId="0" borderId="7" xfId="0" applyNumberFormat="1" applyFont="1" applyBorder="1"/>
    <xf numFmtId="20" fontId="6" fillId="0" borderId="7" xfId="0" applyNumberFormat="1" applyFont="1" applyBorder="1"/>
    <xf numFmtId="0" fontId="7" fillId="3" borderId="7" xfId="0" applyFont="1" applyFill="1" applyBorder="1" applyAlignment="1">
      <alignment horizontal="left"/>
    </xf>
    <xf numFmtId="0" fontId="4" fillId="2" borderId="7" xfId="0" applyFont="1" applyFill="1" applyBorder="1" applyAlignment="1">
      <alignment vertical="justify"/>
    </xf>
    <xf numFmtId="164" fontId="4" fillId="2" borderId="7" xfId="0" applyNumberFormat="1" applyFont="1" applyFill="1" applyBorder="1" applyAlignment="1">
      <alignment vertical="justify" wrapText="1"/>
    </xf>
    <xf numFmtId="0" fontId="4" fillId="4" borderId="7" xfId="0" applyFont="1" applyFill="1" applyBorder="1" applyAlignment="1">
      <alignment vertical="justify"/>
    </xf>
    <xf numFmtId="0" fontId="8" fillId="2" borderId="7" xfId="0" applyFont="1" applyFill="1" applyBorder="1" applyAlignment="1">
      <alignment horizontal="left" vertical="justify"/>
    </xf>
    <xf numFmtId="0" fontId="5" fillId="0" borderId="7" xfId="0" applyFont="1" applyBorder="1" applyAlignment="1">
      <alignment vertical="justify"/>
    </xf>
    <xf numFmtId="0" fontId="5" fillId="0" borderId="0" xfId="0" applyFont="1" applyAlignment="1">
      <alignment vertical="justify"/>
    </xf>
    <xf numFmtId="0" fontId="0" fillId="0" borderId="0" xfId="0" applyAlignment="1">
      <alignment vertical="justify"/>
    </xf>
    <xf numFmtId="0" fontId="1" fillId="0" borderId="1" xfId="0" applyFont="1" applyBorder="1" applyAlignment="1">
      <alignment horizontal="left" vertical="center"/>
    </xf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 applyAlignment="1">
      <alignment horizontal="left" vertical="center"/>
    </xf>
    <xf numFmtId="0" fontId="2" fillId="0" borderId="5" xfId="0" applyFont="1" applyBorder="1"/>
    <xf numFmtId="0" fontId="2" fillId="0" borderId="6" xfId="0" applyFont="1" applyBorder="1"/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6" fillId="0" borderId="10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S1033"/>
  <sheetViews>
    <sheetView tabSelected="1" topLeftCell="A45" workbookViewId="0">
      <selection activeCell="H53" sqref="H53"/>
    </sheetView>
  </sheetViews>
  <sheetFormatPr baseColWidth="10" defaultColWidth="12.6640625" defaultRowHeight="15" customHeight="1" x14ac:dyDescent="0.15"/>
  <cols>
    <col min="1" max="1" width="14.1640625" customWidth="1"/>
    <col min="2" max="2" width="8.33203125" customWidth="1"/>
    <col min="3" max="3" width="10.83203125" customWidth="1"/>
    <col min="4" max="4" width="10" customWidth="1"/>
    <col min="5" max="5" width="8.1640625" customWidth="1"/>
    <col min="6" max="6" width="9.1640625" customWidth="1"/>
    <col min="7" max="7" width="11.1640625" customWidth="1"/>
    <col min="8" max="8" width="14.6640625" customWidth="1"/>
    <col min="9" max="9" width="12.83203125" customWidth="1"/>
    <col min="10" max="10" width="7.1640625" bestFit="1" customWidth="1"/>
    <col min="11" max="12" width="11.6640625" customWidth="1"/>
    <col min="13" max="13" width="16.1640625" customWidth="1"/>
    <col min="14" max="14" width="15" bestFit="1" customWidth="1"/>
    <col min="15" max="19" width="7.6640625" customWidth="1"/>
  </cols>
  <sheetData>
    <row r="1" spans="1:19" ht="19" x14ac:dyDescent="0.2">
      <c r="A1" s="16" t="s">
        <v>13</v>
      </c>
      <c r="B1" s="17"/>
      <c r="C1" s="17"/>
      <c r="D1" s="17"/>
      <c r="E1" s="17"/>
      <c r="F1" s="17"/>
      <c r="G1" s="17"/>
      <c r="H1" s="18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9" x14ac:dyDescent="0.2">
      <c r="A2" s="19" t="s">
        <v>0</v>
      </c>
      <c r="B2" s="20"/>
      <c r="C2" s="20"/>
      <c r="D2" s="20"/>
      <c r="E2" s="20"/>
      <c r="F2" s="20"/>
      <c r="G2" s="20"/>
      <c r="H2" s="2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35.25" customHeight="1" x14ac:dyDescent="0.2">
      <c r="A3" s="2" t="s">
        <v>1</v>
      </c>
      <c r="B3" s="2" t="s">
        <v>2</v>
      </c>
      <c r="C3" s="2" t="s">
        <v>14</v>
      </c>
      <c r="D3" s="2" t="s">
        <v>3</v>
      </c>
      <c r="E3" s="2" t="s">
        <v>4</v>
      </c>
      <c r="F3" s="2" t="s">
        <v>5</v>
      </c>
      <c r="G3" s="2" t="s">
        <v>6</v>
      </c>
      <c r="H3" s="4" t="s">
        <v>82</v>
      </c>
      <c r="I3" s="4" t="s">
        <v>30</v>
      </c>
      <c r="J3" s="4" t="s">
        <v>79</v>
      </c>
      <c r="K3" s="4" t="s">
        <v>15</v>
      </c>
      <c r="L3" s="8" t="s">
        <v>80</v>
      </c>
      <c r="M3" s="4" t="s">
        <v>81</v>
      </c>
      <c r="N3" s="4" t="s">
        <v>91</v>
      </c>
      <c r="O3" s="1"/>
      <c r="P3" s="1"/>
      <c r="Q3" s="1"/>
      <c r="R3" s="1"/>
      <c r="S3" s="1"/>
    </row>
    <row r="4" spans="1:19" s="15" customFormat="1" ht="60" x14ac:dyDescent="0.15">
      <c r="A4" s="9" t="s">
        <v>16</v>
      </c>
      <c r="B4" s="9" t="s">
        <v>7</v>
      </c>
      <c r="C4" s="9"/>
      <c r="D4" s="10" t="s">
        <v>8</v>
      </c>
      <c r="E4" s="9" t="s">
        <v>9</v>
      </c>
      <c r="F4" s="10" t="s">
        <v>10</v>
      </c>
      <c r="G4" s="9" t="s">
        <v>11</v>
      </c>
      <c r="H4" s="9" t="s">
        <v>12</v>
      </c>
      <c r="I4" s="11" t="s">
        <v>17</v>
      </c>
      <c r="J4" s="11"/>
      <c r="K4" s="11" t="s">
        <v>18</v>
      </c>
      <c r="L4" s="12" t="s">
        <v>19</v>
      </c>
      <c r="M4" s="11" t="s">
        <v>20</v>
      </c>
      <c r="N4" s="13"/>
      <c r="O4" s="14"/>
      <c r="P4" s="14"/>
      <c r="Q4" s="14"/>
      <c r="R4" s="14"/>
      <c r="S4" s="14"/>
    </row>
    <row r="5" spans="1:19" ht="35.25" customHeight="1" x14ac:dyDescent="0.2">
      <c r="A5" s="3" t="s">
        <v>22</v>
      </c>
      <c r="B5" s="4" t="s">
        <v>21</v>
      </c>
      <c r="C5" s="5">
        <v>44783</v>
      </c>
      <c r="D5" s="6"/>
      <c r="E5" s="7">
        <v>0.27916666666666667</v>
      </c>
      <c r="F5" s="3"/>
      <c r="G5" s="7">
        <v>0.3</v>
      </c>
      <c r="H5" s="4">
        <v>30</v>
      </c>
      <c r="I5" s="4"/>
      <c r="J5" s="4"/>
      <c r="K5" s="4"/>
      <c r="L5" s="4"/>
      <c r="M5" s="4"/>
      <c r="N5" s="4"/>
      <c r="O5" s="1"/>
      <c r="P5" s="1"/>
      <c r="Q5" s="1"/>
      <c r="R5" s="1"/>
      <c r="S5" s="1"/>
    </row>
    <row r="6" spans="1:19" ht="35.25" customHeight="1" x14ac:dyDescent="0.2">
      <c r="A6" s="3" t="s">
        <v>23</v>
      </c>
      <c r="B6" s="4" t="s">
        <v>24</v>
      </c>
      <c r="C6" s="5">
        <v>44783</v>
      </c>
      <c r="D6" s="3"/>
      <c r="E6" s="7">
        <v>0.38750000000000001</v>
      </c>
      <c r="F6" s="3"/>
      <c r="G6" s="7">
        <v>0.40833333333333338</v>
      </c>
      <c r="H6" s="4">
        <v>30</v>
      </c>
      <c r="I6" s="4"/>
      <c r="J6" s="4"/>
      <c r="K6" s="4"/>
      <c r="L6" s="4"/>
      <c r="M6" s="4"/>
      <c r="N6" s="4"/>
      <c r="O6" s="1"/>
      <c r="P6" s="1"/>
      <c r="Q6" s="1"/>
      <c r="R6" s="1"/>
      <c r="S6" s="1"/>
    </row>
    <row r="7" spans="1:19" ht="35.25" customHeight="1" x14ac:dyDescent="0.2">
      <c r="A7" s="3" t="s">
        <v>25</v>
      </c>
      <c r="B7" s="4" t="s">
        <v>26</v>
      </c>
      <c r="C7" s="5">
        <v>44783</v>
      </c>
      <c r="D7" s="3"/>
      <c r="E7" s="7">
        <v>0.54513888888888895</v>
      </c>
      <c r="F7" s="3"/>
      <c r="G7" s="7">
        <v>0.56874999999999998</v>
      </c>
      <c r="H7" s="4">
        <v>34</v>
      </c>
      <c r="I7" s="4"/>
      <c r="J7" s="4"/>
      <c r="K7" s="4"/>
      <c r="L7" s="4"/>
      <c r="M7" s="4"/>
      <c r="N7" s="4"/>
      <c r="O7" s="1"/>
      <c r="P7" s="1"/>
      <c r="Q7" s="1"/>
      <c r="R7" s="1"/>
      <c r="S7" s="1"/>
    </row>
    <row r="8" spans="1:19" ht="35.25" customHeight="1" x14ac:dyDescent="0.2">
      <c r="A8" s="3" t="s">
        <v>27</v>
      </c>
      <c r="B8" s="4" t="s">
        <v>21</v>
      </c>
      <c r="C8" s="5">
        <v>44783</v>
      </c>
      <c r="D8" s="3">
        <v>0</v>
      </c>
      <c r="E8" s="7">
        <v>0.75694444444444453</v>
      </c>
      <c r="F8" s="3">
        <v>12701</v>
      </c>
      <c r="G8" s="7">
        <v>0.77500000000000002</v>
      </c>
      <c r="H8" s="4">
        <v>26</v>
      </c>
      <c r="I8" s="4">
        <v>2172.1999999999998</v>
      </c>
      <c r="J8" s="4">
        <f>I8/100</f>
        <v>21.721999999999998</v>
      </c>
      <c r="K8" s="4">
        <f>F8-D8</f>
        <v>12701</v>
      </c>
      <c r="L8" s="4">
        <f>K8*0.26873</f>
        <v>3413.1397300000003</v>
      </c>
      <c r="M8" s="4">
        <f>L8*2</f>
        <v>6826.2794600000007</v>
      </c>
      <c r="N8" s="4">
        <v>28.95</v>
      </c>
      <c r="O8" s="1"/>
      <c r="P8" s="1"/>
      <c r="Q8" s="1"/>
      <c r="R8" s="1"/>
      <c r="S8" s="1"/>
    </row>
    <row r="9" spans="1:19" ht="35.25" customHeight="1" x14ac:dyDescent="0.2">
      <c r="A9" s="3" t="s">
        <v>28</v>
      </c>
      <c r="B9" s="4" t="s">
        <v>24</v>
      </c>
      <c r="C9" s="5">
        <v>44783</v>
      </c>
      <c r="D9" s="3">
        <v>13000</v>
      </c>
      <c r="E9" s="7">
        <v>0.78819444444444453</v>
      </c>
      <c r="F9" s="3">
        <v>27016</v>
      </c>
      <c r="G9" s="7">
        <v>0.80763888888888891</v>
      </c>
      <c r="H9" s="4">
        <v>28</v>
      </c>
      <c r="I9" s="4">
        <v>2128.4</v>
      </c>
      <c r="J9" s="4">
        <f t="shared" ref="J9:J53" si="0">I9/100</f>
        <v>21.284000000000002</v>
      </c>
      <c r="K9" s="4">
        <f>F9-D9</f>
        <v>14016</v>
      </c>
      <c r="L9" s="4">
        <f>K9*0.26873</f>
        <v>3766.5196800000003</v>
      </c>
      <c r="M9" s="4">
        <f>L9*2</f>
        <v>7533.0393600000007</v>
      </c>
      <c r="N9" s="4">
        <v>28.95</v>
      </c>
      <c r="O9" s="1"/>
      <c r="P9" s="1"/>
      <c r="Q9" s="1"/>
      <c r="R9" s="1"/>
      <c r="S9" s="1"/>
    </row>
    <row r="10" spans="1:19" ht="35.25" customHeight="1" x14ac:dyDescent="0.2">
      <c r="A10" s="3" t="s">
        <v>29</v>
      </c>
      <c r="B10" s="4" t="s">
        <v>26</v>
      </c>
      <c r="C10" s="5">
        <v>44783</v>
      </c>
      <c r="D10" s="3">
        <v>27100</v>
      </c>
      <c r="E10" s="7">
        <v>0.81944444444444453</v>
      </c>
      <c r="F10" s="3">
        <v>37565</v>
      </c>
      <c r="G10" s="7">
        <v>0.83680555555555547</v>
      </c>
      <c r="H10" s="4">
        <v>25</v>
      </c>
      <c r="I10" s="4">
        <v>3133.7</v>
      </c>
      <c r="J10" s="4">
        <f t="shared" si="0"/>
        <v>31.337</v>
      </c>
      <c r="K10" s="4">
        <f>F10-D10</f>
        <v>10465</v>
      </c>
      <c r="L10" s="4">
        <f>K10*0.26873</f>
        <v>2812.2594500000005</v>
      </c>
      <c r="M10" s="4">
        <f>L10*2</f>
        <v>5624.5189000000009</v>
      </c>
      <c r="N10" s="4">
        <v>27.86</v>
      </c>
      <c r="O10" s="1"/>
      <c r="P10" s="1"/>
      <c r="Q10" s="1"/>
      <c r="R10" s="1"/>
      <c r="S10" s="1"/>
    </row>
    <row r="11" spans="1:19" ht="35.25" customHeight="1" x14ac:dyDescent="0.2">
      <c r="A11" s="3" t="s">
        <v>83</v>
      </c>
      <c r="B11" s="4" t="s">
        <v>31</v>
      </c>
      <c r="C11" s="5">
        <v>44814</v>
      </c>
      <c r="D11" s="3"/>
      <c r="E11" s="7">
        <v>0.26666666666666666</v>
      </c>
      <c r="F11" s="3"/>
      <c r="G11" s="7">
        <v>0.28888888888888892</v>
      </c>
      <c r="H11" s="4">
        <v>32</v>
      </c>
      <c r="I11" s="4"/>
      <c r="J11" s="4"/>
      <c r="K11" s="4"/>
      <c r="L11" s="4"/>
      <c r="M11" s="4"/>
      <c r="N11" s="4"/>
      <c r="O11" s="1"/>
      <c r="P11" s="1"/>
      <c r="Q11" s="1"/>
      <c r="R11" s="1"/>
      <c r="S11" s="1"/>
    </row>
    <row r="12" spans="1:19" ht="35.25" customHeight="1" x14ac:dyDescent="0.2">
      <c r="A12" s="3" t="s">
        <v>84</v>
      </c>
      <c r="B12" s="4" t="s">
        <v>32</v>
      </c>
      <c r="C12" s="5">
        <v>44814</v>
      </c>
      <c r="D12" s="3"/>
      <c r="E12" s="7">
        <v>0.38125000000000003</v>
      </c>
      <c r="F12" s="3"/>
      <c r="G12" s="7">
        <v>0.40208333333333335</v>
      </c>
      <c r="H12" s="4">
        <v>30</v>
      </c>
      <c r="I12" s="4"/>
      <c r="J12" s="4"/>
      <c r="K12" s="4"/>
      <c r="L12" s="4"/>
      <c r="M12" s="4"/>
      <c r="N12" s="4"/>
      <c r="O12" s="1"/>
      <c r="P12" s="1"/>
      <c r="Q12" s="1"/>
      <c r="R12" s="1"/>
      <c r="S12" s="1"/>
    </row>
    <row r="13" spans="1:19" ht="35.25" customHeight="1" x14ac:dyDescent="0.2">
      <c r="A13" s="3" t="s">
        <v>85</v>
      </c>
      <c r="B13" s="4" t="s">
        <v>33</v>
      </c>
      <c r="C13" s="5">
        <v>44814</v>
      </c>
      <c r="D13" s="3"/>
      <c r="E13" s="7">
        <v>0.54722222222222217</v>
      </c>
      <c r="F13" s="3"/>
      <c r="G13" s="7">
        <v>0.56805555555555554</v>
      </c>
      <c r="H13" s="4">
        <v>30</v>
      </c>
      <c r="I13" s="4"/>
      <c r="J13" s="4"/>
      <c r="K13" s="4"/>
      <c r="L13" s="4"/>
      <c r="M13" s="4"/>
      <c r="N13" s="4"/>
      <c r="O13" s="1"/>
      <c r="P13" s="1"/>
      <c r="Q13" s="1"/>
      <c r="R13" s="1"/>
      <c r="S13" s="1"/>
    </row>
    <row r="14" spans="1:19" ht="35.25" customHeight="1" x14ac:dyDescent="0.2">
      <c r="A14" s="3" t="s">
        <v>34</v>
      </c>
      <c r="B14" s="4" t="s">
        <v>31</v>
      </c>
      <c r="C14" s="5">
        <v>44814</v>
      </c>
      <c r="D14" s="3">
        <v>37609</v>
      </c>
      <c r="E14" s="7">
        <v>0.7597222222222223</v>
      </c>
      <c r="F14" s="3">
        <v>52535</v>
      </c>
      <c r="G14" s="7">
        <v>0.77986111111111101</v>
      </c>
      <c r="H14" s="4">
        <v>29</v>
      </c>
      <c r="I14" s="4">
        <v>4304.7</v>
      </c>
      <c r="J14" s="4">
        <f t="shared" si="0"/>
        <v>43.046999999999997</v>
      </c>
      <c r="K14" s="4">
        <f>F14-D14</f>
        <v>14926</v>
      </c>
      <c r="L14" s="4">
        <f>K14*0.26873</f>
        <v>4011.0639800000004</v>
      </c>
      <c r="M14" s="4">
        <f>L14*2</f>
        <v>8022.1279600000007</v>
      </c>
      <c r="N14" s="4">
        <v>26.87</v>
      </c>
      <c r="O14" s="1"/>
      <c r="P14" s="1"/>
      <c r="Q14" s="1"/>
      <c r="R14" s="1"/>
      <c r="S14" s="1"/>
    </row>
    <row r="15" spans="1:19" ht="35.25" customHeight="1" x14ac:dyDescent="0.2">
      <c r="A15" s="3" t="s">
        <v>35</v>
      </c>
      <c r="B15" s="4" t="s">
        <v>32</v>
      </c>
      <c r="C15" s="5">
        <v>44814</v>
      </c>
      <c r="D15" s="3">
        <v>52513</v>
      </c>
      <c r="E15" s="7">
        <v>0.79027777777777775</v>
      </c>
      <c r="F15" s="3">
        <v>68382</v>
      </c>
      <c r="G15" s="7">
        <v>0.81458333333333333</v>
      </c>
      <c r="H15" s="4">
        <v>35</v>
      </c>
      <c r="I15" s="4">
        <v>6780.7</v>
      </c>
      <c r="J15" s="4">
        <f t="shared" si="0"/>
        <v>67.807000000000002</v>
      </c>
      <c r="K15" s="4">
        <f>F15-D15</f>
        <v>15869</v>
      </c>
      <c r="L15" s="4">
        <f>K15*0.26873</f>
        <v>4264.4763700000003</v>
      </c>
      <c r="M15" s="4">
        <f>L15*2</f>
        <v>8528.9527400000006</v>
      </c>
      <c r="N15" s="4">
        <v>27.96</v>
      </c>
      <c r="O15" s="1"/>
      <c r="P15" s="1"/>
      <c r="Q15" s="1"/>
      <c r="R15" s="1"/>
      <c r="S15" s="1"/>
    </row>
    <row r="16" spans="1:19" ht="35.25" customHeight="1" x14ac:dyDescent="0.2">
      <c r="A16" s="3" t="s">
        <v>36</v>
      </c>
      <c r="B16" s="4" t="s">
        <v>33</v>
      </c>
      <c r="C16" s="5">
        <v>44814</v>
      </c>
      <c r="D16" s="3">
        <v>68387</v>
      </c>
      <c r="E16" s="7">
        <v>0.82500000000000007</v>
      </c>
      <c r="F16" s="3">
        <v>81825</v>
      </c>
      <c r="G16" s="7">
        <v>0.84513888888888899</v>
      </c>
      <c r="H16" s="4">
        <v>29</v>
      </c>
      <c r="I16" s="4">
        <v>4932.3999999999996</v>
      </c>
      <c r="J16" s="4">
        <f t="shared" si="0"/>
        <v>49.323999999999998</v>
      </c>
      <c r="K16" s="4">
        <f>F16-D16</f>
        <v>13438</v>
      </c>
      <c r="L16" s="4">
        <f>K16*0.26873</f>
        <v>3611.1937400000002</v>
      </c>
      <c r="M16" s="4">
        <f>L16*2</f>
        <v>7222.3874800000003</v>
      </c>
      <c r="N16" s="4">
        <v>27.96</v>
      </c>
      <c r="O16" s="1"/>
      <c r="P16" s="1"/>
      <c r="Q16" s="1"/>
      <c r="R16" s="1"/>
      <c r="S16" s="1"/>
    </row>
    <row r="17" spans="1:19" ht="35.25" customHeight="1" x14ac:dyDescent="0.2">
      <c r="A17" s="3" t="s">
        <v>86</v>
      </c>
      <c r="B17" s="4" t="s">
        <v>37</v>
      </c>
      <c r="C17" s="5">
        <v>44844</v>
      </c>
      <c r="D17" s="3"/>
      <c r="E17" s="7">
        <v>0.28611111111111115</v>
      </c>
      <c r="F17" s="3"/>
      <c r="G17" s="7">
        <v>0.30763888888888891</v>
      </c>
      <c r="H17" s="4">
        <v>31</v>
      </c>
      <c r="I17" s="4"/>
      <c r="J17" s="4"/>
      <c r="K17" s="4"/>
      <c r="L17" s="4"/>
      <c r="M17" s="4"/>
      <c r="N17" s="4"/>
      <c r="O17" s="1"/>
      <c r="P17" s="1"/>
      <c r="Q17" s="1"/>
      <c r="R17" s="1"/>
      <c r="S17" s="1"/>
    </row>
    <row r="18" spans="1:19" ht="35.25" customHeight="1" x14ac:dyDescent="0.2">
      <c r="A18" s="3" t="s">
        <v>87</v>
      </c>
      <c r="B18" s="4" t="s">
        <v>38</v>
      </c>
      <c r="C18" s="5">
        <v>44844</v>
      </c>
      <c r="D18" s="3"/>
      <c r="E18" s="7">
        <v>0.39444444444444443</v>
      </c>
      <c r="F18" s="3"/>
      <c r="G18" s="7">
        <v>0.4152777777777778</v>
      </c>
      <c r="H18" s="4">
        <v>30</v>
      </c>
      <c r="I18" s="4"/>
      <c r="J18" s="4"/>
      <c r="K18" s="4"/>
      <c r="L18" s="4"/>
      <c r="M18" s="4"/>
      <c r="N18" s="4"/>
      <c r="O18" s="1"/>
      <c r="P18" s="1"/>
      <c r="Q18" s="1"/>
      <c r="R18" s="1"/>
      <c r="S18" s="1"/>
    </row>
    <row r="19" spans="1:19" ht="35.25" customHeight="1" x14ac:dyDescent="0.2">
      <c r="A19" s="3" t="s">
        <v>88</v>
      </c>
      <c r="B19" s="4" t="s">
        <v>92</v>
      </c>
      <c r="C19" s="5">
        <v>44875</v>
      </c>
      <c r="D19" s="3"/>
      <c r="E19" s="7">
        <v>0.27430555555555552</v>
      </c>
      <c r="F19" s="3"/>
      <c r="G19" s="7">
        <v>0.2951388888888889</v>
      </c>
      <c r="H19" s="4">
        <v>30</v>
      </c>
      <c r="I19" s="4"/>
      <c r="J19" s="4"/>
      <c r="K19" s="4"/>
      <c r="L19" s="4"/>
      <c r="M19" s="4"/>
      <c r="N19" s="4"/>
      <c r="O19" s="1"/>
      <c r="P19" s="1"/>
      <c r="Q19" s="1"/>
      <c r="R19" s="1"/>
      <c r="S19" s="1"/>
    </row>
    <row r="20" spans="1:19" ht="35.25" customHeight="1" x14ac:dyDescent="0.2">
      <c r="A20" s="3" t="s">
        <v>89</v>
      </c>
      <c r="B20" s="4" t="s">
        <v>93</v>
      </c>
      <c r="C20" s="5">
        <v>44875</v>
      </c>
      <c r="D20" s="3"/>
      <c r="E20" s="7">
        <v>0.40625</v>
      </c>
      <c r="F20" s="3"/>
      <c r="G20" s="7">
        <v>0.42708333333333331</v>
      </c>
      <c r="H20" s="4">
        <v>30</v>
      </c>
      <c r="I20" s="4"/>
      <c r="J20" s="4"/>
      <c r="K20" s="4"/>
      <c r="L20" s="4"/>
      <c r="M20" s="4"/>
      <c r="N20" s="4"/>
      <c r="O20" s="1"/>
      <c r="P20" s="1"/>
      <c r="Q20" s="1"/>
      <c r="R20" s="1"/>
      <c r="S20" s="1"/>
    </row>
    <row r="21" spans="1:19" ht="35.25" customHeight="1" x14ac:dyDescent="0.2">
      <c r="A21" s="3" t="s">
        <v>39</v>
      </c>
      <c r="B21" s="4" t="s">
        <v>94</v>
      </c>
      <c r="C21" s="5" t="s">
        <v>40</v>
      </c>
      <c r="D21" s="3"/>
      <c r="E21" s="7">
        <v>0.53819444444444442</v>
      </c>
      <c r="F21" s="3"/>
      <c r="G21" s="7">
        <v>0.55902777777777779</v>
      </c>
      <c r="H21" s="4">
        <v>30</v>
      </c>
      <c r="I21" s="4"/>
      <c r="J21" s="4"/>
      <c r="K21" s="4"/>
      <c r="L21" s="4"/>
      <c r="M21" s="4"/>
      <c r="N21" s="4"/>
      <c r="O21" s="1"/>
      <c r="P21" s="1"/>
      <c r="Q21" s="1"/>
      <c r="R21" s="1"/>
      <c r="S21" s="1"/>
    </row>
    <row r="22" spans="1:19" ht="35.25" customHeight="1" x14ac:dyDescent="0.2">
      <c r="A22" s="3" t="s">
        <v>41</v>
      </c>
      <c r="B22" s="4" t="s">
        <v>95</v>
      </c>
      <c r="C22" s="5" t="s">
        <v>40</v>
      </c>
      <c r="D22" s="3"/>
      <c r="E22" s="7">
        <v>0.6479166666666667</v>
      </c>
      <c r="F22" s="3"/>
      <c r="G22" s="7">
        <v>0.6694444444444444</v>
      </c>
      <c r="H22" s="4">
        <v>31</v>
      </c>
      <c r="I22" s="4"/>
      <c r="J22" s="4"/>
      <c r="K22" s="4"/>
      <c r="L22" s="4"/>
      <c r="M22" s="4"/>
      <c r="N22" s="4"/>
      <c r="O22" s="1"/>
      <c r="P22" s="1"/>
      <c r="Q22" s="1"/>
      <c r="R22" s="1"/>
      <c r="S22" s="1"/>
    </row>
    <row r="23" spans="1:19" ht="35.25" customHeight="1" x14ac:dyDescent="0.2">
      <c r="A23" s="3" t="s">
        <v>42</v>
      </c>
      <c r="B23" s="4" t="s">
        <v>96</v>
      </c>
      <c r="C23" s="4" t="s">
        <v>43</v>
      </c>
      <c r="D23" s="3"/>
      <c r="E23" s="7">
        <v>0.27083333333333331</v>
      </c>
      <c r="F23" s="3"/>
      <c r="G23" s="7">
        <v>0.29236111111111113</v>
      </c>
      <c r="H23" s="4">
        <v>31</v>
      </c>
      <c r="I23" s="4"/>
      <c r="J23" s="4"/>
      <c r="K23" s="4"/>
      <c r="L23" s="4"/>
      <c r="M23" s="4"/>
      <c r="N23" s="4"/>
      <c r="O23" s="1"/>
      <c r="P23" s="1"/>
      <c r="Q23" s="1"/>
      <c r="R23" s="1"/>
      <c r="S23" s="1"/>
    </row>
    <row r="24" spans="1:19" ht="35.25" customHeight="1" x14ac:dyDescent="0.2">
      <c r="A24" s="3" t="s">
        <v>44</v>
      </c>
      <c r="B24" s="4" t="s">
        <v>97</v>
      </c>
      <c r="C24" s="4" t="s">
        <v>45</v>
      </c>
      <c r="D24" s="3"/>
      <c r="E24" s="7">
        <v>0.27083333333333331</v>
      </c>
      <c r="F24" s="3"/>
      <c r="G24" s="7">
        <v>0.29236111111111113</v>
      </c>
      <c r="H24" s="4">
        <v>31</v>
      </c>
      <c r="I24" s="4"/>
      <c r="J24" s="4"/>
      <c r="K24" s="4"/>
      <c r="L24" s="4"/>
      <c r="M24" s="4"/>
      <c r="N24" s="4"/>
      <c r="O24" s="1"/>
      <c r="P24" s="1"/>
      <c r="Q24" s="1"/>
      <c r="R24" s="1"/>
      <c r="S24" s="1"/>
    </row>
    <row r="25" spans="1:19" ht="35.25" customHeight="1" x14ac:dyDescent="0.2">
      <c r="A25" s="3" t="s">
        <v>46</v>
      </c>
      <c r="B25" s="4" t="s">
        <v>98</v>
      </c>
      <c r="C25" s="4" t="s">
        <v>45</v>
      </c>
      <c r="D25" s="3"/>
      <c r="E25" s="7">
        <v>0.37777777777777777</v>
      </c>
      <c r="F25" s="3"/>
      <c r="G25" s="7">
        <v>0.39930555555555558</v>
      </c>
      <c r="H25" s="4">
        <v>31</v>
      </c>
      <c r="I25" s="4"/>
      <c r="J25" s="4"/>
      <c r="K25" s="4"/>
      <c r="L25" s="4"/>
      <c r="M25" s="4"/>
      <c r="N25" s="4"/>
      <c r="O25" s="1"/>
      <c r="P25" s="1"/>
      <c r="Q25" s="1"/>
      <c r="R25" s="1"/>
      <c r="S25" s="1"/>
    </row>
    <row r="26" spans="1:19" ht="35.25" customHeight="1" x14ac:dyDescent="0.2">
      <c r="A26" s="3" t="s">
        <v>47</v>
      </c>
      <c r="B26" s="4" t="s">
        <v>99</v>
      </c>
      <c r="C26" s="4" t="s">
        <v>45</v>
      </c>
      <c r="D26" s="3"/>
      <c r="E26" s="7">
        <v>0.53541666666666665</v>
      </c>
      <c r="F26" s="3"/>
      <c r="G26" s="7">
        <v>0.55694444444444446</v>
      </c>
      <c r="H26" s="4">
        <v>31</v>
      </c>
      <c r="I26" s="4"/>
      <c r="J26" s="4"/>
      <c r="K26" s="4"/>
      <c r="L26" s="4"/>
      <c r="M26" s="4"/>
      <c r="N26" s="4"/>
      <c r="O26" s="1"/>
      <c r="P26" s="1"/>
      <c r="Q26" s="1"/>
      <c r="R26" s="1"/>
      <c r="S26" s="1"/>
    </row>
    <row r="27" spans="1:19" ht="35.25" customHeight="1" x14ac:dyDescent="0.2">
      <c r="A27" s="3" t="s">
        <v>48</v>
      </c>
      <c r="B27" s="4" t="s">
        <v>97</v>
      </c>
      <c r="C27" s="4" t="s">
        <v>45</v>
      </c>
      <c r="D27" s="3">
        <v>8185</v>
      </c>
      <c r="E27" s="7">
        <v>0.75347222222222221</v>
      </c>
      <c r="F27" s="3">
        <v>91967</v>
      </c>
      <c r="G27" s="7">
        <v>0.77569444444444446</v>
      </c>
      <c r="H27" s="4">
        <v>32</v>
      </c>
      <c r="I27" s="4">
        <v>6214.4</v>
      </c>
      <c r="J27" s="4">
        <f t="shared" si="0"/>
        <v>62.143999999999998</v>
      </c>
      <c r="K27" s="4">
        <f>F27-D27</f>
        <v>83782</v>
      </c>
      <c r="L27" s="4">
        <f t="shared" ref="L27:L29" si="1">K27*0.26873</f>
        <v>22514.736860000001</v>
      </c>
      <c r="M27" s="4">
        <f t="shared" ref="M27:M29" si="2">L27*2</f>
        <v>45029.473720000002</v>
      </c>
      <c r="N27" s="4">
        <v>27.99</v>
      </c>
      <c r="O27" s="1"/>
      <c r="P27" s="1"/>
      <c r="Q27" s="1"/>
      <c r="R27" s="1"/>
      <c r="S27" s="1"/>
    </row>
    <row r="28" spans="1:19" ht="35.25" customHeight="1" x14ac:dyDescent="0.2">
      <c r="A28" s="3" t="s">
        <v>49</v>
      </c>
      <c r="B28" s="4" t="s">
        <v>98</v>
      </c>
      <c r="C28" s="4" t="s">
        <v>45</v>
      </c>
      <c r="D28" s="3">
        <v>91956</v>
      </c>
      <c r="E28" s="7">
        <v>0.78472222222222221</v>
      </c>
      <c r="F28" s="3">
        <v>97471</v>
      </c>
      <c r="G28" s="7">
        <v>0.8041666666666667</v>
      </c>
      <c r="H28" s="4">
        <v>28</v>
      </c>
      <c r="I28" s="4">
        <v>3725.5</v>
      </c>
      <c r="J28" s="4">
        <f t="shared" si="0"/>
        <v>37.255000000000003</v>
      </c>
      <c r="K28" s="4">
        <f>F28-D28</f>
        <v>5515</v>
      </c>
      <c r="L28" s="4">
        <f t="shared" si="1"/>
        <v>1482.0459500000002</v>
      </c>
      <c r="M28" s="4">
        <f t="shared" si="2"/>
        <v>2964.0919000000004</v>
      </c>
      <c r="N28" s="4">
        <v>27.92</v>
      </c>
      <c r="O28" s="1"/>
      <c r="P28" s="1"/>
      <c r="Q28" s="1"/>
      <c r="R28" s="1"/>
      <c r="S28" s="1"/>
    </row>
    <row r="29" spans="1:19" ht="35.25" customHeight="1" x14ac:dyDescent="0.2">
      <c r="A29" s="3" t="s">
        <v>50</v>
      </c>
      <c r="B29" s="4" t="s">
        <v>99</v>
      </c>
      <c r="C29" s="4" t="s">
        <v>45</v>
      </c>
      <c r="D29" s="3">
        <v>97480</v>
      </c>
      <c r="E29" s="7">
        <v>0.8125</v>
      </c>
      <c r="F29" s="3">
        <v>101483</v>
      </c>
      <c r="G29" s="7">
        <v>0.83333333333333337</v>
      </c>
      <c r="H29" s="4">
        <v>30</v>
      </c>
      <c r="I29" s="4">
        <v>6213.1</v>
      </c>
      <c r="J29" s="4">
        <f t="shared" si="0"/>
        <v>62.131</v>
      </c>
      <c r="K29" s="4">
        <f>F29-D29</f>
        <v>4003</v>
      </c>
      <c r="L29" s="4">
        <f t="shared" si="1"/>
        <v>1075.7261900000001</v>
      </c>
      <c r="M29" s="4">
        <f t="shared" si="2"/>
        <v>2151.4523800000002</v>
      </c>
      <c r="N29" s="4">
        <v>27.01</v>
      </c>
      <c r="O29" s="1"/>
      <c r="P29" s="1"/>
      <c r="Q29" s="1"/>
      <c r="R29" s="1"/>
      <c r="S29" s="1"/>
    </row>
    <row r="30" spans="1:19" ht="35.25" customHeight="1" x14ac:dyDescent="0.2">
      <c r="A30" s="3" t="s">
        <v>51</v>
      </c>
      <c r="B30" s="4" t="s">
        <v>100</v>
      </c>
      <c r="C30" s="4" t="s">
        <v>53</v>
      </c>
      <c r="D30" s="3"/>
      <c r="E30" s="7">
        <v>0.2673611111111111</v>
      </c>
      <c r="F30" s="3"/>
      <c r="G30" s="7">
        <v>0.28888888888888892</v>
      </c>
      <c r="H30" s="4">
        <v>29</v>
      </c>
      <c r="I30" s="4"/>
      <c r="J30" s="4"/>
      <c r="K30" s="4"/>
      <c r="L30" s="4"/>
      <c r="M30" s="4"/>
      <c r="N30" s="4"/>
      <c r="O30" s="1"/>
      <c r="P30" s="1"/>
      <c r="Q30" s="1"/>
      <c r="R30" s="1"/>
      <c r="S30" s="1"/>
    </row>
    <row r="31" spans="1:19" ht="35.25" customHeight="1" x14ac:dyDescent="0.2">
      <c r="A31" s="3" t="s">
        <v>52</v>
      </c>
      <c r="B31" s="4" t="s">
        <v>101</v>
      </c>
      <c r="C31" s="4" t="s">
        <v>53</v>
      </c>
      <c r="D31" s="3"/>
      <c r="E31" s="7">
        <v>0.37777777777777777</v>
      </c>
      <c r="F31" s="3"/>
      <c r="G31" s="7">
        <v>0.39930555555555558</v>
      </c>
      <c r="H31" s="4">
        <v>31</v>
      </c>
      <c r="I31" s="4"/>
      <c r="J31" s="4"/>
      <c r="K31" s="4"/>
      <c r="L31" s="4"/>
      <c r="M31" s="4"/>
      <c r="N31" s="4"/>
      <c r="O31" s="1"/>
      <c r="P31" s="1"/>
      <c r="Q31" s="1"/>
      <c r="R31" s="1"/>
      <c r="S31" s="1"/>
    </row>
    <row r="32" spans="1:19" ht="35.25" customHeight="1" x14ac:dyDescent="0.2">
      <c r="A32" s="3" t="s">
        <v>54</v>
      </c>
      <c r="B32" s="4" t="s">
        <v>102</v>
      </c>
      <c r="C32" s="4" t="s">
        <v>53</v>
      </c>
      <c r="D32" s="3"/>
      <c r="E32" s="7">
        <v>0.52777777777777779</v>
      </c>
      <c r="F32" s="3"/>
      <c r="G32" s="7">
        <v>0.5493055555555556</v>
      </c>
      <c r="H32" s="4">
        <v>31</v>
      </c>
      <c r="I32" s="4"/>
      <c r="J32" s="4"/>
      <c r="K32" s="4"/>
      <c r="L32" s="4"/>
      <c r="M32" s="4"/>
      <c r="N32" s="4"/>
      <c r="O32" s="1"/>
      <c r="P32" s="1"/>
      <c r="Q32" s="1"/>
      <c r="R32" s="1"/>
      <c r="S32" s="1"/>
    </row>
    <row r="33" spans="1:19" ht="35.25" customHeight="1" x14ac:dyDescent="0.2">
      <c r="A33" s="3" t="s">
        <v>55</v>
      </c>
      <c r="B33" s="4" t="s">
        <v>100</v>
      </c>
      <c r="C33" s="4" t="s">
        <v>53</v>
      </c>
      <c r="D33" s="3">
        <v>101573</v>
      </c>
      <c r="E33" s="7">
        <v>0.75</v>
      </c>
      <c r="F33" s="3">
        <v>115008</v>
      </c>
      <c r="G33" s="7">
        <v>0.77083333333333337</v>
      </c>
      <c r="H33" s="4">
        <v>30</v>
      </c>
      <c r="I33" s="4">
        <v>4019.6</v>
      </c>
      <c r="J33" s="4">
        <f t="shared" si="0"/>
        <v>40.195999999999998</v>
      </c>
      <c r="K33" s="4">
        <f>F33-D33</f>
        <v>13435</v>
      </c>
      <c r="L33" s="4">
        <f t="shared" ref="L33:L35" si="3">K33*0.26873</f>
        <v>3610.3875500000004</v>
      </c>
      <c r="M33" s="4">
        <f t="shared" ref="M33:M35" si="4">L33*2</f>
        <v>7220.7751000000007</v>
      </c>
      <c r="N33" s="4">
        <v>28.95</v>
      </c>
      <c r="O33" s="1"/>
      <c r="P33" s="1"/>
      <c r="Q33" s="1"/>
      <c r="R33" s="1"/>
      <c r="S33" s="1"/>
    </row>
    <row r="34" spans="1:19" ht="35.25" customHeight="1" x14ac:dyDescent="0.2">
      <c r="A34" s="3" t="s">
        <v>56</v>
      </c>
      <c r="B34" s="4" t="s">
        <v>101</v>
      </c>
      <c r="C34" s="4" t="s">
        <v>53</v>
      </c>
      <c r="D34" s="3">
        <v>111006</v>
      </c>
      <c r="E34" s="7">
        <v>0.78541666666666676</v>
      </c>
      <c r="F34" s="3">
        <v>125850</v>
      </c>
      <c r="G34" s="7">
        <v>0.80555555555555547</v>
      </c>
      <c r="H34" s="4">
        <v>29</v>
      </c>
      <c r="I34" s="4">
        <v>6165.3</v>
      </c>
      <c r="J34" s="4">
        <f t="shared" si="0"/>
        <v>61.652999999999999</v>
      </c>
      <c r="K34" s="4">
        <f>F34-D34</f>
        <v>14844</v>
      </c>
      <c r="L34" s="4">
        <f t="shared" si="3"/>
        <v>3989.0281200000004</v>
      </c>
      <c r="M34" s="4">
        <f t="shared" si="4"/>
        <v>7978.0562400000008</v>
      </c>
      <c r="N34" s="4">
        <v>28.85</v>
      </c>
      <c r="O34" s="1"/>
      <c r="P34" s="1"/>
      <c r="Q34" s="1"/>
      <c r="R34" s="1"/>
      <c r="S34" s="1"/>
    </row>
    <row r="35" spans="1:19" ht="35.25" customHeight="1" x14ac:dyDescent="0.2">
      <c r="A35" s="3" t="s">
        <v>57</v>
      </c>
      <c r="B35" s="4" t="s">
        <v>102</v>
      </c>
      <c r="C35" s="4" t="s">
        <v>53</v>
      </c>
      <c r="D35" s="3">
        <v>125847</v>
      </c>
      <c r="E35" s="7">
        <v>0.81041666666666667</v>
      </c>
      <c r="F35" s="3">
        <v>135684</v>
      </c>
      <c r="G35" s="7">
        <v>0.82986111111111116</v>
      </c>
      <c r="H35" s="4">
        <v>28</v>
      </c>
      <c r="I35" s="4">
        <v>6592.6</v>
      </c>
      <c r="J35" s="4">
        <f t="shared" si="0"/>
        <v>65.926000000000002</v>
      </c>
      <c r="K35" s="4">
        <f>F35-D35</f>
        <v>9837</v>
      </c>
      <c r="L35" s="4">
        <f t="shared" si="3"/>
        <v>2643.49701</v>
      </c>
      <c r="M35" s="4">
        <f t="shared" si="4"/>
        <v>5286.9940200000001</v>
      </c>
      <c r="N35" s="4">
        <v>28.95</v>
      </c>
      <c r="O35" s="1"/>
      <c r="P35" s="1"/>
      <c r="Q35" s="1"/>
      <c r="R35" s="1"/>
      <c r="S35" s="1"/>
    </row>
    <row r="36" spans="1:19" ht="35.25" customHeight="1" x14ac:dyDescent="0.2">
      <c r="A36" s="3" t="s">
        <v>58</v>
      </c>
      <c r="B36" s="4" t="s">
        <v>103</v>
      </c>
      <c r="C36" s="4" t="s">
        <v>60</v>
      </c>
      <c r="D36" s="3"/>
      <c r="E36" s="7">
        <v>0.25694444444444448</v>
      </c>
      <c r="F36" s="3"/>
      <c r="G36" s="7">
        <v>0.27847222222222223</v>
      </c>
      <c r="H36" s="4">
        <v>31</v>
      </c>
      <c r="I36" s="4"/>
      <c r="J36" s="4"/>
      <c r="K36" s="4"/>
      <c r="L36" s="4"/>
      <c r="M36" s="4"/>
      <c r="N36" s="4"/>
      <c r="O36" s="1"/>
      <c r="P36" s="1"/>
      <c r="Q36" s="1"/>
      <c r="R36" s="1"/>
      <c r="S36" s="1"/>
    </row>
    <row r="37" spans="1:19" ht="35.25" customHeight="1" x14ac:dyDescent="0.2">
      <c r="A37" s="3" t="s">
        <v>59</v>
      </c>
      <c r="B37" s="4" t="s">
        <v>104</v>
      </c>
      <c r="C37" s="4" t="s">
        <v>60</v>
      </c>
      <c r="D37" s="3"/>
      <c r="E37" s="7">
        <v>0.3666666666666667</v>
      </c>
      <c r="F37" s="3"/>
      <c r="G37" s="7">
        <v>0.38819444444444445</v>
      </c>
      <c r="H37" s="4">
        <v>31</v>
      </c>
      <c r="I37" s="4"/>
      <c r="J37" s="4"/>
      <c r="K37" s="4"/>
      <c r="L37" s="4"/>
      <c r="M37" s="4"/>
      <c r="N37" s="4"/>
      <c r="O37" s="1"/>
      <c r="P37" s="1"/>
      <c r="Q37" s="1"/>
      <c r="R37" s="1"/>
      <c r="S37" s="1"/>
    </row>
    <row r="38" spans="1:19" ht="35.25" customHeight="1" x14ac:dyDescent="0.2">
      <c r="A38" s="3" t="s">
        <v>61</v>
      </c>
      <c r="B38" s="4" t="s">
        <v>105</v>
      </c>
      <c r="C38" s="4" t="s">
        <v>60</v>
      </c>
      <c r="D38" s="3"/>
      <c r="E38" s="7">
        <v>0.51597222222222217</v>
      </c>
      <c r="F38" s="3"/>
      <c r="G38" s="7">
        <v>0.53749999999999998</v>
      </c>
      <c r="H38" s="4">
        <v>31</v>
      </c>
      <c r="I38" s="4"/>
      <c r="J38" s="4"/>
      <c r="K38" s="4"/>
      <c r="L38" s="4"/>
      <c r="M38" s="4"/>
      <c r="N38" s="4"/>
      <c r="O38" s="1"/>
      <c r="P38" s="1"/>
      <c r="Q38" s="1"/>
      <c r="R38" s="1"/>
      <c r="S38" s="1"/>
    </row>
    <row r="39" spans="1:19" ht="35.25" customHeight="1" x14ac:dyDescent="0.2">
      <c r="A39" s="3" t="s">
        <v>62</v>
      </c>
      <c r="B39" s="4" t="s">
        <v>103</v>
      </c>
      <c r="C39" s="4" t="s">
        <v>60</v>
      </c>
      <c r="D39" s="3">
        <v>135712</v>
      </c>
      <c r="E39" s="7">
        <v>0.75069444444444444</v>
      </c>
      <c r="F39" s="3">
        <v>148317</v>
      </c>
      <c r="G39" s="7">
        <v>0.77083333333333337</v>
      </c>
      <c r="H39" s="4">
        <v>29</v>
      </c>
      <c r="I39" s="4">
        <v>3996.4</v>
      </c>
      <c r="J39" s="4">
        <f t="shared" si="0"/>
        <v>39.963999999999999</v>
      </c>
      <c r="K39" s="4">
        <f>F39-D39</f>
        <v>12605</v>
      </c>
      <c r="L39" s="4">
        <f t="shared" ref="L39:L41" si="5">K39*0.26873</f>
        <v>3387.3416500000003</v>
      </c>
      <c r="M39" s="4">
        <f t="shared" ref="M39:M41" si="6">L39*2</f>
        <v>6774.6833000000006</v>
      </c>
      <c r="N39" s="4">
        <v>27.86</v>
      </c>
      <c r="O39" s="1"/>
      <c r="P39" s="1"/>
      <c r="Q39" s="1"/>
      <c r="R39" s="1"/>
      <c r="S39" s="1"/>
    </row>
    <row r="40" spans="1:19" ht="35.25" customHeight="1" x14ac:dyDescent="0.2">
      <c r="A40" s="3" t="s">
        <v>63</v>
      </c>
      <c r="B40" s="4" t="s">
        <v>104</v>
      </c>
      <c r="C40" s="4" t="s">
        <v>60</v>
      </c>
      <c r="D40" s="3">
        <v>148322</v>
      </c>
      <c r="E40" s="7">
        <v>0.78055555555555556</v>
      </c>
      <c r="F40" s="3">
        <v>160367</v>
      </c>
      <c r="G40" s="7">
        <v>0.80208333333333337</v>
      </c>
      <c r="H40" s="4">
        <v>31</v>
      </c>
      <c r="I40" s="4">
        <v>3733.8</v>
      </c>
      <c r="J40" s="4">
        <f t="shared" si="0"/>
        <v>37.338000000000001</v>
      </c>
      <c r="K40" s="4">
        <f>F40-D40</f>
        <v>12045</v>
      </c>
      <c r="L40" s="4">
        <f t="shared" si="5"/>
        <v>3236.8528500000002</v>
      </c>
      <c r="M40" s="4">
        <f t="shared" si="6"/>
        <v>6473.7057000000004</v>
      </c>
      <c r="N40" s="4">
        <v>28.95</v>
      </c>
      <c r="O40" s="1"/>
      <c r="P40" s="1"/>
      <c r="Q40" s="1"/>
      <c r="R40" s="1"/>
      <c r="S40" s="1"/>
    </row>
    <row r="41" spans="1:19" ht="35.25" customHeight="1" x14ac:dyDescent="0.2">
      <c r="A41" s="3" t="s">
        <v>64</v>
      </c>
      <c r="B41" s="4" t="s">
        <v>105</v>
      </c>
      <c r="C41" s="4" t="s">
        <v>60</v>
      </c>
      <c r="D41" s="3">
        <v>160361</v>
      </c>
      <c r="E41" s="7">
        <v>0.81111111111111101</v>
      </c>
      <c r="F41" s="3">
        <v>168463</v>
      </c>
      <c r="G41" s="7">
        <v>0.83124999999999993</v>
      </c>
      <c r="H41" s="4">
        <v>29</v>
      </c>
      <c r="I41" s="4">
        <v>4398.3</v>
      </c>
      <c r="J41" s="4">
        <f t="shared" si="0"/>
        <v>43.983000000000004</v>
      </c>
      <c r="K41" s="4">
        <f>F41-D41</f>
        <v>8102</v>
      </c>
      <c r="L41" s="4">
        <f t="shared" si="5"/>
        <v>2177.2504600000002</v>
      </c>
      <c r="M41" s="4">
        <f t="shared" si="6"/>
        <v>4354.5009200000004</v>
      </c>
      <c r="N41" s="4">
        <v>27.96</v>
      </c>
      <c r="O41" s="1"/>
      <c r="P41" s="1"/>
      <c r="Q41" s="1"/>
      <c r="R41" s="1"/>
      <c r="S41" s="1"/>
    </row>
    <row r="42" spans="1:19" ht="35.25" customHeight="1" x14ac:dyDescent="0.2">
      <c r="A42" s="3" t="s">
        <v>65</v>
      </c>
      <c r="B42" s="4" t="s">
        <v>106</v>
      </c>
      <c r="C42" s="4" t="s">
        <v>67</v>
      </c>
      <c r="D42" s="3"/>
      <c r="E42" s="7">
        <v>0.25833333333333336</v>
      </c>
      <c r="F42" s="3"/>
      <c r="G42" s="7">
        <v>0.27986111111111112</v>
      </c>
      <c r="H42" s="4">
        <v>31</v>
      </c>
      <c r="I42" s="4"/>
      <c r="J42" s="4"/>
      <c r="K42" s="4"/>
      <c r="L42" s="4"/>
      <c r="M42" s="4"/>
      <c r="N42" s="4"/>
      <c r="O42" s="1"/>
      <c r="P42" s="1"/>
      <c r="Q42" s="1"/>
      <c r="R42" s="1"/>
      <c r="S42" s="1"/>
    </row>
    <row r="43" spans="1:19" ht="35.25" customHeight="1" x14ac:dyDescent="0.2">
      <c r="A43" s="3" t="s">
        <v>66</v>
      </c>
      <c r="B43" s="4" t="s">
        <v>107</v>
      </c>
      <c r="C43" s="4" t="s">
        <v>67</v>
      </c>
      <c r="D43" s="3"/>
      <c r="E43" s="7">
        <v>0.36805555555555558</v>
      </c>
      <c r="F43" s="3"/>
      <c r="G43" s="7">
        <v>0.38958333333333334</v>
      </c>
      <c r="H43" s="4">
        <v>31</v>
      </c>
      <c r="I43" s="4"/>
      <c r="J43" s="4"/>
      <c r="K43" s="4"/>
      <c r="L43" s="4"/>
      <c r="M43" s="4"/>
      <c r="N43" s="4"/>
      <c r="O43" s="1"/>
      <c r="P43" s="1"/>
      <c r="Q43" s="1"/>
      <c r="R43" s="1"/>
      <c r="S43" s="1"/>
    </row>
    <row r="44" spans="1:19" ht="35.25" customHeight="1" x14ac:dyDescent="0.2">
      <c r="A44" s="3" t="s">
        <v>68</v>
      </c>
      <c r="B44" s="4" t="s">
        <v>108</v>
      </c>
      <c r="C44" s="4" t="s">
        <v>67</v>
      </c>
      <c r="D44" s="3"/>
      <c r="E44" s="7">
        <v>0.51458333333333328</v>
      </c>
      <c r="F44" s="3"/>
      <c r="G44" s="7">
        <v>0.53680555555555554</v>
      </c>
      <c r="H44" s="4">
        <v>32</v>
      </c>
      <c r="I44" s="4"/>
      <c r="J44" s="4"/>
      <c r="K44" s="4"/>
      <c r="L44" s="4"/>
      <c r="M44" s="4"/>
      <c r="N44" s="4"/>
      <c r="O44" s="1"/>
      <c r="P44" s="1"/>
      <c r="Q44" s="1"/>
      <c r="R44" s="1"/>
      <c r="S44" s="1"/>
    </row>
    <row r="45" spans="1:19" ht="35.25" customHeight="1" x14ac:dyDescent="0.2">
      <c r="A45" s="3" t="s">
        <v>69</v>
      </c>
      <c r="B45" s="4" t="s">
        <v>106</v>
      </c>
      <c r="C45" s="4" t="s">
        <v>67</v>
      </c>
      <c r="D45" s="3">
        <v>168580</v>
      </c>
      <c r="E45" s="7">
        <v>0.75138888888888899</v>
      </c>
      <c r="F45" s="3">
        <v>176296</v>
      </c>
      <c r="G45" s="7">
        <v>0.7715277777777777</v>
      </c>
      <c r="H45" s="4">
        <v>29</v>
      </c>
      <c r="I45" s="4">
        <v>7226.3</v>
      </c>
      <c r="J45" s="4">
        <f t="shared" si="0"/>
        <v>72.263000000000005</v>
      </c>
      <c r="K45" s="4">
        <f>F45-D45</f>
        <v>7716</v>
      </c>
      <c r="L45" s="4">
        <f t="shared" ref="L45:L47" si="7">K45*0.26873</f>
        <v>2073.5206800000001</v>
      </c>
      <c r="M45" s="4">
        <f t="shared" ref="M45:M47" si="8">L45*2</f>
        <v>4147.0413600000002</v>
      </c>
      <c r="N45" s="4">
        <v>26.87</v>
      </c>
      <c r="O45" s="1"/>
      <c r="P45" s="1"/>
      <c r="Q45" s="1"/>
      <c r="R45" s="1"/>
      <c r="S45" s="1"/>
    </row>
    <row r="46" spans="1:19" ht="35.25" customHeight="1" x14ac:dyDescent="0.2">
      <c r="A46" s="3" t="s">
        <v>70</v>
      </c>
      <c r="B46" s="4" t="s">
        <v>107</v>
      </c>
      <c r="C46" s="4" t="s">
        <v>67</v>
      </c>
      <c r="D46" s="3">
        <v>176295</v>
      </c>
      <c r="E46" s="7">
        <v>0.77847222222222223</v>
      </c>
      <c r="F46" s="3">
        <v>183880</v>
      </c>
      <c r="G46" s="7">
        <v>0.7993055555555556</v>
      </c>
      <c r="H46" s="4">
        <v>30</v>
      </c>
      <c r="I46" s="4">
        <v>6607.6</v>
      </c>
      <c r="J46" s="4">
        <f t="shared" si="0"/>
        <v>66.076000000000008</v>
      </c>
      <c r="K46" s="4">
        <f>F46-D46</f>
        <v>7585</v>
      </c>
      <c r="L46" s="4">
        <f t="shared" si="7"/>
        <v>2038.3170500000001</v>
      </c>
      <c r="M46" s="4">
        <f t="shared" si="8"/>
        <v>4076.6341000000002</v>
      </c>
      <c r="N46" s="4">
        <v>26.879000000000001</v>
      </c>
      <c r="O46" s="1"/>
      <c r="P46" s="1"/>
      <c r="Q46" s="1"/>
      <c r="R46" s="1"/>
      <c r="S46" s="1"/>
    </row>
    <row r="47" spans="1:19" ht="35.25" customHeight="1" x14ac:dyDescent="0.2">
      <c r="A47" s="3" t="s">
        <v>71</v>
      </c>
      <c r="B47" s="4" t="s">
        <v>108</v>
      </c>
      <c r="C47" s="4" t="s">
        <v>67</v>
      </c>
      <c r="D47" s="3">
        <v>183883</v>
      </c>
      <c r="E47" s="7">
        <v>0.80625000000000002</v>
      </c>
      <c r="F47" s="3">
        <v>190813</v>
      </c>
      <c r="G47" s="7">
        <v>0.82638888888888884</v>
      </c>
      <c r="H47" s="4">
        <v>29</v>
      </c>
      <c r="I47" s="4">
        <v>7886.2</v>
      </c>
      <c r="J47" s="4">
        <f t="shared" si="0"/>
        <v>78.861999999999995</v>
      </c>
      <c r="K47" s="4">
        <f>F47-D47</f>
        <v>6930</v>
      </c>
      <c r="L47" s="4">
        <f t="shared" si="7"/>
        <v>1862.2989000000002</v>
      </c>
      <c r="M47" s="4">
        <f t="shared" si="8"/>
        <v>3724.5978000000005</v>
      </c>
      <c r="N47" s="4">
        <v>26.977</v>
      </c>
      <c r="O47" s="1"/>
      <c r="P47" s="1"/>
      <c r="Q47" s="1"/>
      <c r="R47" s="1"/>
      <c r="S47" s="1"/>
    </row>
    <row r="48" spans="1:19" ht="35.25" customHeight="1" x14ac:dyDescent="0.2">
      <c r="A48" s="3" t="s">
        <v>72</v>
      </c>
      <c r="B48" s="4" t="s">
        <v>109</v>
      </c>
      <c r="C48" s="4" t="s">
        <v>75</v>
      </c>
      <c r="D48" s="3"/>
      <c r="E48" s="7">
        <v>0.25555555555555559</v>
      </c>
      <c r="F48" s="3"/>
      <c r="G48" s="7">
        <v>0.27847222222222223</v>
      </c>
      <c r="H48" s="4">
        <v>33</v>
      </c>
      <c r="I48" s="4"/>
      <c r="J48" s="4"/>
      <c r="K48" s="4"/>
      <c r="L48" s="4"/>
      <c r="M48" s="4"/>
      <c r="N48" s="4"/>
      <c r="O48" s="1"/>
      <c r="P48" s="1"/>
      <c r="Q48" s="1"/>
      <c r="R48" s="1"/>
      <c r="S48" s="1"/>
    </row>
    <row r="49" spans="1:19" ht="35.25" customHeight="1" x14ac:dyDescent="0.2">
      <c r="A49" s="3" t="s">
        <v>73</v>
      </c>
      <c r="B49" s="4" t="s">
        <v>110</v>
      </c>
      <c r="C49" s="4" t="s">
        <v>75</v>
      </c>
      <c r="D49" s="3"/>
      <c r="E49" s="7">
        <v>0.35972222222222222</v>
      </c>
      <c r="F49" s="3"/>
      <c r="G49" s="7">
        <v>0.38194444444444442</v>
      </c>
      <c r="H49" s="4">
        <v>32</v>
      </c>
      <c r="I49" s="4"/>
      <c r="J49" s="4"/>
      <c r="K49" s="4"/>
      <c r="L49" s="4"/>
      <c r="M49" s="4"/>
      <c r="N49" s="4"/>
      <c r="O49" s="1"/>
      <c r="P49" s="1"/>
      <c r="Q49" s="1"/>
      <c r="R49" s="1"/>
      <c r="S49" s="1"/>
    </row>
    <row r="50" spans="1:19" ht="35.25" customHeight="1" x14ac:dyDescent="0.2">
      <c r="A50" s="3" t="s">
        <v>74</v>
      </c>
      <c r="B50" s="4" t="s">
        <v>111</v>
      </c>
      <c r="C50" s="4" t="s">
        <v>75</v>
      </c>
      <c r="D50" s="3"/>
      <c r="E50" s="7">
        <v>0.51388888888888895</v>
      </c>
      <c r="F50" s="3"/>
      <c r="G50" s="7">
        <v>0.53472222222222221</v>
      </c>
      <c r="H50" s="4">
        <v>30</v>
      </c>
      <c r="I50" s="4"/>
      <c r="J50" s="4"/>
      <c r="K50" s="4"/>
      <c r="L50" s="4"/>
      <c r="M50" s="4"/>
      <c r="N50" s="4"/>
      <c r="O50" s="1"/>
      <c r="P50" s="1"/>
      <c r="Q50" s="1"/>
      <c r="R50" s="1"/>
      <c r="S50" s="1"/>
    </row>
    <row r="51" spans="1:19" ht="35.25" customHeight="1" x14ac:dyDescent="0.2">
      <c r="A51" s="3" t="s">
        <v>76</v>
      </c>
      <c r="B51" s="4" t="s">
        <v>109</v>
      </c>
      <c r="C51" s="4" t="s">
        <v>75</v>
      </c>
      <c r="D51" s="3">
        <v>190811</v>
      </c>
      <c r="E51" s="7">
        <v>0.75</v>
      </c>
      <c r="F51" s="3">
        <v>198568</v>
      </c>
      <c r="G51" s="7">
        <v>0.76944444444444438</v>
      </c>
      <c r="H51" s="4">
        <v>28</v>
      </c>
      <c r="I51" s="4">
        <v>4238.8999999999996</v>
      </c>
      <c r="J51" s="4">
        <f t="shared" si="0"/>
        <v>42.388999999999996</v>
      </c>
      <c r="K51" s="4">
        <f>F51-D51</f>
        <v>7757</v>
      </c>
      <c r="L51" s="4">
        <f t="shared" ref="L51:L53" si="9">K51*0.26873</f>
        <v>2084.5386100000001</v>
      </c>
      <c r="M51" s="4">
        <f t="shared" ref="M51:M53" si="10">L51*2</f>
        <v>4169.0772200000001</v>
      </c>
      <c r="N51" s="4">
        <v>27.86</v>
      </c>
      <c r="O51" s="1"/>
      <c r="P51" s="1"/>
      <c r="Q51" s="1"/>
      <c r="R51" s="1"/>
      <c r="S51" s="1"/>
    </row>
    <row r="52" spans="1:19" ht="35.25" customHeight="1" x14ac:dyDescent="0.2">
      <c r="A52" s="3" t="s">
        <v>77</v>
      </c>
      <c r="B52" s="4" t="s">
        <v>110</v>
      </c>
      <c r="C52" s="4" t="s">
        <v>75</v>
      </c>
      <c r="D52" s="3">
        <v>198562</v>
      </c>
      <c r="E52" s="7">
        <v>0.77708333333333324</v>
      </c>
      <c r="F52" s="3">
        <v>203847</v>
      </c>
      <c r="G52" s="7">
        <v>0.79722222222222217</v>
      </c>
      <c r="H52" s="4">
        <v>29</v>
      </c>
      <c r="I52" s="4">
        <v>6145.8</v>
      </c>
      <c r="J52" s="4">
        <f t="shared" si="0"/>
        <v>61.457999999999998</v>
      </c>
      <c r="K52" s="4">
        <f>F52-D52</f>
        <v>5285</v>
      </c>
      <c r="L52" s="4">
        <f t="shared" si="9"/>
        <v>1420.2380500000002</v>
      </c>
      <c r="M52" s="4">
        <f t="shared" si="10"/>
        <v>2840.4761000000003</v>
      </c>
      <c r="N52" s="4">
        <v>27.96</v>
      </c>
      <c r="O52" s="1"/>
      <c r="P52" s="1"/>
      <c r="Q52" s="1"/>
      <c r="R52" s="1"/>
      <c r="S52" s="1"/>
    </row>
    <row r="53" spans="1:19" ht="35.25" customHeight="1" x14ac:dyDescent="0.2">
      <c r="A53" s="3" t="s">
        <v>78</v>
      </c>
      <c r="B53" s="4" t="s">
        <v>111</v>
      </c>
      <c r="C53" s="4" t="s">
        <v>75</v>
      </c>
      <c r="D53" s="3">
        <v>203846</v>
      </c>
      <c r="E53" s="7">
        <v>0.80555555555555547</v>
      </c>
      <c r="F53" s="3">
        <v>205277</v>
      </c>
      <c r="G53" s="7">
        <v>0.82361111111111107</v>
      </c>
      <c r="H53" s="4">
        <v>26</v>
      </c>
      <c r="I53" s="4">
        <v>4606</v>
      </c>
      <c r="J53" s="4">
        <f t="shared" si="0"/>
        <v>46.06</v>
      </c>
      <c r="K53" s="4">
        <f>F53-D53</f>
        <v>1431</v>
      </c>
      <c r="L53" s="4">
        <f t="shared" si="9"/>
        <v>384.55263000000002</v>
      </c>
      <c r="M53" s="4">
        <f t="shared" si="10"/>
        <v>769.10526000000004</v>
      </c>
      <c r="N53" s="4">
        <v>27.56</v>
      </c>
      <c r="O53" s="1"/>
      <c r="P53" s="1"/>
      <c r="Q53" s="1"/>
      <c r="R53" s="1"/>
      <c r="S53" s="1"/>
    </row>
    <row r="54" spans="1:19" ht="53.25" customHeight="1" x14ac:dyDescent="0.2">
      <c r="A54" s="22" t="s">
        <v>90</v>
      </c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4"/>
      <c r="O54" s="1"/>
      <c r="P54" s="1"/>
      <c r="Q54" s="1"/>
      <c r="R54" s="1"/>
      <c r="S54" s="1"/>
    </row>
    <row r="55" spans="1:19" ht="35.2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ht="35.2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 ht="35.2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 ht="35.2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ht="35.2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ht="35.2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ht="35.2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ht="35.2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ht="35.2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ht="35.2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35.2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35.2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35.2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35.2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ht="35.2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ht="35.2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1:19" ht="35.2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1:19" ht="35.2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1:19" ht="35.2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1:19" ht="35.2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1:19" ht="35.2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spans="1:19" ht="35.2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1:19" ht="35.2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1:19" ht="35.2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spans="1:19" ht="35.2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spans="1:19" ht="35.2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ht="35.2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ht="35.2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ht="35.2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ht="35.2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ht="35.2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ht="35.2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ht="35.2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ht="35.2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ht="35.2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ht="35.2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35.2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spans="1:19" ht="35.2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spans="1:19" ht="35.2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spans="1:19" ht="35.2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spans="1:19" ht="35.2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 spans="1:19" ht="35.2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spans="1:19" ht="35.2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 spans="1:19" ht="35.2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spans="1:19" ht="35.2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 spans="1:19" ht="35.2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</row>
    <row r="101" spans="1:19" ht="35.2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 spans="1:19" ht="35.2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3" spans="1:19" ht="35.2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</row>
    <row r="104" spans="1:19" ht="35.2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</row>
    <row r="105" spans="1:19" ht="35.2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</row>
    <row r="106" spans="1:19" ht="35.2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</row>
    <row r="107" spans="1:19" ht="35.2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</row>
    <row r="108" spans="1:19" ht="35.2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</row>
    <row r="109" spans="1:19" ht="35.2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 spans="1:19" ht="35.2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1" spans="1:19" ht="35.2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</row>
    <row r="112" spans="1:19" ht="35.2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</row>
    <row r="113" spans="1:19" ht="35.2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</row>
    <row r="114" spans="1:19" ht="35.2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</row>
    <row r="115" spans="1:19" ht="35.2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</row>
    <row r="116" spans="1:19" ht="35.2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7" spans="1:19" ht="35.2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</row>
    <row r="118" spans="1:19" ht="35.2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</row>
    <row r="119" spans="1:19" ht="35.2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</row>
    <row r="120" spans="1:19" ht="35.2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</row>
    <row r="121" spans="1:19" ht="35.2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</row>
    <row r="122" spans="1:19" ht="35.2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</row>
    <row r="123" spans="1:19" ht="35.2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</row>
    <row r="124" spans="1:19" ht="35.2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spans="1:19" ht="35.2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spans="1:19" ht="35.2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 spans="1:19" ht="35.2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spans="1:19" ht="35.2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</row>
    <row r="129" spans="1:19" ht="35.2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</row>
    <row r="130" spans="1:19" ht="35.2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 spans="1:19" ht="35.2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</row>
    <row r="132" spans="1:19" ht="35.2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spans="1:19" ht="35.2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spans="1:19" ht="35.2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</row>
    <row r="135" spans="1:19" ht="35.2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 spans="1:19" ht="35.2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 spans="1:19" ht="35.2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spans="1:19" ht="35.2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 spans="1:19" ht="35.2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spans="1:19" ht="35.2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spans="1:19" ht="35.2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 spans="1:19" ht="35.2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 spans="1:19" ht="35.2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 spans="1:19" ht="35.2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 spans="1:19" ht="35.2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</row>
    <row r="146" spans="1:19" ht="35.2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 spans="1:19" ht="35.2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 spans="1:19" ht="35.2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 spans="1:19" ht="35.2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 spans="1:19" ht="35.2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 spans="1:19" ht="35.2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 spans="1:19" ht="35.2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</row>
    <row r="153" spans="1:19" ht="35.2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 spans="1:19" ht="35.2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 spans="1:19" ht="35.2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 spans="1:19" ht="35.2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 spans="1:19" ht="35.2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</row>
    <row r="158" spans="1:19" ht="35.2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</row>
    <row r="159" spans="1:19" ht="35.2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</row>
    <row r="160" spans="1:19" ht="35.2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</row>
    <row r="161" spans="1:19" ht="35.2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</row>
    <row r="162" spans="1:19" ht="35.2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</row>
    <row r="163" spans="1:19" ht="35.2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</row>
    <row r="164" spans="1:19" ht="35.2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</row>
    <row r="165" spans="1:19" ht="35.2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</row>
    <row r="166" spans="1:19" ht="35.2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</row>
    <row r="167" spans="1:19" ht="35.2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</row>
    <row r="168" spans="1:19" ht="35.2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</row>
    <row r="169" spans="1:19" ht="35.2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</row>
    <row r="170" spans="1:19" ht="35.2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</row>
    <row r="171" spans="1:19" ht="35.2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</row>
    <row r="172" spans="1:19" ht="35.2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</row>
    <row r="173" spans="1:19" ht="35.2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</row>
    <row r="174" spans="1:19" ht="35.2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</row>
    <row r="175" spans="1:19" ht="35.2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</row>
    <row r="176" spans="1:19" ht="35.2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77" spans="1:19" ht="35.2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</row>
    <row r="178" spans="1:19" ht="35.2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</row>
    <row r="179" spans="1:19" ht="35.2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</row>
    <row r="180" spans="1:19" ht="35.2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</row>
    <row r="181" spans="1:19" ht="35.2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</row>
    <row r="182" spans="1:19" ht="35.2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</row>
    <row r="183" spans="1:19" ht="35.2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</row>
    <row r="184" spans="1:19" ht="35.2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</row>
    <row r="185" spans="1:19" ht="35.2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</row>
    <row r="186" spans="1:19" ht="35.2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</row>
    <row r="187" spans="1:19" ht="35.2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</row>
    <row r="188" spans="1:19" ht="35.2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</row>
    <row r="189" spans="1:19" ht="35.2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</row>
    <row r="190" spans="1:19" ht="35.2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</row>
    <row r="191" spans="1:19" ht="35.2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</row>
    <row r="192" spans="1:19" ht="35.2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</row>
    <row r="193" spans="1:19" ht="35.2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</row>
    <row r="194" spans="1:19" ht="35.2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</row>
    <row r="195" spans="1:19" ht="35.2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</row>
    <row r="196" spans="1:19" ht="35.2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</row>
    <row r="197" spans="1:19" ht="35.2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</row>
    <row r="198" spans="1:19" ht="35.2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</row>
    <row r="199" spans="1:19" ht="35.2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</row>
    <row r="200" spans="1:19" ht="35.2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</row>
    <row r="201" spans="1:19" ht="35.2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</row>
    <row r="202" spans="1:19" ht="35.2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</row>
    <row r="203" spans="1:19" ht="35.2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</row>
    <row r="204" spans="1:19" ht="35.2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</row>
    <row r="205" spans="1:19" ht="35.2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</row>
    <row r="206" spans="1:19" ht="35.2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</row>
    <row r="207" spans="1:19" ht="35.2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</row>
    <row r="208" spans="1:19" ht="35.2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</row>
    <row r="209" spans="1:19" ht="35.2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</row>
    <row r="210" spans="1:19" ht="35.2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</row>
    <row r="211" spans="1:19" ht="35.2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</row>
    <row r="212" spans="1:19" ht="35.2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</row>
    <row r="213" spans="1:19" ht="35.2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</row>
    <row r="214" spans="1:19" ht="35.2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</row>
    <row r="215" spans="1:19" ht="35.2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</row>
    <row r="216" spans="1:19" ht="35.2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</row>
    <row r="217" spans="1:19" ht="35.2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</row>
    <row r="218" spans="1:19" ht="35.2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</row>
    <row r="219" spans="1:19" ht="35.2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</row>
    <row r="220" spans="1:19" ht="35.2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</row>
    <row r="221" spans="1:19" ht="35.2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</row>
    <row r="222" spans="1:19" ht="35.2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</row>
    <row r="223" spans="1:19" ht="35.2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</row>
    <row r="224" spans="1:19" ht="35.2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</row>
    <row r="225" spans="1:19" ht="35.2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</row>
    <row r="226" spans="1:19" ht="35.2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</row>
    <row r="227" spans="1:19" ht="35.2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</row>
    <row r="228" spans="1:19" ht="35.2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</row>
    <row r="229" spans="1:19" ht="35.2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</row>
    <row r="230" spans="1:19" ht="35.2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</row>
    <row r="231" spans="1:19" ht="35.2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</row>
    <row r="232" spans="1:19" ht="35.2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</row>
    <row r="233" spans="1:19" ht="35.2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</row>
    <row r="234" spans="1:19" ht="35.2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</row>
    <row r="235" spans="1:19" ht="35.2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</row>
    <row r="236" spans="1:19" ht="35.2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</row>
    <row r="237" spans="1:19" ht="35.2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</row>
    <row r="238" spans="1:19" ht="35.2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</row>
    <row r="239" spans="1:19" ht="35.2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</row>
    <row r="240" spans="1:19" ht="35.2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</row>
    <row r="241" spans="1:19" ht="35.2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</row>
    <row r="242" spans="1:19" ht="35.2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</row>
    <row r="243" spans="1:19" ht="35.2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</row>
    <row r="244" spans="1:19" ht="35.2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</row>
    <row r="245" spans="1:19" ht="35.2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</row>
    <row r="246" spans="1:19" ht="35.2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</row>
    <row r="247" spans="1:19" ht="35.2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</row>
    <row r="248" spans="1:19" ht="35.2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</row>
    <row r="249" spans="1:19" ht="35.2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</row>
    <row r="250" spans="1:19" ht="35.2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</row>
    <row r="251" spans="1:19" ht="35.2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</row>
    <row r="252" spans="1:19" ht="35.2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</row>
    <row r="253" spans="1:19" ht="35.2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</row>
    <row r="254" spans="1:19" ht="35.2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</row>
    <row r="255" spans="1:19" ht="15.75" customHeight="1" x14ac:dyDescent="0.15"/>
    <row r="256" spans="1:19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  <row r="1003" ht="15.75" customHeight="1" x14ac:dyDescent="0.15"/>
    <row r="1004" ht="15.75" customHeight="1" x14ac:dyDescent="0.15"/>
    <row r="1005" ht="15.75" customHeight="1" x14ac:dyDescent="0.15"/>
    <row r="1006" ht="15.75" customHeight="1" x14ac:dyDescent="0.15"/>
    <row r="1007" ht="15.75" customHeight="1" x14ac:dyDescent="0.15"/>
    <row r="1008" ht="15.75" customHeight="1" x14ac:dyDescent="0.15"/>
    <row r="1009" ht="15.75" customHeight="1" x14ac:dyDescent="0.15"/>
    <row r="1010" ht="15.75" customHeight="1" x14ac:dyDescent="0.15"/>
    <row r="1011" ht="15.75" customHeight="1" x14ac:dyDescent="0.15"/>
    <row r="1012" ht="15.75" customHeight="1" x14ac:dyDescent="0.15"/>
    <row r="1013" ht="15.75" customHeight="1" x14ac:dyDescent="0.15"/>
    <row r="1014" ht="15.75" customHeight="1" x14ac:dyDescent="0.15"/>
    <row r="1015" ht="15.75" customHeight="1" x14ac:dyDescent="0.15"/>
    <row r="1016" ht="15.75" customHeight="1" x14ac:dyDescent="0.15"/>
    <row r="1017" ht="15.75" customHeight="1" x14ac:dyDescent="0.15"/>
    <row r="1018" ht="15.75" customHeight="1" x14ac:dyDescent="0.15"/>
    <row r="1019" ht="15.75" customHeight="1" x14ac:dyDescent="0.15"/>
    <row r="1020" ht="15.75" customHeight="1" x14ac:dyDescent="0.15"/>
    <row r="1021" ht="15.75" customHeight="1" x14ac:dyDescent="0.15"/>
    <row r="1022" ht="15.75" customHeight="1" x14ac:dyDescent="0.15"/>
    <row r="1023" ht="15.75" customHeight="1" x14ac:dyDescent="0.15"/>
    <row r="1024" ht="15.75" customHeight="1" x14ac:dyDescent="0.15"/>
    <row r="1025" ht="15.75" customHeight="1" x14ac:dyDescent="0.15"/>
    <row r="1026" ht="15.75" customHeight="1" x14ac:dyDescent="0.15"/>
    <row r="1027" ht="15.75" customHeight="1" x14ac:dyDescent="0.15"/>
    <row r="1028" ht="15.75" customHeight="1" x14ac:dyDescent="0.15"/>
    <row r="1029" ht="15.75" customHeight="1" x14ac:dyDescent="0.15"/>
    <row r="1030" ht="15.75" customHeight="1" x14ac:dyDescent="0.15"/>
    <row r="1031" ht="15.75" customHeight="1" x14ac:dyDescent="0.15"/>
    <row r="1032" ht="15.75" customHeight="1" x14ac:dyDescent="0.15"/>
    <row r="1033" ht="15.75" customHeight="1" x14ac:dyDescent="0.15"/>
  </sheetData>
  <mergeCells count="3">
    <mergeCell ref="A1:H1"/>
    <mergeCell ref="A2:H2"/>
    <mergeCell ref="A54:N54"/>
  </mergeCells>
  <pageMargins left="0.7" right="0.7" top="0.75" bottom="0.75" header="0" footer="0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Plankton 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Meeuwig</dc:creator>
  <cp:lastModifiedBy>Microsoft Office User</cp:lastModifiedBy>
  <dcterms:created xsi:type="dcterms:W3CDTF">2021-05-11T11:07:20Z</dcterms:created>
  <dcterms:modified xsi:type="dcterms:W3CDTF">2023-07-29T19:49:15Z</dcterms:modified>
</cp:coreProperties>
</file>