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7410688-A11D-42EC-8B50-983611BFDDA4}" xr6:coauthVersionLast="45" xr6:coauthVersionMax="45" xr10:uidLastSave="{00000000-0000-0000-0000-000000000000}"/>
  <bookViews>
    <workbookView xWindow="5115" yWindow="3045" windowWidth="15375" windowHeight="7875" firstSheet="1" activeTab="3" xr2:uid="{00000000-000D-0000-FFFF-FFFF00000000}"/>
  </bookViews>
  <sheets>
    <sheet name="Initial" sheetId="1" r:id="rId1"/>
    <sheet name="Part1" sheetId="3" r:id="rId2"/>
    <sheet name="Part2" sheetId="5" r:id="rId3"/>
    <sheet name="Part3" sheetId="7" r:id="rId4"/>
    <sheet name="Bonus" sheetId="9" r:id="rId5"/>
  </sheets>
  <definedNames>
    <definedName name="_xlnm._FilterDatabase" localSheetId="0" hidden="1">Initial!$A$1:$R$4115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" i="9" l="1"/>
  <c r="C10" i="9"/>
  <c r="H3" i="9"/>
  <c r="H4" i="9"/>
  <c r="H5" i="9"/>
  <c r="H6" i="9"/>
  <c r="H7" i="9"/>
  <c r="H8" i="9"/>
  <c r="H9" i="9"/>
  <c r="H11" i="9"/>
  <c r="H12" i="9"/>
  <c r="H13" i="9"/>
  <c r="H2" i="9"/>
  <c r="G3" i="9"/>
  <c r="G4" i="9"/>
  <c r="G5" i="9"/>
  <c r="G6" i="9"/>
  <c r="G7" i="9"/>
  <c r="G8" i="9"/>
  <c r="G9" i="9"/>
  <c r="G11" i="9"/>
  <c r="G12" i="9"/>
  <c r="G13" i="9"/>
  <c r="G2" i="9"/>
  <c r="F3" i="9"/>
  <c r="F4" i="9"/>
  <c r="F5" i="9"/>
  <c r="F6" i="9"/>
  <c r="F7" i="9"/>
  <c r="F8" i="9"/>
  <c r="F9" i="9"/>
  <c r="F11" i="9"/>
  <c r="F12" i="9"/>
  <c r="F13" i="9"/>
  <c r="F2" i="9"/>
  <c r="E3" i="9"/>
  <c r="E4" i="9"/>
  <c r="E5" i="9"/>
  <c r="E6" i="9"/>
  <c r="E7" i="9"/>
  <c r="E8" i="9"/>
  <c r="E9" i="9"/>
  <c r="E11" i="9"/>
  <c r="E12" i="9"/>
  <c r="E13" i="9"/>
  <c r="E2" i="9"/>
  <c r="D13" i="9"/>
  <c r="C13" i="9"/>
  <c r="B13" i="9"/>
  <c r="D12" i="9"/>
  <c r="C12" i="9"/>
  <c r="B12" i="9"/>
  <c r="D11" i="9"/>
  <c r="C11" i="9"/>
  <c r="B11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E10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H10" i="9" l="1"/>
  <c r="F10" i="9"/>
  <c r="G10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<sst xmlns="http://schemas.openxmlformats.org/spreadsheetml/2006/main" count="37198" uniqueCount="8409">
  <si>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</si>
  <si>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</si>
  <si>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</si>
  <si>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</si>
  <si>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</si>
  <si>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</si>
  <si>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</si>
  <si>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</si>
  <si>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</si>
  <si>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</si>
  <si>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</si>
  <si>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</si>
  <si>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</si>
  <si>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</si>
  <si>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</si>
  <si>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</si>
  <si>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</si>
  <si>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</si>
  <si>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</si>
  <si>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</si>
  <si>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</si>
  <si>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</si>
  <si>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</si>
  <si>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</si>
  <si>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</si>
  <si>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</si>
  <si>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</si>
  <si>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</si>
  <si>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</si>
  <si>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</si>
  <si>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</si>
  <si>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</si>
  <si>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</si>
  <si>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</si>
  <si>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</si>
  <si>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</si>
  <si>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</si>
  <si>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</si>
  <si>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</si>
  <si>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</si>
  <si>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</si>
  <si>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</si>
  <si>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</si>
  <si>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</si>
  <si>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</si>
  <si>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</si>
  <si>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</si>
  <si>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</si>
  <si>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</si>
  <si>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</si>
  <si>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</si>
  <si>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</si>
  <si>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</si>
  <si>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</si>
  <si>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</si>
  <si>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</si>
  <si>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</si>
  <si>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</si>
  <si>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</si>
  <si>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</si>
  <si>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</si>
  <si>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</si>
  <si>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</si>
  <si>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</si>
  <si>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</si>
  <si>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</si>
  <si>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</si>
  <si>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</si>
  <si>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</si>
  <si>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</si>
  <si>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</si>
  <si>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</si>
  <si>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</si>
  <si>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</si>
  <si>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</si>
  <si>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</si>
  <si>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</si>
  <si>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</si>
  <si>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</si>
  <si>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</si>
  <si>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</si>
  <si>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</si>
  <si>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</si>
  <si>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</si>
  <si>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</si>
  <si>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</si>
  <si>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</si>
  <si>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</si>
  <si>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</si>
  <si>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</si>
  <si>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</si>
  <si>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</si>
  <si>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</si>
  <si>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</si>
  <si>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</si>
  <si>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</si>
  <si>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</si>
  <si>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</si>
  <si>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</si>
  <si>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</si>
  <si>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</si>
  <si>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</si>
  <si>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</si>
  <si>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</si>
  <si>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</si>
  <si>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</si>
  <si>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</si>
  <si>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</si>
  <si>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</si>
  <si>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</si>
  <si>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</si>
  <si>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</si>
  <si>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</si>
  <si>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</si>
  <si>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</si>
  <si>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</si>
  <si>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</si>
  <si>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</si>
  <si>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</si>
  <si>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</si>
  <si>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</si>
  <si>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</si>
  <si>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</si>
  <si>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</si>
  <si>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</si>
  <si>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</si>
  <si>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</si>
  <si>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</si>
  <si>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</si>
  <si>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</si>
  <si>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</si>
  <si>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</si>
  <si>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</si>
  <si>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</si>
  <si>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</si>
  <si>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</si>
  <si>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</si>
  <si>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</si>
  <si>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</si>
  <si>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</si>
  <si>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</si>
  <si>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</si>
  <si>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</si>
  <si>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</si>
  <si>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</si>
  <si>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</si>
  <si>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</si>
  <si>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</si>
  <si>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</si>
  <si>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</si>
  <si>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</si>
  <si>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</si>
  <si>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</si>
  <si>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</si>
  <si>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</si>
  <si>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</si>
  <si>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</si>
  <si>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</si>
  <si>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</si>
  <si>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</si>
  <si>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</si>
  <si>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</si>
  <si>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</si>
  <si>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</si>
  <si>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</si>
  <si>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</si>
  <si>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</si>
  <si>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</si>
  <si>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</si>
  <si>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</si>
  <si>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</si>
  <si>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</si>
  <si>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</si>
  <si>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</si>
  <si>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</si>
  <si>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</si>
  <si>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</si>
  <si>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</si>
  <si>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</si>
  <si>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</si>
  <si>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</si>
  <si>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</si>
  <si>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</si>
  <si>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</si>
  <si>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</si>
  <si>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</si>
  <si>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</si>
  <si>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</si>
  <si>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</si>
  <si>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</si>
  <si>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</si>
  <si>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</si>
  <si>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</si>
  <si>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</si>
  <si>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</si>
  <si>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</si>
  <si>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</si>
  <si>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</si>
  <si>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</si>
  <si>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</si>
  <si>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</si>
  <si>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</si>
  <si>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</si>
  <si>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</si>
  <si>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</si>
  <si>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</si>
  <si>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</si>
  <si>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</si>
  <si>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</si>
  <si>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</si>
  <si>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</si>
  <si>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</si>
  <si>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</si>
  <si>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</si>
  <si>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</si>
  <si>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</si>
  <si>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</si>
  <si>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</si>
  <si>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</si>
  <si>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</si>
  <si>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</si>
  <si>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</si>
  <si>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</si>
  <si>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</si>
  <si>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</si>
  <si>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</si>
  <si>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</si>
  <si>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</si>
  <si>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</si>
  <si>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</si>
  <si>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</si>
  <si>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</si>
  <si>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</si>
  <si>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</si>
  <si>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</si>
  <si>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</si>
  <si>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</si>
  <si>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</si>
  <si>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</si>
  <si>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</si>
  <si>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</si>
  <si>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</si>
  <si>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</si>
  <si>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</si>
  <si>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</si>
  <si>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</si>
  <si>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</si>
  <si>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</si>
  <si>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</si>
  <si>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</si>
  <si>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</si>
  <si>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</si>
  <si>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</si>
  <si>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</si>
  <si>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</si>
  <si>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</si>
  <si>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</si>
  <si>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</si>
  <si>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</si>
  <si>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</si>
  <si>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</si>
  <si>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</si>
  <si>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</si>
  <si>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</si>
  <si>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</si>
  <si>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</si>
  <si>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</si>
  <si>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</si>
  <si>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</si>
  <si>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</si>
  <si>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</si>
  <si>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</si>
  <si>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</si>
  <si>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</si>
  <si>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</si>
  <si>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</si>
  <si>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</si>
  <si>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</si>
  <si>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</si>
  <si>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</si>
  <si>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</si>
  <si>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</si>
  <si>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</si>
  <si>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</si>
  <si>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</si>
  <si>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</si>
  <si>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</si>
  <si>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</si>
  <si>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</si>
  <si>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</si>
  <si>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</si>
  <si>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</si>
  <si>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</si>
  <si>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</si>
  <si>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</si>
  <si>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</si>
  <si>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</si>
  <si>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</si>
  <si>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</si>
  <si>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</si>
  <si>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</si>
  <si>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</si>
  <si>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</si>
  <si>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</si>
  <si>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</si>
  <si>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</si>
  <si>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</si>
  <si>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</si>
  <si>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</si>
  <si>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</si>
  <si>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</si>
  <si>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</si>
  <si>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</si>
  <si>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</si>
  <si>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</si>
  <si>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</si>
  <si>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</si>
  <si>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</si>
  <si>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</si>
  <si>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</si>
  <si>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</si>
  <si>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</si>
  <si>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</si>
  <si>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</si>
  <si>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</si>
  <si>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</si>
  <si>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</si>
  <si>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</si>
  <si>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</si>
  <si>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</si>
  <si>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</si>
  <si>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</si>
  <si>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</si>
  <si>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</si>
  <si>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</si>
  <si>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</si>
  <si>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</si>
  <si>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</si>
  <si>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</si>
  <si>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</si>
  <si>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</si>
  <si>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</si>
  <si>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</si>
  <si>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</si>
  <si>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</si>
  <si>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</si>
  <si>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</si>
  <si>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</si>
  <si>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</si>
  <si>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</si>
  <si>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</si>
  <si>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</si>
  <si>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</si>
  <si>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</si>
  <si>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</si>
  <si>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</si>
  <si>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</si>
  <si>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</si>
  <si>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</si>
  <si>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</si>
  <si>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</si>
  <si>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</si>
  <si>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</si>
  <si>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</si>
  <si>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</si>
  <si>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</si>
  <si>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</si>
  <si>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</si>
  <si>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</si>
  <si>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</si>
  <si>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</si>
  <si>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</si>
  <si>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</si>
  <si>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</si>
  <si>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</si>
  <si>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</si>
  <si>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</si>
  <si>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</si>
  <si>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</si>
  <si>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</si>
  <si>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</si>
  <si>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</si>
  <si>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</si>
  <si>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</si>
  <si>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</si>
  <si>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</si>
  <si>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</si>
  <si>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</si>
  <si>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</si>
  <si>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</si>
  <si>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</si>
  <si>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</si>
  <si>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</si>
  <si>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</si>
  <si>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</si>
  <si>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</si>
  <si>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</si>
  <si>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</si>
  <si>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</si>
  <si>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</si>
  <si>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</si>
  <si>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</si>
  <si>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</si>
  <si>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</si>
  <si>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</si>
  <si>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</si>
  <si>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</si>
  <si>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</si>
  <si>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</si>
  <si>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</si>
  <si>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</si>
  <si>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</si>
  <si>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</si>
  <si>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</si>
  <si>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</si>
  <si>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</si>
  <si>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</si>
  <si>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</si>
  <si>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</si>
  <si>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</si>
  <si>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</si>
  <si>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</si>
  <si>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</si>
  <si>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</si>
  <si>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</si>
  <si>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</si>
  <si>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</si>
  <si>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</si>
  <si>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</si>
  <si>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</si>
  <si>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</si>
  <si>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</si>
  <si>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</si>
  <si>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</si>
  <si>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</si>
  <si>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</si>
  <si>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</si>
  <si>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</si>
  <si>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</si>
  <si>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</si>
  <si>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</si>
  <si>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</si>
  <si>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</si>
  <si>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</si>
  <si>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</si>
  <si>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</si>
  <si>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</si>
  <si>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</si>
  <si>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</si>
  <si>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</si>
  <si>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</si>
  <si>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</si>
  <si>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</si>
  <si>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</si>
  <si>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</si>
  <si>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</si>
  <si>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</si>
  <si>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</si>
  <si>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</si>
  <si>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</si>
  <si>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</si>
  <si>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</si>
  <si>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</si>
  <si>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</si>
  <si>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</si>
  <si>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</si>
  <si>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</si>
  <si>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</si>
  <si>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</si>
  <si>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</si>
  <si>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</si>
  <si>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</si>
  <si>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</si>
  <si>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</si>
  <si>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</si>
  <si>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</si>
  <si>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</si>
  <si>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</si>
  <si>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</si>
  <si>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</si>
  <si>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</si>
  <si>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</si>
  <si>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</si>
  <si>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</si>
  <si>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</si>
  <si>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</si>
  <si>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</si>
  <si>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</si>
  <si>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</si>
  <si>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</si>
  <si>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</si>
  <si>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</si>
  <si>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</si>
  <si>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</si>
  <si>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</si>
  <si>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</si>
  <si>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</si>
  <si>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</si>
  <si>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</si>
  <si>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</si>
  <si>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</si>
  <si>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</si>
  <si>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</si>
  <si>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</si>
  <si>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</si>
  <si>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</si>
  <si>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</si>
  <si>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</si>
  <si>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</si>
  <si>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</si>
  <si>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</si>
  <si>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</si>
  <si>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</si>
  <si>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</si>
  <si>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</si>
  <si>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</si>
  <si>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</si>
  <si>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</si>
  <si>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</si>
  <si>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</si>
  <si>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</si>
  <si>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</si>
  <si>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</si>
  <si>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</si>
  <si>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</si>
  <si>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</si>
  <si>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</si>
  <si>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</si>
  <si>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</si>
  <si>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</si>
  <si>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</si>
  <si>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</si>
  <si>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</si>
  <si>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</si>
  <si>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</si>
  <si>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</si>
  <si>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</si>
  <si>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</si>
  <si>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</si>
  <si>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</si>
  <si>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</si>
  <si>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</si>
  <si>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</si>
  <si>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</si>
  <si>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</si>
  <si>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</si>
  <si>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</si>
  <si>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</si>
  <si>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</si>
  <si>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</si>
  <si>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</si>
  <si>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</si>
  <si>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</si>
  <si>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</si>
  <si>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</si>
  <si>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</si>
  <si>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</si>
  <si>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</si>
  <si>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</si>
  <si>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</si>
  <si>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</si>
  <si>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</si>
  <si>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</si>
  <si>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</si>
  <si>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</si>
  <si>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</si>
  <si>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</si>
  <si>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</si>
  <si>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</si>
  <si>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</si>
  <si>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</si>
  <si>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</si>
  <si>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</si>
  <si>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</si>
  <si>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</si>
  <si>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</si>
  <si>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</si>
  <si>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</si>
  <si>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</si>
  <si>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</si>
  <si>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</si>
  <si>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</si>
  <si>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</si>
  <si>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</si>
  <si>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</si>
  <si>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</si>
  <si>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</si>
  <si>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</si>
  <si>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</si>
  <si>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</si>
  <si>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</si>
  <si>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</si>
  <si>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</si>
  <si>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</si>
  <si>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</si>
  <si>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</si>
  <si>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</si>
  <si>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</si>
  <si>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</si>
  <si>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</si>
  <si>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</si>
  <si>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</si>
  <si>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</si>
  <si>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</si>
  <si>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</si>
  <si>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</si>
  <si>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</si>
  <si>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</si>
  <si>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</si>
  <si>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</si>
  <si>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</si>
  <si>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</si>
  <si>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</si>
  <si>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</si>
  <si>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</si>
  <si>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</si>
  <si>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</si>
  <si>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</si>
  <si>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</si>
  <si>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</si>
  <si>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</si>
  <si>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</si>
  <si>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</si>
  <si>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</si>
  <si>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</si>
  <si>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</si>
  <si>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</si>
  <si>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</si>
  <si>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</si>
  <si>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</si>
  <si>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</si>
  <si>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</si>
  <si>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</si>
  <si>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</si>
  <si>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</si>
  <si>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</si>
  <si>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</si>
  <si>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</si>
  <si>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</si>
  <si>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</si>
  <si>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</si>
  <si>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</si>
  <si>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</si>
  <si>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</si>
  <si>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</si>
  <si>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</si>
  <si>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</si>
  <si>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</si>
  <si>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</si>
  <si>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</si>
  <si>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</si>
  <si>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</si>
  <si>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</si>
  <si>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</si>
  <si>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</si>
  <si>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</si>
  <si>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</si>
  <si>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</si>
  <si>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</si>
  <si>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</si>
  <si>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</si>
  <si>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</si>
  <si>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</si>
  <si>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</si>
  <si>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</si>
  <si>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</si>
  <si>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</si>
  <si>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</si>
  <si>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</si>
  <si>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</si>
  <si>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</si>
  <si>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</si>
  <si>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</si>
  <si>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</si>
  <si>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</si>
  <si>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</si>
  <si>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</si>
  <si>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</si>
  <si>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</si>
  <si>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</si>
  <si>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</si>
  <si>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</si>
  <si>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</si>
  <si>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</si>
  <si>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</si>
  <si>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</si>
  <si>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</si>
  <si>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</si>
  <si>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</si>
  <si>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</si>
  <si>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</si>
  <si>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</si>
  <si>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</si>
  <si>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</si>
  <si>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</si>
  <si>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</si>
  <si>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</si>
  <si>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</si>
  <si>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</si>
  <si>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</si>
  <si>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</si>
  <si>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</si>
  <si>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</si>
  <si>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</si>
  <si>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</si>
  <si>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</si>
  <si>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</si>
  <si>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</si>
  <si>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</si>
  <si>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</si>
  <si>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</si>
  <si>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</si>
  <si>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</si>
  <si>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</si>
  <si>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</si>
  <si>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</si>
  <si>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</si>
  <si>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</si>
  <si>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</si>
  <si>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</si>
  <si>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</si>
  <si>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</si>
  <si>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</si>
  <si>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</si>
  <si>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</si>
  <si>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</si>
  <si>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</si>
  <si>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</si>
  <si>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</si>
  <si>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</si>
  <si>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</si>
  <si>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</si>
  <si>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</si>
  <si>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</si>
  <si>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</si>
  <si>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</si>
  <si>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</si>
  <si>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</si>
  <si>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</si>
  <si>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</si>
  <si>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</si>
  <si>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</si>
  <si>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</si>
  <si>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</si>
  <si>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</si>
  <si>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</si>
  <si>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</si>
  <si>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</si>
  <si>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</si>
  <si>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</si>
  <si>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</si>
  <si>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</si>
  <si>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</si>
  <si>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</si>
  <si>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</si>
  <si>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</si>
  <si>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</si>
  <si>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</si>
  <si>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</si>
  <si>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</si>
  <si>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</si>
  <si>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</si>
  <si>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</si>
  <si>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</si>
  <si>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</si>
  <si>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</si>
  <si>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</si>
  <si>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</si>
  <si>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</si>
  <si>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</si>
  <si>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</si>
  <si>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</si>
  <si>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</si>
  <si>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</si>
  <si>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</si>
  <si>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</si>
  <si>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</si>
  <si>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</si>
  <si>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</si>
  <si>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</si>
  <si>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</si>
  <si>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</si>
  <si>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</si>
  <si>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</si>
  <si>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</si>
  <si>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</si>
  <si>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</si>
  <si>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</si>
  <si>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</si>
  <si>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</si>
  <si>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</si>
  <si>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</si>
  <si>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</si>
  <si>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</si>
  <si>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</si>
  <si>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</si>
  <si>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</si>
  <si>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</si>
  <si>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</si>
  <si>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</si>
  <si>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</si>
  <si>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</si>
  <si>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</si>
  <si>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</si>
  <si>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</si>
  <si>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</si>
  <si>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</si>
  <si>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</si>
  <si>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</si>
  <si>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</si>
  <si>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</si>
  <si>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</si>
  <si>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</si>
  <si>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</si>
  <si>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</si>
  <si>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</si>
  <si>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</si>
  <si>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</si>
  <si>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</si>
  <si>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</si>
  <si>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</si>
  <si>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</si>
  <si>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</si>
  <si>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</si>
  <si>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</si>
  <si>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</si>
  <si>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</si>
  <si>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</si>
  <si>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</si>
  <si>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</si>
  <si>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</si>
  <si>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</si>
  <si>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</si>
  <si>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</si>
  <si>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</si>
  <si>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</si>
  <si>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</si>
  <si>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</si>
  <si>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</si>
  <si>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</si>
  <si>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</si>
  <si>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</si>
  <si>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</si>
  <si>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</si>
  <si>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</si>
  <si>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</si>
  <si>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</si>
  <si>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</si>
  <si>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</si>
  <si>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</si>
  <si>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</si>
  <si>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</si>
  <si>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</si>
  <si>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</si>
  <si>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</si>
  <si>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</si>
  <si>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</si>
  <si>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</si>
  <si>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</si>
  <si>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</si>
  <si>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</si>
  <si>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</si>
  <si>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</si>
  <si>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</si>
  <si>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</si>
  <si>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</si>
  <si>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</si>
  <si>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</si>
  <si>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</si>
  <si>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</si>
  <si>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</si>
  <si>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</si>
  <si>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</si>
  <si>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</si>
  <si>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</si>
  <si>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</si>
  <si>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</si>
  <si>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</si>
  <si>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</si>
  <si>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</si>
  <si>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</si>
  <si>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</si>
  <si>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</si>
  <si>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</si>
  <si>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</si>
  <si>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</si>
  <si>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</si>
  <si>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</si>
  <si>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</si>
  <si>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</si>
  <si>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</si>
  <si>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</si>
  <si>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</si>
  <si>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</si>
  <si>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</si>
  <si>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</si>
  <si>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</si>
  <si>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</si>
  <si>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</si>
  <si>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</si>
  <si>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</si>
  <si>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</si>
  <si>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</si>
  <si>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</si>
  <si>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</si>
  <si>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</si>
  <si>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</si>
  <si>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</si>
  <si>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</si>
  <si>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</si>
  <si>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</si>
  <si>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</si>
  <si>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</si>
  <si>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</si>
  <si>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</si>
  <si>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</si>
  <si>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</si>
  <si>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</si>
  <si>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</si>
  <si>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</si>
  <si>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</si>
  <si>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</si>
  <si>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</si>
  <si>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</si>
  <si>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</si>
  <si>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</si>
  <si>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</si>
  <si>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</si>
  <si>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</si>
  <si>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</si>
  <si>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</si>
  <si>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</si>
  <si>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</si>
  <si>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</si>
  <si>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</si>
  <si>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</si>
  <si>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</si>
  <si>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</si>
  <si>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</si>
  <si>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</si>
  <si>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</si>
  <si>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</si>
  <si>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</si>
  <si>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</si>
  <si>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</si>
  <si>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</si>
  <si>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</si>
  <si>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</si>
  <si>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</si>
  <si>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</si>
  <si>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</si>
  <si>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</si>
  <si>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</si>
  <si>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</si>
  <si>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</si>
  <si>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</si>
  <si>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</si>
  <si>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</si>
  <si>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</si>
  <si>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</si>
  <si>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</si>
  <si>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</si>
  <si>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</si>
  <si>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</si>
  <si>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</si>
  <si>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</si>
  <si>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</si>
  <si>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</si>
  <si>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</si>
  <si>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</si>
  <si>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</si>
  <si>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</si>
  <si>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</si>
  <si>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</si>
  <si>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</si>
  <si>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</si>
  <si>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</si>
  <si>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</si>
  <si>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</si>
  <si>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</si>
  <si>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</si>
  <si>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</si>
  <si>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</si>
  <si>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</si>
  <si>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</si>
  <si>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</si>
  <si>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</si>
  <si>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</si>
  <si>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</si>
  <si>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</si>
  <si>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</si>
  <si>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</si>
  <si>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</si>
  <si>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</si>
  <si>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</si>
  <si>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</si>
  <si>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</si>
  <si>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</si>
  <si>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</si>
  <si>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</si>
  <si>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</si>
  <si>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</si>
  <si>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</si>
  <si>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</si>
  <si>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</si>
  <si>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</si>
  <si>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</si>
  <si>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</si>
  <si>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</si>
  <si>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</si>
  <si>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</si>
  <si>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</si>
  <si>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</si>
  <si>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</si>
  <si>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</si>
  <si>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</si>
  <si>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</si>
  <si>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</si>
  <si>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</si>
  <si>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</si>
  <si>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</si>
  <si>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</si>
  <si>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</si>
  <si>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</si>
  <si>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</si>
  <si>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</si>
  <si>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</si>
  <si>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</si>
  <si>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</si>
  <si>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</si>
  <si>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</si>
  <si>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</si>
  <si>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</si>
  <si>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</si>
  <si>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</si>
  <si>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</si>
  <si>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</si>
  <si>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</si>
  <si>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</si>
  <si>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</si>
  <si>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</si>
  <si>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</si>
  <si>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</si>
  <si>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</si>
  <si>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</si>
  <si>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</si>
  <si>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</si>
  <si>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</si>
  <si>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</si>
  <si>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</si>
  <si>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</si>
  <si>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</si>
  <si>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</si>
  <si>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</si>
  <si>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</si>
  <si>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</si>
  <si>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</si>
  <si>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</si>
  <si>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</si>
  <si>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</si>
  <si>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</si>
  <si>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</si>
  <si>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</si>
  <si>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</si>
  <si>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</si>
  <si>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</si>
  <si>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</si>
  <si>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</si>
  <si>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</si>
  <si>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</si>
  <si>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</si>
  <si>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</si>
  <si>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</si>
  <si>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</si>
  <si>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</si>
  <si>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</si>
  <si>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</si>
  <si>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</si>
  <si>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</si>
  <si>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</si>
  <si>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</si>
  <si>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</si>
  <si>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</si>
  <si>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</si>
  <si>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</si>
  <si>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</si>
  <si>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</si>
  <si>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</si>
  <si>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</si>
  <si>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</si>
  <si>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</si>
  <si>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</si>
  <si>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</si>
  <si>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</si>
  <si>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</si>
  <si>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</si>
  <si>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</si>
  <si>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</si>
  <si>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</si>
  <si>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</si>
  <si>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</si>
  <si>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</si>
  <si>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</si>
  <si>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</si>
  <si>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</si>
  <si>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</si>
  <si>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</si>
  <si>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</si>
  <si>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</si>
  <si>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</si>
  <si>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</si>
  <si>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</si>
  <si>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</si>
  <si>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</si>
  <si>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</si>
  <si>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</si>
  <si>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</si>
  <si>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</si>
  <si>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</si>
  <si>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</si>
  <si>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</si>
  <si>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</si>
  <si>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</si>
  <si>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</si>
  <si>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</si>
  <si>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</si>
  <si>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</si>
  <si>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</si>
  <si>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</si>
  <si>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</si>
  <si>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</si>
  <si>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</si>
  <si>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</si>
  <si>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</si>
  <si>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</si>
  <si>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</si>
  <si>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</si>
  <si>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</si>
  <si>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</si>
  <si>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</si>
  <si>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</si>
  <si>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</si>
  <si>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</si>
  <si>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</si>
  <si>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</si>
  <si>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</si>
  <si>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</si>
  <si>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</si>
  <si>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</si>
  <si>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</si>
  <si>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</si>
  <si>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</si>
  <si>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</si>
  <si>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</si>
  <si>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</si>
  <si>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</si>
  <si>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</si>
  <si>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</si>
  <si>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</si>
  <si>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</si>
  <si>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</si>
  <si>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</si>
  <si>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</si>
  <si>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</si>
  <si>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</si>
  <si>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</si>
  <si>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</si>
  <si>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</si>
  <si>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</si>
  <si>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</si>
  <si>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</si>
  <si>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</si>
  <si>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</si>
  <si>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</si>
  <si>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</si>
  <si>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</si>
  <si>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</si>
  <si>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</si>
  <si>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</si>
  <si>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</si>
  <si>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</si>
  <si>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</si>
  <si>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</si>
  <si>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</si>
  <si>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</si>
  <si>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</si>
  <si>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</si>
  <si>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</si>
  <si>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</si>
  <si>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</si>
  <si>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</si>
  <si>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</si>
  <si>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</si>
  <si>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</si>
  <si>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</si>
  <si>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</si>
  <si>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</si>
  <si>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</si>
  <si>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</si>
  <si>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</si>
  <si>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</si>
  <si>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</si>
  <si>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</si>
  <si>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</si>
  <si>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</si>
  <si>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</si>
  <si>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</si>
  <si>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</si>
  <si>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</si>
  <si>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</si>
  <si>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</si>
  <si>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</si>
  <si>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</si>
  <si>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</si>
  <si>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</si>
  <si>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</si>
  <si>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</si>
  <si>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</si>
  <si>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</si>
  <si>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</si>
  <si>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</si>
  <si>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</si>
  <si>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</si>
  <si>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</si>
  <si>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</si>
  <si>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</si>
  <si>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</si>
  <si>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</si>
  <si>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</si>
  <si>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</si>
  <si>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</si>
  <si>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</si>
  <si>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</si>
  <si>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</si>
  <si>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</si>
  <si>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</si>
  <si>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</si>
  <si>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</si>
  <si>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</si>
  <si>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</si>
  <si>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</si>
  <si>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</si>
  <si>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</si>
  <si>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</si>
  <si>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</si>
  <si>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</si>
  <si>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</si>
  <si>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</si>
  <si>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</si>
  <si>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</si>
  <si>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</si>
  <si>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</si>
  <si>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</si>
  <si>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</si>
  <si>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</si>
  <si>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</si>
  <si>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</si>
  <si>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</si>
  <si>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</si>
  <si>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</si>
  <si>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</si>
  <si>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</si>
  <si>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</si>
  <si>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</si>
  <si>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</si>
  <si>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</si>
  <si>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</si>
  <si>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</si>
  <si>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</si>
  <si>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</si>
  <si>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</si>
  <si>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</si>
  <si>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</si>
  <si>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</si>
  <si>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</si>
  <si>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</si>
  <si>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</si>
  <si>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</si>
  <si>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</si>
  <si>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</si>
  <si>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</si>
  <si>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</si>
  <si>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</si>
  <si>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</si>
  <si>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</si>
  <si>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</si>
  <si>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</si>
  <si>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</si>
  <si>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</si>
  <si>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</si>
  <si>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</si>
  <si>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</si>
  <si>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</si>
  <si>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</si>
  <si>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</si>
  <si>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</si>
  <si>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</si>
  <si>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</si>
  <si>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</si>
  <si>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</si>
  <si>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</si>
  <si>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</si>
  <si>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</si>
  <si>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</si>
  <si>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</si>
  <si>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</si>
  <si>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</si>
  <si>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</si>
  <si>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</si>
  <si>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</si>
  <si>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</si>
  <si>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</si>
  <si>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</si>
  <si>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</si>
  <si>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</si>
  <si>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</si>
  <si>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</si>
  <si>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</si>
  <si>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</si>
  <si>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</si>
  <si>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</si>
  <si>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</si>
  <si>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</si>
  <si>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</si>
  <si>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</si>
  <si>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</si>
  <si>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</si>
  <si>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</si>
  <si>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</si>
  <si>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</si>
  <si>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</si>
  <si>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</si>
  <si>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</si>
  <si>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</si>
  <si>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</si>
  <si>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</si>
  <si>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</si>
  <si>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</si>
  <si>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</si>
  <si>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</si>
  <si>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</si>
  <si>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</si>
  <si>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</si>
  <si>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</si>
  <si>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</si>
  <si>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</si>
  <si>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</si>
  <si>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</si>
  <si>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</si>
  <si>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</si>
  <si>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</si>
  <si>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</si>
  <si>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</si>
  <si>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</si>
  <si>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</si>
  <si>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</si>
  <si>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</si>
  <si>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</si>
  <si>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</si>
  <si>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</si>
  <si>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</si>
  <si>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</si>
  <si>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</si>
  <si>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</si>
  <si>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</si>
  <si>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</si>
  <si>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</si>
  <si>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</si>
  <si>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</si>
  <si>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</si>
  <si>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</si>
  <si>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</si>
  <si>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</si>
  <si>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</si>
  <si>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</si>
  <si>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</si>
  <si>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</si>
  <si>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</si>
  <si>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</si>
  <si>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</si>
  <si>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</si>
  <si>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</si>
  <si>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</si>
  <si>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</si>
  <si>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</si>
  <si>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</si>
  <si>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</si>
  <si>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</si>
  <si>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</si>
  <si>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</si>
  <si>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</si>
  <si>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</si>
  <si>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</si>
  <si>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</si>
  <si>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</si>
  <si>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</si>
  <si>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</si>
  <si>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</si>
  <si>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</si>
  <si>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</si>
  <si>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</si>
  <si>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</si>
  <si>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</si>
  <si>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</si>
  <si>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</si>
  <si>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</si>
  <si>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</si>
  <si>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</si>
  <si>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</si>
  <si>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</si>
  <si>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</si>
  <si>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</si>
  <si>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</si>
  <si>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</si>
  <si>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</si>
  <si>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</si>
  <si>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</si>
  <si>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</si>
  <si>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</si>
  <si>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</si>
  <si>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</si>
  <si>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</si>
  <si>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</si>
  <si>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</si>
  <si>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</si>
  <si>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</si>
  <si>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</si>
  <si>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</si>
  <si>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</si>
  <si>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</si>
  <si>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</si>
  <si>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</si>
  <si>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</si>
  <si>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</si>
  <si>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</si>
  <si>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</si>
  <si>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</si>
  <si>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</si>
  <si>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</si>
  <si>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</si>
  <si>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</si>
  <si>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</si>
  <si>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</si>
  <si>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</si>
  <si>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</si>
  <si>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</si>
  <si>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</si>
  <si>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</si>
  <si>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</si>
  <si>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</si>
  <si>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</si>
  <si>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</si>
  <si>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</si>
  <si>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</si>
  <si>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</si>
  <si>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</si>
  <si>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</si>
  <si>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</si>
  <si>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</si>
  <si>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</si>
  <si>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</si>
  <si>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</si>
  <si>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</si>
  <si>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</si>
  <si>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</si>
  <si>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</si>
  <si>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</si>
  <si>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</si>
  <si>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</si>
  <si>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</si>
  <si>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</si>
  <si>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</si>
  <si>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</si>
  <si>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</si>
  <si>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</si>
  <si>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</si>
  <si>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</si>
  <si>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</si>
  <si>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</si>
  <si>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</si>
  <si>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</si>
  <si>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</si>
  <si>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</si>
  <si>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</si>
  <si>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</si>
  <si>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</si>
  <si>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</si>
  <si>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</si>
  <si>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</si>
  <si>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</si>
  <si>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</si>
  <si>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</si>
  <si>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</si>
  <si>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</si>
  <si>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</si>
  <si>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</si>
  <si>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</si>
  <si>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</si>
  <si>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</si>
  <si>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</si>
  <si>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</si>
  <si>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</si>
  <si>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</si>
  <si>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</si>
  <si>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</si>
  <si>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</si>
  <si>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</si>
  <si>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</si>
  <si>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</si>
  <si>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</si>
  <si>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</si>
  <si>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</si>
  <si>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</si>
  <si>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</si>
  <si>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</si>
  <si>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</si>
  <si>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</si>
  <si>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</si>
  <si>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</si>
  <si>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</si>
  <si>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</si>
  <si>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</si>
  <si>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</si>
  <si>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</si>
  <si>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</si>
  <si>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</si>
  <si>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</si>
  <si>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</si>
  <si>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</si>
  <si>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</si>
  <si>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</si>
  <si>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</si>
  <si>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</si>
  <si>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</si>
  <si>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</si>
  <si>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</si>
  <si>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</si>
  <si>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</si>
  <si>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</si>
  <si>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</si>
  <si>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</si>
  <si>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</si>
  <si>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</si>
  <si>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</si>
  <si>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</si>
  <si>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</si>
  <si>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</si>
  <si>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</si>
  <si>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</si>
  <si>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</si>
  <si>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</si>
  <si>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</si>
  <si>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</si>
  <si>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</si>
  <si>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</si>
  <si>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</si>
  <si>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</si>
  <si>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</si>
  <si>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</si>
  <si>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</si>
  <si>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</si>
  <si>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</si>
  <si>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</si>
  <si>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</si>
  <si>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</si>
  <si>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</si>
  <si>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</si>
  <si>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</si>
  <si>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</si>
  <si>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</si>
  <si>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</si>
  <si>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</si>
  <si>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</si>
  <si>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</si>
  <si>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</si>
  <si>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</si>
  <si>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</si>
  <si>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</si>
  <si>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</si>
  <si>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</si>
  <si>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</si>
  <si>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</si>
  <si>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</si>
  <si>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</si>
  <si>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</si>
  <si>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</si>
  <si>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</si>
  <si>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</si>
  <si>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</si>
  <si>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</si>
  <si>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</si>
  <si>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</si>
  <si>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</si>
  <si>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</si>
  <si>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</si>
  <si>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</si>
  <si>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</si>
  <si>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</si>
  <si>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</si>
  <si>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</si>
  <si>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</si>
  <si>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</si>
  <si>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</si>
  <si>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</si>
  <si>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</si>
  <si>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</si>
  <si>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</si>
  <si>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</si>
  <si>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</si>
  <si>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</si>
  <si>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</si>
  <si>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</si>
  <si>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</si>
  <si>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</si>
  <si>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</si>
  <si>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</si>
  <si>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</si>
  <si>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</si>
  <si>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</si>
  <si>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</si>
  <si>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</si>
  <si>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</si>
  <si>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</si>
  <si>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</si>
  <si>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</si>
  <si>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</si>
  <si>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</si>
  <si>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</si>
  <si>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</si>
  <si>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</si>
  <si>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</si>
  <si>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</si>
  <si>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</si>
  <si>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</si>
  <si>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</si>
  <si>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</si>
  <si>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</si>
  <si>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</si>
  <si>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</si>
  <si>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</si>
  <si>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</si>
  <si>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</si>
  <si>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</si>
  <si>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</si>
  <si>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</si>
  <si>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</si>
  <si>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</si>
  <si>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</si>
  <si>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</si>
  <si>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</si>
  <si>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</si>
  <si>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</si>
  <si>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</si>
  <si>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</si>
  <si>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</si>
  <si>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</si>
  <si>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</si>
  <si>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</si>
  <si>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</si>
  <si>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</si>
  <si>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</si>
  <si>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</si>
  <si>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</si>
  <si>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</si>
  <si>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</si>
  <si>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</si>
  <si>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</si>
  <si>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</si>
  <si>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</si>
  <si>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</si>
  <si>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</si>
  <si>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</si>
  <si>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</si>
  <si>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</si>
  <si>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</si>
  <si>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</si>
  <si>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</si>
  <si>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</si>
  <si>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</si>
  <si>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</si>
  <si>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</si>
  <si>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</si>
  <si>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</si>
  <si>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</si>
  <si>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</si>
  <si>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</si>
  <si>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</si>
  <si>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</si>
  <si>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</si>
  <si>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</si>
  <si>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</si>
  <si>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</si>
  <si>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</si>
  <si>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</si>
  <si>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</si>
  <si>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</si>
  <si>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</si>
  <si>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</si>
  <si>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</si>
  <si>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</si>
  <si>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</si>
  <si>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</si>
  <si>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</si>
  <si>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</si>
  <si>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</si>
  <si>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</si>
  <si>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</si>
  <si>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</si>
  <si>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</si>
  <si>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</si>
  <si>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</si>
  <si>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</si>
  <si>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</si>
  <si>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</si>
  <si>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</si>
  <si>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</si>
  <si>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</si>
  <si>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</si>
  <si>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</si>
  <si>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</si>
  <si>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</si>
  <si>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</si>
  <si>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</si>
  <si>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</si>
  <si>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</si>
  <si>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</si>
  <si>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</si>
  <si>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</si>
  <si>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</si>
  <si>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</si>
  <si>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</si>
  <si>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</si>
  <si>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</si>
  <si>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</si>
  <si>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</si>
  <si>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</si>
  <si>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</si>
  <si>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</si>
  <si>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</si>
  <si>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</si>
  <si>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</si>
  <si>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</si>
  <si>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</si>
  <si>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</si>
  <si>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</si>
  <si>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</si>
  <si>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</si>
  <si>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</si>
  <si>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</si>
  <si>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</si>
  <si>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</si>
  <si>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</si>
  <si>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</si>
  <si>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</si>
  <si>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</si>
  <si>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</si>
  <si>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</si>
  <si>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</si>
  <si>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</si>
  <si>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</si>
  <si>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</si>
  <si>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</si>
  <si>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</si>
  <si>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</si>
  <si>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</si>
  <si>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</si>
  <si>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</si>
  <si>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</si>
  <si>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</si>
  <si>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</si>
  <si>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</si>
  <si>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</si>
  <si>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</si>
  <si>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</si>
  <si>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</si>
  <si>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</si>
  <si>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</si>
  <si>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</si>
  <si>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</si>
  <si>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</si>
  <si>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</si>
  <si>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</si>
  <si>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</si>
  <si>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</si>
  <si>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</si>
  <si>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</si>
  <si>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</si>
  <si>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</si>
  <si>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</si>
  <si>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</si>
  <si>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</si>
  <si>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</si>
  <si>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</si>
  <si>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</si>
  <si>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</si>
  <si>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</si>
  <si>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</si>
  <si>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</si>
  <si>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</si>
  <si>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</si>
  <si>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</si>
  <si>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</si>
  <si>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</si>
  <si>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</si>
  <si>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</si>
  <si>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</si>
  <si>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</si>
  <si>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</si>
  <si>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</si>
  <si>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</si>
  <si>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</si>
  <si>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</si>
  <si>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</si>
  <si>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</si>
  <si>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</si>
  <si>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</si>
  <si>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</si>
  <si>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</si>
  <si>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</si>
  <si>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</si>
  <si>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</si>
  <si>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</si>
  <si>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</si>
  <si>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</si>
  <si>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</si>
  <si>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</si>
  <si>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</si>
  <si>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</si>
  <si>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</si>
  <si>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</si>
  <si>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</si>
  <si>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</si>
  <si>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</si>
  <si>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</si>
  <si>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</si>
  <si>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</si>
  <si>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</si>
  <si>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</si>
  <si>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</si>
  <si>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</si>
  <si>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</si>
  <si>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</si>
  <si>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</si>
  <si>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</si>
  <si>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</si>
  <si>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</si>
  <si>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</si>
  <si>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</si>
  <si>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</si>
  <si>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</si>
  <si>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</si>
  <si>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</si>
  <si>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</si>
  <si>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</si>
  <si>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</si>
  <si>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</si>
  <si>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</si>
  <si>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</si>
  <si>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</si>
  <si>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</si>
  <si>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</si>
  <si>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</si>
  <si>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</si>
  <si>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</si>
  <si>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</si>
  <si>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</si>
  <si>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</si>
  <si>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</si>
  <si>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</si>
  <si>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</si>
  <si>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</si>
  <si>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</si>
  <si>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</si>
  <si>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</si>
  <si>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</si>
  <si>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</si>
  <si>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</si>
  <si>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</si>
  <si>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</si>
  <si>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</si>
  <si>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</si>
  <si>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</si>
  <si>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</si>
  <si>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</si>
  <si>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</si>
  <si>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</si>
  <si>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</si>
  <si>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</si>
  <si>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</si>
  <si>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</si>
  <si>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</si>
  <si>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</si>
  <si>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</si>
  <si>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</si>
  <si>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</si>
  <si>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</si>
  <si>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</si>
  <si>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</si>
  <si>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</si>
  <si>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</si>
  <si>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</si>
  <si>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</si>
  <si>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</si>
  <si>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</si>
  <si>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</si>
  <si>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</si>
  <si>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</si>
  <si>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</si>
  <si>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</si>
  <si>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</si>
  <si>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</si>
  <si>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</si>
  <si>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</si>
  <si>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</si>
  <si>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</si>
  <si>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</si>
  <si>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</si>
  <si>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</si>
  <si>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</si>
  <si>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</si>
  <si>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</si>
  <si>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</si>
  <si>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</si>
  <si>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</si>
  <si>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</si>
  <si>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</si>
  <si>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</si>
  <si>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</si>
  <si>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</si>
  <si>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</si>
  <si>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</si>
  <si>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</si>
  <si>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</si>
  <si>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</si>
  <si>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</si>
  <si>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</si>
  <si>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</si>
  <si>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</si>
  <si>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</si>
  <si>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</si>
  <si>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</si>
  <si>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</si>
  <si>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</si>
  <si>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</si>
  <si>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</si>
  <si>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</si>
  <si>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</si>
  <si>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</si>
  <si>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</si>
  <si>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</si>
  <si>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</si>
  <si>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</si>
  <si>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</si>
  <si>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</si>
  <si>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</si>
  <si>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</si>
  <si>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</si>
  <si>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</si>
  <si>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</si>
  <si>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</si>
  <si>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</si>
  <si>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</si>
  <si>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</si>
  <si>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</si>
  <si>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</si>
  <si>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</si>
  <si>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</si>
  <si>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</si>
  <si>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</si>
  <si>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</si>
  <si>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</si>
  <si>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</si>
  <si>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</si>
  <si>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</si>
  <si>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</si>
  <si>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</si>
  <si>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</si>
  <si>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</si>
  <si>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</si>
  <si>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</si>
  <si>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</si>
  <si>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</si>
  <si>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</si>
  <si>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</si>
  <si>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</si>
  <si>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</si>
  <si>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</si>
  <si>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</si>
  <si>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</si>
  <si>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</si>
  <si>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</si>
  <si>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</si>
  <si>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</si>
  <si>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</si>
  <si>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</si>
  <si>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</si>
  <si>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</si>
  <si>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</si>
  <si>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</si>
  <si>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</si>
  <si>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</si>
  <si>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</si>
  <si>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</si>
  <si>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</si>
  <si>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</si>
  <si>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</si>
  <si>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</si>
  <si>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</si>
  <si>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</si>
  <si>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</si>
  <si>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</si>
  <si>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</si>
  <si>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</si>
  <si>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</si>
  <si>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</si>
  <si>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</si>
  <si>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</si>
  <si>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</si>
  <si>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</si>
  <si>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</si>
  <si>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</si>
  <si>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</si>
  <si>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</si>
  <si>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</si>
  <si>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</si>
  <si>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</si>
  <si>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</si>
  <si>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</si>
  <si>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</si>
  <si>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</si>
  <si>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</si>
  <si>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</si>
  <si>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</si>
  <si>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</si>
  <si>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</si>
  <si>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</si>
  <si>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</si>
  <si>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</si>
  <si>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</si>
  <si>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</si>
  <si>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</si>
  <si>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</si>
  <si>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</si>
  <si>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</si>
  <si>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</si>
  <si>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</si>
  <si>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</si>
  <si>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</si>
  <si>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</si>
  <si>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</si>
  <si>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</si>
  <si>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</si>
  <si>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</si>
  <si>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</si>
  <si>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</si>
  <si>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</si>
  <si>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</si>
  <si>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</si>
  <si>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</si>
  <si>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</si>
  <si>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</si>
  <si>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</si>
  <si>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</si>
  <si>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</si>
  <si>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</si>
  <si>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</si>
  <si>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</si>
  <si>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</si>
  <si>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</si>
  <si>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</si>
  <si>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</si>
  <si>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</si>
  <si>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</si>
  <si>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</si>
  <si>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</si>
  <si>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</si>
  <si>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</si>
  <si>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</si>
  <si>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</si>
  <si>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</si>
  <si>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</si>
  <si>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</si>
  <si>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</si>
  <si>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</si>
  <si>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</si>
  <si>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</si>
  <si>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</si>
  <si>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</si>
  <si>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</si>
  <si>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</si>
  <si>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</si>
  <si>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</si>
  <si>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</si>
  <si>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</si>
  <si>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</si>
  <si>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</si>
  <si>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</si>
  <si>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</si>
  <si>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</si>
  <si>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</si>
  <si>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</si>
  <si>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</si>
  <si>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</si>
  <si>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</si>
  <si>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</si>
  <si>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</si>
  <si>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</si>
  <si>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</si>
  <si>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</si>
  <si>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</si>
  <si>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</si>
  <si>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</si>
  <si>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</si>
  <si>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</si>
  <si>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</si>
  <si>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</si>
  <si>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</si>
  <si>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</si>
  <si>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</si>
  <si>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</si>
  <si>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</si>
  <si>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</si>
  <si>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</si>
  <si>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</si>
  <si>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</si>
  <si>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</si>
  <si>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</si>
  <si>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</si>
  <si>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</si>
  <si>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</si>
  <si>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</si>
  <si>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</si>
  <si>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</si>
  <si>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</si>
  <si>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</si>
  <si>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</si>
  <si>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</si>
  <si>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</si>
  <si>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</si>
  <si>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</si>
  <si>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</si>
  <si>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</si>
  <si>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</si>
  <si>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</si>
  <si>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</si>
  <si>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</si>
  <si>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</si>
  <si>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</si>
  <si>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</si>
  <si>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</si>
  <si>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</si>
  <si>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</si>
  <si>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</si>
  <si>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</si>
  <si>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</si>
  <si>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</si>
  <si>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</si>
  <si>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</si>
  <si>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</si>
  <si>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</si>
  <si>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</si>
  <si>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</si>
  <si>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</si>
  <si>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</si>
  <si>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</si>
  <si>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</si>
  <si>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</si>
  <si>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</si>
  <si>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</si>
  <si>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</si>
  <si>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</si>
  <si>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</si>
  <si>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</si>
  <si>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</si>
  <si>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</si>
  <si>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</si>
  <si>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</si>
  <si>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</si>
  <si>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</si>
  <si>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</si>
  <si>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</si>
  <si>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</si>
  <si>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</si>
  <si>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</si>
  <si>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</si>
  <si>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</si>
  <si>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</si>
  <si>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</si>
  <si>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</si>
  <si>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</si>
  <si>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</si>
  <si>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</si>
  <si>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</si>
  <si>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</si>
  <si>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</si>
  <si>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</si>
  <si>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</si>
  <si>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</si>
  <si>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</si>
  <si>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</si>
  <si>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</si>
  <si>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</si>
  <si>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</si>
  <si>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</si>
  <si>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</si>
  <si>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</si>
  <si>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</si>
  <si>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</si>
  <si>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</si>
  <si>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</si>
  <si>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</si>
  <si>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</si>
  <si>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</si>
  <si>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</si>
  <si>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</si>
  <si>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</si>
  <si>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</si>
  <si>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</si>
  <si>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</si>
  <si>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</si>
  <si>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</si>
  <si>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</si>
  <si>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</si>
  <si>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</si>
  <si>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</si>
  <si>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</si>
  <si>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</si>
  <si>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</si>
  <si>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</si>
  <si>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</si>
  <si>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</si>
  <si>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</si>
  <si>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</si>
  <si>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</si>
  <si>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</si>
  <si>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</si>
  <si>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</si>
  <si>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</si>
  <si>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</si>
  <si>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</si>
  <si>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</si>
  <si>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</si>
  <si>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</si>
  <si>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</si>
  <si>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</si>
  <si>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</si>
  <si>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</si>
  <si>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</si>
  <si>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</si>
  <si>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</si>
  <si>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</si>
  <si>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</si>
  <si>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</si>
  <si>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</si>
  <si>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</si>
  <si>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</si>
  <si>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</si>
  <si>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</si>
  <si>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</si>
  <si>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</si>
  <si>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</si>
  <si>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</si>
  <si>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</si>
  <si>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</si>
  <si>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</si>
  <si>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</si>
  <si>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</si>
  <si>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</si>
  <si>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</si>
  <si>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</si>
  <si>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</si>
  <si>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</si>
  <si>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</si>
  <si>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</si>
  <si>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</si>
  <si>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</si>
  <si>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</si>
  <si>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</si>
  <si>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</si>
  <si>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</si>
  <si>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</si>
  <si>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</si>
  <si>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</si>
  <si>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</si>
  <si>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</si>
  <si>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</si>
  <si>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</si>
  <si>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</si>
  <si>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</si>
  <si>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</si>
  <si>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</si>
  <si>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</si>
  <si>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</si>
  <si>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</si>
  <si>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</si>
  <si>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</si>
  <si>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</si>
  <si>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</si>
  <si>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</si>
  <si>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</si>
  <si>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</si>
  <si>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</si>
  <si>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</si>
  <si>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</si>
  <si>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</si>
  <si>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</si>
  <si>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</si>
  <si>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</si>
  <si>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</si>
  <si>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</si>
  <si>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</si>
  <si>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</si>
  <si>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</si>
  <si>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</si>
  <si>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</si>
  <si>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</si>
  <si>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</si>
  <si>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</si>
  <si>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</si>
  <si>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</si>
  <si>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</si>
  <si>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</si>
  <si>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</si>
  <si>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</si>
  <si>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</si>
  <si>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</si>
  <si>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</si>
  <si>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</si>
  <si>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</si>
  <si>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</si>
  <si>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</si>
  <si>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</si>
  <si>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</si>
  <si>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</si>
  <si>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</si>
  <si>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</si>
  <si>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</si>
  <si>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</si>
  <si>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</si>
  <si>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</si>
  <si>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</si>
  <si>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</si>
  <si>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</si>
  <si>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</si>
  <si>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</si>
  <si>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</si>
  <si>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</si>
  <si>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</si>
  <si>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</si>
  <si>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</si>
  <si>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</si>
  <si>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</si>
  <si>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</si>
  <si>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</si>
  <si>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</si>
  <si>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</si>
  <si>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</si>
  <si>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</si>
  <si>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</si>
  <si>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</si>
  <si>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</si>
  <si>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</si>
  <si>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</si>
  <si>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</si>
  <si>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</si>
  <si>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</si>
  <si>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</si>
  <si>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</si>
  <si>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</si>
  <si>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</si>
  <si>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</si>
  <si>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</si>
  <si>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</si>
  <si>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</si>
  <si>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</si>
  <si>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</si>
  <si>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</si>
  <si>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</si>
  <si>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</si>
  <si>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</si>
  <si>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</si>
  <si>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</si>
  <si>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</si>
  <si>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</si>
  <si>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</si>
  <si>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</si>
  <si>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</si>
  <si>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</si>
  <si>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</si>
  <si>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</si>
  <si>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</si>
  <si>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</si>
  <si>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</si>
  <si>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</si>
  <si>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</si>
  <si>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</si>
  <si>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</si>
  <si>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</si>
  <si>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</si>
  <si>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</si>
  <si>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</si>
  <si>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</si>
  <si>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</si>
  <si>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</si>
  <si>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</si>
  <si>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</si>
  <si>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</si>
  <si>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</si>
  <si>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</si>
  <si>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</si>
  <si>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</si>
  <si>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</si>
  <si>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</si>
  <si>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</si>
  <si>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</si>
  <si>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</si>
  <si>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</si>
  <si>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</si>
  <si>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</si>
  <si>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</si>
  <si>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</si>
  <si>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</si>
  <si>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</si>
  <si>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</si>
  <si>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</si>
  <si>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</si>
  <si>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</si>
  <si>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</si>
  <si>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</si>
  <si>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</si>
  <si>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</si>
  <si>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</si>
  <si>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</si>
  <si>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</si>
  <si>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</si>
  <si>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</si>
  <si>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</si>
  <si>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</si>
  <si>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</si>
  <si>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</si>
  <si>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</si>
  <si>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</si>
  <si>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</si>
  <si>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</si>
  <si>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</si>
  <si>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</si>
  <si>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</si>
  <si>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</si>
  <si>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</si>
  <si>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</si>
  <si>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</si>
  <si>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</si>
  <si>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</si>
  <si>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</si>
  <si>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</si>
  <si>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</si>
  <si>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</si>
  <si>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</si>
  <si>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</si>
  <si>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</si>
  <si>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</si>
  <si>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</si>
  <si>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</si>
  <si>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</si>
  <si>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</si>
  <si>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</si>
  <si>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</si>
  <si>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</si>
  <si>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</si>
  <si>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</si>
  <si>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</si>
  <si>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</si>
  <si>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</si>
  <si>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</si>
  <si>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</si>
  <si>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</si>
  <si>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</si>
  <si>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</si>
  <si>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</si>
  <si>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</si>
  <si>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</si>
  <si>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</si>
  <si>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</si>
  <si>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</si>
  <si>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</si>
  <si>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</si>
  <si>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</si>
  <si>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</si>
  <si>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</si>
  <si>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</si>
  <si>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</si>
  <si>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</si>
  <si>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</si>
  <si>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</si>
  <si>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</si>
  <si>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</si>
  <si>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</si>
  <si>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</si>
  <si>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</si>
  <si>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</si>
  <si>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</si>
  <si>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</si>
  <si>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</si>
  <si>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</si>
  <si>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</si>
  <si>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</si>
  <si>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</si>
  <si>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</si>
  <si>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</si>
  <si>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</si>
  <si>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</si>
  <si>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</si>
  <si>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</si>
  <si>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</si>
  <si>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</si>
  <si>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</si>
  <si>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</si>
  <si>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</si>
  <si>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</si>
  <si>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</si>
  <si>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</si>
  <si>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</si>
  <si>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</si>
  <si>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</si>
  <si>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</si>
  <si>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</si>
  <si>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</si>
  <si>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</si>
  <si>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</si>
  <si>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</si>
  <si>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</si>
  <si>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</si>
  <si>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</si>
  <si>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</si>
  <si>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</si>
  <si>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</si>
  <si>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</si>
  <si>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</si>
  <si>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</si>
  <si>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</si>
  <si>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</si>
  <si>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</si>
  <si>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</si>
  <si>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</si>
  <si>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</si>
  <si>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</si>
  <si>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</si>
  <si>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</si>
  <si>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</si>
  <si>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</si>
  <si>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</si>
  <si>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</si>
  <si>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</si>
  <si>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</si>
  <si>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</si>
  <si>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</si>
  <si>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</si>
  <si>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</si>
  <si>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</si>
  <si>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</si>
  <si>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</si>
  <si>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</si>
  <si>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</si>
  <si>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</si>
  <si>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</si>
  <si>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</si>
  <si>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</si>
  <si>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</si>
  <si>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</si>
  <si>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</si>
  <si>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</si>
  <si>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</si>
  <si>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</si>
  <si>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</si>
  <si>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</si>
  <si>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</si>
  <si>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</si>
  <si>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</si>
  <si>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</si>
  <si>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</si>
  <si>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</si>
  <si>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</si>
  <si>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</si>
  <si>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</si>
  <si>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</si>
  <si>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</si>
  <si>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</si>
  <si>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</si>
  <si>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</si>
  <si>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</si>
  <si>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</si>
  <si>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</si>
  <si>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</si>
  <si>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</si>
  <si>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</si>
  <si>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</si>
  <si>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</si>
  <si>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</si>
  <si>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</si>
  <si>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</si>
  <si>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</si>
  <si>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</si>
  <si>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</si>
  <si>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</si>
  <si>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</si>
  <si>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</si>
  <si>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</si>
  <si>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</si>
  <si>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</si>
  <si>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</si>
  <si>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</si>
  <si>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</si>
  <si>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</si>
  <si>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</si>
  <si>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</si>
  <si>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</si>
  <si>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</si>
  <si>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</si>
  <si>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</si>
  <si>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</si>
  <si>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</si>
  <si>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</si>
  <si>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</si>
  <si>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</si>
  <si>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</si>
  <si>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</si>
  <si>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</si>
  <si>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</si>
  <si>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</si>
  <si>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</si>
  <si>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</si>
  <si>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</si>
  <si>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</si>
  <si>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</si>
  <si>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</si>
  <si>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</si>
  <si>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</si>
  <si>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</si>
  <si>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</si>
  <si>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</si>
  <si>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</si>
  <si>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</si>
  <si>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</si>
  <si>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</si>
  <si>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</si>
  <si>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</si>
  <si>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</si>
  <si>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</si>
  <si>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</si>
  <si>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</si>
  <si>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</si>
  <si>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</si>
  <si>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</si>
  <si>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</si>
  <si>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</si>
  <si>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</si>
  <si>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</si>
  <si>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</si>
  <si>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</si>
  <si>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</si>
  <si>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</si>
  <si>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</si>
  <si>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</si>
  <si>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</si>
  <si>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</si>
  <si>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</si>
  <si>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</si>
  <si>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</si>
  <si>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</si>
  <si>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</si>
  <si>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</si>
  <si>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</si>
  <si>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</si>
  <si>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</si>
  <si>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</si>
  <si>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</si>
  <si>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</si>
  <si>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</si>
  <si>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</si>
  <si>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</si>
  <si>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</si>
  <si>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</si>
  <si>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</si>
  <si>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</si>
  <si>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</si>
  <si>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</si>
  <si>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</si>
  <si>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</si>
  <si>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</si>
  <si>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</si>
  <si>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</si>
  <si>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</si>
  <si>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</si>
  <si>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</si>
  <si>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</si>
  <si>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</si>
  <si>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</si>
  <si>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</si>
  <si>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</si>
  <si>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</si>
  <si>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</si>
  <si>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</si>
  <si>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</si>
  <si>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</si>
  <si>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</si>
  <si>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</si>
  <si>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</si>
  <si>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</si>
  <si>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</si>
  <si>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</si>
  <si>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</si>
  <si>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</si>
  <si>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</si>
  <si>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</si>
  <si>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</si>
  <si>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</si>
  <si>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</si>
  <si>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</si>
  <si>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</si>
  <si>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</si>
  <si>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</si>
  <si>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</si>
  <si>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</si>
  <si>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</si>
  <si>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</si>
  <si>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</si>
  <si>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</si>
  <si>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</si>
  <si>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</si>
  <si>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</si>
  <si>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</si>
  <si>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</si>
  <si>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</si>
  <si>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</si>
  <si>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</si>
  <si>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</si>
  <si>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</si>
  <si>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</si>
  <si>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</si>
  <si>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</si>
  <si>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</si>
  <si>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</si>
  <si>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</si>
  <si>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</si>
  <si>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</si>
  <si>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</si>
  <si>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</si>
  <si>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</si>
  <si>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</si>
  <si>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</si>
  <si>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</si>
  <si>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</si>
  <si>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</si>
  <si>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</si>
  <si>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</si>
  <si>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</si>
  <si>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</si>
  <si>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</si>
  <si>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</si>
  <si>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</si>
  <si>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</si>
  <si>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</si>
  <si>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</si>
  <si>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</si>
  <si>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</si>
  <si>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</si>
  <si>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</si>
  <si>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</si>
  <si>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</si>
  <si>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</si>
  <si>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</si>
  <si>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</si>
  <si>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</si>
  <si>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</si>
  <si>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</si>
  <si>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</si>
  <si>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</si>
  <si>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</si>
  <si>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</si>
  <si>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</si>
  <si>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</si>
  <si>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</si>
  <si>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</si>
  <si>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</si>
  <si>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</si>
  <si>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</si>
  <si>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</si>
  <si>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</si>
  <si>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</si>
  <si>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</si>
  <si>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</si>
  <si>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</si>
  <si>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</si>
  <si>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</si>
  <si>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</si>
  <si>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</si>
  <si>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</si>
  <si>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</si>
  <si>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</si>
  <si>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</si>
  <si>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</si>
  <si>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</si>
  <si>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</si>
  <si>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</si>
  <si>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</si>
  <si>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</si>
  <si>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</si>
  <si>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</si>
  <si>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</si>
  <si>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</si>
  <si>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</si>
  <si>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</si>
  <si>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</si>
  <si>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</si>
  <si>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</si>
  <si>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</si>
  <si>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</si>
  <si>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</si>
  <si>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</si>
  <si>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</si>
  <si>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</si>
  <si>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</si>
  <si>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</si>
  <si>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</si>
  <si>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</si>
  <si>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</si>
  <si>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</si>
  <si>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</si>
  <si>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</si>
  <si>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</si>
  <si>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</si>
  <si>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</si>
  <si>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</si>
  <si>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</si>
  <si>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</si>
  <si>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</si>
  <si>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</si>
  <si>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</si>
  <si>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</si>
  <si>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</si>
  <si>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</si>
  <si>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</si>
  <si>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</si>
  <si>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</si>
  <si>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</si>
  <si>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</si>
  <si>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</si>
  <si>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</si>
  <si>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</si>
  <si>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</si>
  <si>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</si>
  <si>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</si>
  <si>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</si>
  <si>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</si>
  <si>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</si>
  <si>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</si>
  <si>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</si>
  <si>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</si>
  <si>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</si>
  <si>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</si>
  <si>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</si>
  <si>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</si>
  <si>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</si>
  <si>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</si>
  <si>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</si>
  <si>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</si>
  <si>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</si>
  <si>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</si>
  <si>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</si>
  <si>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</si>
  <si>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</si>
  <si>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</si>
  <si>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</si>
  <si>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</si>
  <si>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</si>
  <si>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</si>
  <si>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</si>
  <si>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</si>
  <si>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</si>
  <si>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</si>
  <si>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</si>
  <si>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</si>
  <si>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</si>
  <si>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</si>
  <si>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</si>
  <si>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</si>
  <si>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</si>
  <si>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</si>
  <si>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</si>
  <si>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</si>
  <si>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</si>
  <si>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</si>
  <si>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</si>
  <si>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</si>
  <si>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</si>
  <si>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</si>
  <si>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</si>
  <si>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</si>
  <si>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</si>
  <si>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</si>
  <si>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</si>
  <si>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</si>
  <si>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</si>
  <si>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</si>
  <si>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</si>
  <si>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</si>
  <si>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</si>
  <si>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</si>
  <si>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</si>
  <si>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</si>
  <si>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</si>
  <si>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</si>
  <si>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</si>
  <si>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</si>
  <si>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</si>
  <si>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</si>
  <si>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</si>
  <si>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</si>
  <si>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</si>
  <si>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</si>
  <si>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</si>
  <si>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</si>
  <si>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</si>
  <si>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</si>
  <si>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</si>
  <si>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</si>
  <si>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</si>
  <si>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</si>
  <si>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</si>
  <si>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</si>
  <si>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</si>
  <si>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</si>
  <si>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</si>
  <si>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</si>
  <si>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</si>
  <si>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</si>
  <si>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</si>
  <si>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</si>
  <si>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</si>
  <si>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</si>
  <si>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</si>
  <si>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</si>
  <si>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</si>
  <si>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</si>
  <si>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</si>
  <si>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</si>
  <si>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</si>
  <si>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</si>
  <si>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</si>
  <si>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</si>
  <si>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</si>
  <si>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</si>
  <si>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</si>
  <si>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</si>
  <si>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</si>
  <si>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</si>
  <si>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</si>
  <si>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</si>
  <si>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</si>
  <si>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</si>
  <si>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</si>
  <si>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</si>
  <si>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</si>
  <si>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</si>
  <si>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</si>
  <si>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</si>
  <si>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</si>
  <si>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</si>
  <si>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</si>
  <si>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</si>
  <si>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</si>
  <si>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</si>
  <si>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</si>
  <si>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</si>
  <si>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</si>
  <si>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</si>
  <si>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</si>
  <si>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</si>
  <si>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</si>
  <si>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</si>
  <si>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</si>
  <si>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</si>
  <si>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</si>
  <si>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</si>
  <si>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</si>
  <si>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</si>
  <si>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</si>
  <si>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</si>
  <si>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</si>
  <si>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</si>
  <si>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</si>
  <si>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</si>
  <si>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</si>
  <si>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</si>
  <si>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</si>
  <si>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</si>
  <si>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</si>
  <si>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</si>
  <si>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</si>
  <si>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</si>
  <si>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</si>
  <si>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</si>
  <si>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</si>
  <si>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</si>
  <si>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</si>
  <si>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</si>
  <si>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</si>
  <si>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</si>
  <si>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</si>
  <si>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</si>
  <si>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</si>
  <si>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</si>
  <si>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</si>
  <si>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</si>
  <si>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</si>
  <si>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</si>
  <si>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</si>
  <si>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</si>
  <si>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</si>
  <si>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</si>
  <si>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</si>
  <si>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</si>
  <si>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</si>
  <si>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</si>
  <si>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</si>
  <si>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</si>
  <si>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</si>
  <si>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</si>
  <si>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</si>
  <si>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</si>
  <si>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</si>
  <si>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</si>
  <si>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</si>
  <si>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</si>
  <si>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</si>
  <si>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</si>
  <si>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</si>
  <si>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</si>
  <si>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</si>
  <si>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</si>
  <si>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</si>
  <si>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</si>
  <si>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</si>
  <si>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</si>
  <si>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</si>
  <si>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</si>
  <si>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</si>
  <si>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</si>
  <si>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</si>
  <si>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</si>
  <si>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</si>
  <si>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</si>
  <si>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</si>
  <si>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</si>
  <si>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</si>
  <si>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</si>
  <si>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</si>
  <si>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</si>
  <si>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</si>
  <si>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</si>
  <si>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</si>
  <si>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</si>
  <si>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</si>
  <si>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</si>
  <si>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</si>
  <si>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</si>
  <si>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</si>
  <si>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</si>
  <si>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</si>
  <si>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</si>
  <si>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</si>
  <si>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</si>
  <si>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</si>
  <si>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</si>
  <si>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</si>
  <si>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</si>
  <si>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</si>
  <si>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</si>
  <si>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</si>
  <si>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</si>
  <si>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</si>
  <si>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</si>
  <si>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</si>
  <si>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</si>
  <si>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</si>
  <si>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</si>
  <si>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</si>
  <si>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</si>
  <si>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</si>
  <si>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</si>
  <si>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</si>
  <si>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</si>
  <si>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</si>
  <si>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</si>
  <si>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</si>
  <si>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</si>
  <si>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</si>
  <si>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</si>
  <si>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</si>
  <si>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</si>
  <si>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</si>
  <si>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</si>
  <si>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</si>
  <si>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</si>
  <si>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</si>
  <si>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</si>
  <si>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</si>
  <si>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</si>
  <si>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</si>
  <si>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</si>
  <si>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</si>
  <si>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</si>
  <si>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</si>
  <si>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</si>
  <si>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</si>
  <si>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</si>
  <si>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</si>
  <si>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</si>
  <si>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</si>
  <si>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</si>
  <si>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</si>
  <si>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</si>
  <si>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</si>
  <si>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</si>
  <si>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</si>
  <si>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</si>
  <si>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</si>
  <si>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</si>
  <si>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</si>
  <si>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</si>
  <si>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</si>
  <si>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</si>
  <si>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</si>
  <si>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</si>
  <si>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</si>
  <si>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</si>
  <si>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</si>
  <si>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</si>
  <si>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</si>
  <si>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</si>
  <si>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</si>
  <si>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</si>
  <si>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</si>
  <si>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</si>
  <si>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</si>
  <si>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</si>
  <si>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</si>
  <si>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</si>
  <si>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</si>
  <si>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</si>
  <si>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</si>
  <si>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</si>
  <si>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</si>
  <si>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</si>
  <si>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</si>
  <si>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</si>
  <si>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</si>
  <si>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</si>
  <si>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</si>
  <si>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</si>
  <si>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</si>
  <si>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</si>
  <si>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</si>
  <si>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</si>
  <si>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</si>
  <si>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</si>
  <si>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</si>
  <si>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</si>
  <si>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</si>
  <si>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</si>
  <si>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</si>
  <si>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</si>
  <si>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</si>
  <si>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</si>
  <si>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</si>
  <si>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</si>
  <si>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</si>
  <si>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</si>
  <si>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</si>
  <si>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</si>
  <si>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</si>
  <si>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</si>
  <si>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</si>
  <si>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</si>
  <si>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</si>
  <si>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</si>
  <si>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</si>
  <si>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</si>
  <si>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</si>
  <si>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</si>
  <si>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</si>
  <si>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</si>
  <si>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</si>
  <si>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</si>
  <si>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</si>
  <si>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</si>
  <si>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</si>
  <si>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</si>
  <si>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</si>
  <si>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</si>
  <si>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</si>
  <si>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</si>
  <si>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</si>
  <si>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</si>
  <si>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</si>
  <si>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</si>
  <si>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</si>
  <si>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</si>
  <si>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</si>
  <si>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</si>
  <si>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</si>
  <si>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</si>
  <si>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</si>
  <si>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</si>
  <si>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</si>
  <si>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</si>
  <si>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</si>
  <si>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</si>
  <si>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</si>
  <si>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</si>
  <si>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</si>
  <si>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</si>
  <si>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</si>
  <si>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</si>
  <si>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</si>
  <si>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</si>
  <si>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</si>
  <si>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</si>
  <si>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</si>
  <si>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</si>
  <si>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</si>
  <si>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</si>
  <si>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</si>
  <si>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</si>
  <si>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</si>
  <si>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</si>
  <si>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</si>
  <si>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</si>
  <si>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</si>
  <si>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</si>
  <si>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</si>
  <si>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</si>
  <si>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</si>
  <si>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</si>
  <si>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</si>
  <si>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</si>
  <si>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</si>
  <si>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</si>
  <si>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</si>
  <si>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</si>
  <si>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</si>
  <si>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</si>
  <si>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</si>
  <si>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</si>
  <si>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</si>
  <si>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</si>
  <si>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</si>
  <si>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</si>
  <si>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</si>
  <si>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</si>
  <si>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</si>
  <si>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</si>
  <si>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</si>
  <si>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</si>
  <si>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</si>
  <si>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</si>
  <si>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</si>
  <si>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</si>
  <si>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</si>
  <si>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</si>
  <si>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</si>
  <si>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</si>
  <si>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</si>
  <si>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</si>
  <si>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</si>
  <si>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</si>
  <si>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</si>
  <si>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</si>
  <si>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</si>
  <si>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</si>
  <si>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</si>
  <si>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</si>
  <si>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</si>
  <si>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</si>
  <si>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</si>
  <si>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</si>
  <si>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</si>
  <si>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</si>
  <si>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</si>
  <si>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</si>
  <si>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</si>
  <si>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</si>
  <si>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</si>
  <si>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</si>
  <si>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</si>
  <si>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</si>
  <si>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</si>
  <si>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</si>
  <si>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</si>
  <si>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</si>
  <si>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</si>
  <si>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</si>
  <si>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</si>
  <si>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</si>
  <si>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</si>
  <si>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</si>
  <si>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</si>
  <si>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</si>
  <si>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</si>
  <si>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</si>
  <si>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</si>
  <si>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</si>
  <si>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</si>
  <si>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</si>
  <si>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</si>
  <si>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</si>
  <si>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</si>
  <si>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</si>
  <si>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</si>
  <si>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</si>
  <si>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</si>
  <si>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</si>
  <si>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</si>
  <si>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</si>
  <si>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</si>
  <si>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</si>
  <si>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</si>
  <si>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</si>
  <si>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</si>
  <si>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</si>
  <si>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</si>
  <si>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</si>
  <si>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</si>
  <si>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</si>
  <si>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</si>
  <si>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</si>
  <si>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</si>
  <si>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</si>
  <si>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</si>
  <si>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</si>
  <si>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</si>
  <si>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</si>
  <si>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</si>
  <si>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</si>
  <si>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</si>
  <si>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</si>
  <si>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</si>
  <si>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</si>
  <si>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</si>
  <si>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</si>
  <si>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</si>
  <si>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</si>
  <si>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</si>
  <si>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</si>
  <si>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</si>
  <si>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</si>
  <si>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</si>
  <si>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</si>
  <si>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</si>
  <si>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</si>
  <si>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</si>
  <si>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</si>
  <si>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</si>
  <si>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</si>
  <si>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</si>
  <si>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</si>
  <si>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</si>
  <si>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</si>
  <si>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</si>
  <si>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</si>
  <si>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</si>
  <si>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</si>
  <si>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</si>
  <si>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</si>
  <si>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</si>
  <si>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</si>
  <si>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</si>
  <si>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</si>
  <si>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</si>
  <si>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</si>
  <si>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</si>
  <si>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</si>
  <si>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</si>
  <si>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</si>
  <si>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</si>
  <si>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</si>
  <si>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</si>
  <si>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</si>
  <si>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</si>
  <si>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</si>
  <si>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</si>
  <si>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</si>
  <si>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</si>
  <si>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</si>
  <si>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</si>
  <si>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</si>
  <si>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</si>
  <si>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</si>
  <si>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</si>
  <si>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</si>
  <si>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</si>
  <si>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</si>
  <si>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</si>
  <si>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</si>
  <si>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</si>
  <si>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</si>
  <si>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</si>
  <si>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</si>
  <si>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</si>
  <si>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</si>
  <si>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</si>
  <si>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</si>
  <si>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</si>
  <si>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</si>
  <si>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</si>
  <si>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</si>
  <si>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</si>
  <si>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</si>
  <si>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</si>
  <si>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</si>
  <si>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</si>
  <si>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</si>
  <si>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</si>
  <si>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</si>
  <si>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</si>
  <si>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</si>
  <si>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</si>
  <si>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</si>
  <si>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</si>
  <si>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</si>
  <si>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</si>
  <si>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</si>
  <si>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</si>
  <si>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</si>
  <si>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</si>
  <si>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</si>
  <si>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</si>
  <si>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</si>
  <si>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</si>
  <si>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</si>
  <si>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</si>
  <si>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</si>
  <si>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</si>
  <si>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</si>
  <si>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</si>
  <si>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</si>
  <si>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</si>
  <si>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</si>
  <si>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</si>
  <si>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</si>
  <si>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</si>
  <si>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</si>
  <si>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</si>
  <si>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</si>
  <si>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</si>
  <si>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</si>
  <si>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</si>
  <si>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</si>
  <si>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</si>
  <si>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</si>
  <si>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</si>
  <si>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</si>
  <si>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</si>
  <si>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</si>
  <si>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</si>
  <si>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</si>
  <si>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</si>
  <si>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</si>
  <si>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</si>
  <si>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</si>
  <si>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</si>
  <si>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</si>
  <si>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</si>
  <si>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</si>
  <si>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</si>
  <si>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</si>
  <si>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</si>
  <si>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</si>
  <si>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</si>
  <si>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</si>
  <si>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</si>
  <si>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</si>
  <si>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</si>
  <si>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</si>
  <si>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</si>
  <si>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</si>
  <si>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</si>
  <si>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</si>
  <si>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</si>
  <si>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</si>
  <si>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</si>
  <si>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</si>
  <si>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</si>
  <si>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</si>
  <si>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</si>
  <si>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</si>
  <si>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</si>
  <si>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</si>
  <si>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</si>
  <si>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</si>
  <si>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</si>
  <si>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</si>
  <si>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</si>
  <si>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</si>
  <si>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</si>
  <si>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</si>
  <si>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</si>
  <si>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</si>
  <si>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</si>
  <si>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</si>
  <si>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</si>
  <si>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</si>
  <si>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</si>
  <si>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</si>
  <si>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</si>
  <si>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</si>
  <si>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</si>
  <si>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</si>
  <si>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</si>
  <si>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</si>
  <si>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</si>
  <si>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</si>
  <si>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</si>
  <si>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</si>
  <si>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</si>
  <si>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</si>
  <si>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</si>
  <si>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</si>
  <si>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</si>
  <si>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</si>
  <si>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</si>
  <si>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</si>
  <si>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</si>
  <si>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</si>
  <si>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</si>
  <si>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</si>
  <si>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</si>
  <si>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</si>
  <si>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</si>
  <si>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</si>
  <si>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</si>
  <si>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</si>
  <si>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</si>
  <si>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</si>
  <si>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</si>
  <si>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</si>
  <si>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</si>
  <si>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</si>
  <si>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</si>
  <si>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</si>
  <si>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</si>
  <si>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</si>
  <si>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</si>
  <si>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</si>
  <si>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</si>
  <si>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</si>
  <si>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</si>
  <si>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</si>
  <si>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</si>
  <si>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</si>
  <si>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</si>
  <si>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</si>
  <si>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</si>
  <si>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</si>
  <si>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</si>
  <si>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</si>
  <si>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</si>
  <si>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</si>
  <si>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</si>
  <si>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</si>
  <si>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</si>
  <si>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</si>
  <si>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</si>
  <si>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</si>
  <si>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</si>
  <si>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</si>
  <si>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</si>
  <si>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</si>
  <si>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</si>
  <si>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</si>
  <si>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</si>
  <si>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</si>
  <si>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</si>
  <si>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</si>
  <si>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</si>
  <si>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</si>
  <si>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</si>
  <si>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</si>
  <si>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</si>
  <si>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</si>
  <si>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</si>
  <si>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</si>
  <si>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</si>
  <si>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</si>
  <si>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</si>
  <si>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</si>
  <si>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</si>
  <si>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</si>
  <si>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</si>
  <si>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</si>
  <si>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</si>
  <si>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</si>
  <si>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</si>
  <si>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</si>
  <si>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</si>
  <si>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</si>
  <si>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</si>
  <si>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</si>
  <si>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</si>
  <si>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</si>
  <si>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</si>
  <si>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</si>
  <si>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</si>
  <si>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</si>
  <si>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</si>
  <si>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</si>
  <si>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</si>
  <si>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</si>
  <si>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</si>
  <si>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</si>
  <si>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</si>
  <si>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</si>
  <si>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</si>
  <si>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</si>
  <si>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</si>
  <si>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</si>
  <si>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</si>
  <si>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</si>
  <si>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</si>
  <si>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</si>
  <si>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</si>
  <si>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</si>
  <si>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</si>
  <si>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</si>
  <si>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</si>
  <si>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</si>
  <si>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</si>
  <si>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</si>
  <si>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</si>
  <si>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</si>
  <si>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</si>
  <si>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</si>
  <si>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</si>
  <si>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</si>
  <si>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</si>
  <si>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</si>
  <si>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</si>
  <si>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</si>
  <si>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</si>
  <si>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</si>
  <si>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</si>
  <si>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</si>
  <si>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</si>
  <si>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</si>
  <si>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</si>
  <si>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</si>
  <si>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</si>
  <si>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</si>
  <si>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</si>
  <si>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</si>
  <si>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</si>
  <si>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</si>
  <si>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</si>
  <si>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</si>
  <si>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</si>
  <si>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</si>
  <si>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</si>
  <si>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</si>
  <si>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</si>
  <si>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</si>
  <si>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</si>
  <si>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</si>
  <si>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</si>
  <si>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</si>
  <si>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</si>
  <si>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</si>
  <si>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</si>
  <si>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</si>
  <si>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</si>
  <si>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</si>
  <si>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</si>
  <si>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</si>
  <si>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</si>
  <si>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</si>
  <si>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</si>
  <si>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</si>
  <si>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</si>
  <si>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</si>
  <si>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</si>
  <si>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</si>
  <si>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</si>
  <si>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</si>
  <si>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</si>
  <si>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</si>
  <si>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</si>
  <si>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</si>
  <si>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</si>
  <si>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</si>
  <si>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</si>
  <si>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</si>
  <si>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</si>
  <si>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</si>
  <si>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</si>
  <si>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</si>
  <si>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</si>
  <si>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</si>
  <si>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</si>
  <si>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</si>
  <si>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</si>
  <si>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</si>
  <si>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</si>
  <si>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</si>
  <si>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</si>
  <si>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</si>
  <si>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</si>
  <si>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</si>
  <si>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</si>
  <si>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</si>
  <si>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</si>
  <si>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</si>
  <si>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</si>
  <si>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</si>
  <si>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</si>
  <si>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</si>
  <si>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</si>
  <si>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</si>
  <si>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</si>
  <si>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</si>
  <si>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</si>
  <si>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</si>
  <si>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</si>
  <si>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</si>
  <si>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</si>
  <si>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</si>
  <si>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</si>
  <si>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</si>
  <si>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</si>
  <si>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</si>
  <si>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</si>
  <si>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</si>
  <si>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</si>
  <si>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</si>
  <si>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</si>
  <si>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</si>
  <si>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</si>
  <si>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</si>
  <si>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</si>
  <si>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</si>
  <si>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</si>
  <si>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</si>
  <si>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</si>
  <si>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</si>
  <si>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</si>
  <si>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</si>
  <si>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</si>
  <si>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</si>
  <si>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</si>
  <si>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</si>
  <si>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</si>
  <si>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</si>
  <si>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</si>
  <si>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</si>
  <si>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</si>
  <si>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</si>
  <si>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</si>
  <si>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</si>
  <si>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</si>
  <si>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</si>
  <si>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</si>
  <si>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</si>
  <si>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</si>
  <si>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</si>
  <si>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</si>
  <si>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</si>
  <si>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</si>
  <si>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</si>
  <si>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</si>
  <si>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</si>
  <si>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</si>
  <si>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</si>
  <si>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</si>
  <si>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</si>
  <si>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</si>
  <si>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</si>
  <si>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</si>
  <si>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</si>
  <si>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</si>
  <si>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</si>
  <si>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</si>
  <si>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</si>
  <si>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</si>
  <si>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</si>
  <si>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</si>
  <si>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</si>
  <si>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</si>
  <si>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</si>
  <si>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</si>
  <si>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</si>
  <si>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</si>
  <si>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</si>
  <si>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</si>
  <si>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</si>
  <si>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</si>
  <si>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</si>
  <si>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</si>
  <si>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</si>
  <si>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</si>
  <si>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</si>
  <si>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</si>
  <si>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</si>
  <si>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</si>
  <si>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</si>
  <si>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</si>
  <si>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</si>
  <si>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</si>
  <si>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</si>
  <si>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</si>
  <si>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</si>
  <si>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</si>
  <si>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</si>
  <si>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</si>
  <si>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</si>
  <si>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</si>
  <si>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</si>
  <si>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</si>
  <si>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</si>
  <si>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</si>
  <si>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</si>
  <si>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</si>
  <si>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</si>
  <si>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</si>
  <si>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</si>
  <si>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</si>
  <si>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</si>
  <si>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</si>
  <si>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</si>
  <si>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</si>
  <si>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</si>
  <si>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</si>
  <si>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</si>
  <si>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</si>
  <si>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</si>
  <si>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</si>
  <si>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</si>
  <si>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</si>
  <si>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</si>
  <si>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</si>
  <si>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</si>
  <si>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</si>
  <si>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</si>
  <si>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</si>
  <si>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</si>
  <si>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</si>
  <si>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</si>
  <si>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</si>
  <si>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</si>
  <si>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</si>
  <si>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</si>
  <si>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</si>
  <si>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</si>
  <si>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</si>
  <si>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</si>
  <si>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</si>
  <si>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</si>
  <si>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</si>
  <si>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</si>
  <si>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</si>
  <si>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</si>
  <si>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</si>
  <si>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</si>
  <si>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</si>
  <si>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</si>
  <si>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</si>
  <si>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</si>
  <si>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</si>
  <si>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</si>
  <si>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</si>
  <si>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</si>
  <si>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</si>
  <si>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</si>
  <si>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</si>
  <si>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</si>
  <si>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</si>
  <si>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</si>
  <si>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</si>
  <si>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</si>
  <si>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</si>
  <si>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</si>
  <si>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</si>
  <si>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</si>
  <si>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</si>
  <si>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</si>
  <si>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</si>
  <si>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</si>
  <si>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</si>
  <si>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</si>
  <si>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</si>
  <si>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</si>
  <si>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</si>
  <si>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</si>
  <si>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</si>
  <si>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</si>
  <si>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</si>
  <si>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</si>
  <si>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</si>
  <si>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</si>
  <si>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</si>
  <si>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</si>
  <si>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</si>
  <si>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</si>
  <si>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</si>
  <si>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</si>
  <si>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</si>
  <si>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</si>
  <si>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</si>
  <si>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</si>
  <si>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</si>
  <si>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</si>
  <si>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</si>
  <si>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</si>
  <si>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</si>
  <si>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</si>
  <si>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</si>
  <si>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</si>
  <si>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</si>
  <si>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</si>
  <si>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</si>
  <si>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</si>
  <si>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</si>
  <si>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</si>
  <si>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</si>
  <si>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</si>
  <si>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</si>
  <si>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</si>
  <si>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</si>
  <si>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</si>
  <si>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</si>
  <si>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</si>
  <si>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</si>
  <si>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</si>
  <si>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</si>
  <si>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</si>
  <si>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</si>
  <si>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</si>
  <si>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</si>
  <si>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</si>
  <si>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</si>
  <si>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</si>
  <si>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</si>
  <si>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</si>
  <si>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</si>
  <si>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</si>
  <si>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</si>
  <si>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</si>
  <si>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</si>
  <si>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</si>
  <si>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</si>
  <si>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</si>
  <si>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</si>
  <si>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</si>
  <si>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</si>
  <si>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</si>
  <si>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</si>
  <si>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</si>
  <si>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</si>
  <si>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</si>
  <si>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</si>
  <si>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</si>
  <si>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</si>
  <si>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</si>
  <si>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</si>
  <si>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</si>
  <si>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</si>
  <si>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</si>
  <si>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</si>
  <si>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</si>
  <si>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</si>
  <si>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</si>
  <si>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</si>
  <si>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</si>
  <si>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</si>
  <si>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</si>
  <si>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</si>
  <si>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</si>
  <si>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</si>
  <si>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</si>
  <si>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</si>
  <si>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</si>
  <si>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</si>
  <si>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</si>
  <si>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</si>
  <si>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</si>
  <si>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</si>
  <si>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</si>
  <si>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</si>
  <si>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</si>
  <si>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</si>
  <si>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</si>
  <si>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</si>
  <si>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</si>
  <si>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</si>
  <si>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</si>
  <si>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</si>
  <si>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</si>
  <si>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</si>
  <si>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</si>
  <si>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</si>
  <si>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</si>
  <si>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</si>
  <si>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</si>
  <si>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</si>
  <si>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</si>
  <si>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</si>
  <si>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</si>
  <si>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</si>
  <si>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</si>
  <si>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</si>
  <si>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</si>
  <si>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</si>
  <si>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</si>
  <si>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</si>
  <si>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</si>
  <si>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</si>
  <si>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</si>
  <si>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</si>
  <si>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</si>
  <si>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</si>
  <si>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</si>
  <si>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</si>
  <si>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</si>
  <si>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</si>
  <si>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</si>
  <si>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</si>
  <si>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</si>
  <si>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</si>
  <si>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</si>
  <si>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</si>
  <si>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</si>
  <si>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</si>
  <si>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</si>
  <si>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</si>
  <si>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</si>
  <si>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</si>
  <si>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</si>
  <si>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</si>
  <si>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</si>
  <si>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</si>
  <si>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</si>
  <si>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</si>
  <si>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</si>
  <si>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</si>
  <si>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</si>
  <si>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</si>
  <si>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</si>
  <si>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</si>
  <si>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</si>
  <si>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</si>
  <si>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</si>
  <si>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</si>
  <si>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</si>
  <si>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</si>
  <si>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</si>
  <si>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</si>
  <si>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</si>
  <si>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</si>
  <si>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</si>
  <si>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</si>
  <si>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</si>
  <si>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</si>
  <si>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</si>
  <si>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</si>
  <si>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</si>
  <si>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</si>
  <si>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</si>
  <si>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</si>
  <si>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</si>
  <si>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</si>
  <si>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</si>
  <si>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</si>
  <si>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</si>
  <si>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</si>
  <si>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</si>
  <si>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</si>
  <si>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</si>
  <si>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</si>
  <si>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</si>
  <si>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</si>
  <si>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</si>
  <si>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</si>
  <si>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</si>
  <si>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</si>
  <si>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</si>
  <si>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</si>
  <si>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</si>
  <si>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</si>
  <si>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</si>
  <si>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</si>
  <si>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</si>
  <si>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</si>
  <si>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</si>
  <si>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</si>
  <si>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</si>
  <si>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</si>
  <si>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</si>
  <si>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</si>
  <si>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</si>
  <si>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</si>
  <si>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</si>
  <si>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</si>
  <si>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</si>
  <si>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</si>
  <si>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</si>
  <si>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</si>
  <si>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</si>
  <si>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</si>
  <si>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</si>
  <si>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</si>
  <si>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</si>
  <si>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</si>
  <si>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</si>
  <si>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</si>
  <si>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</si>
  <si>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</si>
  <si>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</si>
  <si>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</si>
  <si>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</si>
  <si>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</si>
  <si>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</si>
  <si>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</si>
  <si>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</si>
  <si>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</si>
  <si>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</si>
  <si>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</si>
  <si>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</si>
  <si>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</si>
  <si>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</si>
  <si>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</si>
  <si>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</si>
  <si>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</si>
  <si>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</si>
  <si>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</si>
  <si>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</si>
  <si>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</si>
  <si>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</si>
  <si>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</si>
  <si>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</si>
  <si>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</si>
  <si>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</si>
  <si>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</si>
  <si>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</si>
  <si>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</si>
  <si>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</si>
  <si>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</si>
  <si>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</si>
  <si>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</si>
  <si>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</si>
  <si>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</si>
  <si>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</si>
  <si>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</si>
  <si>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</si>
  <si>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</si>
  <si>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</si>
  <si>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</si>
  <si>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</si>
  <si>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</si>
  <si>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</si>
  <si>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</si>
  <si>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</si>
  <si>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</si>
  <si>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</si>
  <si>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</si>
  <si>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</si>
  <si>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</si>
  <si>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</si>
  <si>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</si>
  <si>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</si>
  <si>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</si>
  <si>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</si>
  <si>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</si>
  <si>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</si>
  <si>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</si>
  <si>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</si>
  <si>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</si>
  <si>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</si>
  <si>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</si>
  <si>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</si>
  <si>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</si>
  <si>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</si>
  <si>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</si>
  <si>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</si>
  <si>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</si>
  <si>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</si>
  <si>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</si>
  <si>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</si>
  <si>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</si>
  <si>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</si>
  <si>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</si>
  <si>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</si>
  <si>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</si>
  <si>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</si>
  <si>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</si>
  <si>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</si>
  <si>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</si>
  <si>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</si>
  <si>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</si>
  <si>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</si>
  <si>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</si>
  <si>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</si>
  <si>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</si>
  <si>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</si>
  <si>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</si>
  <si>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</si>
  <si>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</si>
  <si>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</si>
  <si>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</si>
  <si>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</si>
  <si>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</si>
  <si>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</si>
  <si>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</si>
  <si>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</si>
  <si>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</si>
  <si>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</si>
  <si>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</si>
  <si>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</si>
  <si>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</si>
  <si>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</si>
  <si>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</si>
  <si>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</si>
  <si>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</si>
  <si>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</si>
  <si>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</si>
  <si>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</si>
  <si>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</si>
  <si>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</si>
  <si>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</si>
  <si>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</si>
  <si>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</si>
  <si>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</si>
  <si>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</si>
  <si>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</si>
  <si>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</si>
  <si>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</si>
  <si>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</si>
  <si>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</si>
  <si>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</si>
  <si>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</si>
  <si>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</si>
  <si>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</si>
  <si>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</si>
  <si>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</si>
  <si>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</si>
  <si>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</si>
  <si>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</si>
  <si>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</si>
  <si>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</si>
  <si>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</si>
  <si>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</si>
  <si>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</si>
  <si>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</si>
  <si>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</si>
  <si>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</si>
  <si>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</si>
  <si>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</si>
  <si>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</si>
  <si>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</si>
  <si>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</si>
  <si>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</si>
  <si>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</si>
  <si>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</si>
  <si>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</si>
  <si>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</si>
  <si>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</si>
  <si>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</si>
  <si>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</si>
  <si>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</si>
  <si>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</si>
  <si>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</si>
  <si>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</si>
  <si>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</si>
  <si>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</si>
  <si>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</si>
  <si>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</si>
  <si>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</si>
  <si>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</si>
  <si>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</si>
  <si>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</si>
  <si>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</si>
  <si>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</si>
  <si>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</si>
  <si>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</si>
  <si>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</si>
  <si>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</si>
  <si>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</si>
  <si>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</si>
  <si>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</si>
  <si>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</si>
  <si>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</si>
  <si>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</si>
  <si>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</si>
  <si>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</si>
  <si>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</si>
  <si>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</si>
  <si>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</si>
  <si>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</si>
  <si>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</si>
  <si>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</si>
  <si>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</si>
  <si>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</si>
  <si>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</si>
  <si>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</si>
  <si>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</si>
  <si>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</si>
  <si>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</si>
  <si>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</si>
  <si>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</si>
  <si>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</si>
  <si>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</si>
  <si>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</si>
  <si>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</si>
  <si>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</si>
  <si>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</si>
  <si>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</si>
  <si>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</si>
  <si>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</si>
  <si>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</si>
  <si>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</si>
  <si>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</si>
  <si>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</si>
  <si>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</si>
  <si>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</si>
  <si>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</si>
  <si>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</si>
  <si>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</si>
  <si>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</si>
  <si>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</si>
  <si>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</si>
  <si>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</si>
  <si>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</si>
  <si>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</si>
  <si>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</si>
  <si>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</si>
  <si>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</si>
  <si>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</si>
  <si>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</si>
  <si>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</si>
  <si>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</si>
  <si>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</si>
  <si>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</si>
  <si>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</si>
  <si>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</si>
  <si>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</si>
  <si>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</si>
  <si>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</si>
  <si>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</si>
  <si>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</si>
  <si>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</si>
  <si>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</si>
  <si>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</si>
  <si>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</si>
  <si>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</si>
  <si>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</si>
  <si>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</si>
  <si>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</si>
  <si>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</si>
  <si>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</si>
  <si>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</si>
  <si>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</si>
  <si>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</si>
  <si>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</si>
  <si>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</si>
  <si>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</si>
  <si>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</si>
  <si>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</si>
  <si>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</si>
  <si>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</si>
  <si>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</si>
  <si>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</si>
  <si>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</si>
  <si>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</si>
  <si>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</si>
  <si>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</si>
  <si>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</si>
  <si>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</si>
  <si>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</si>
  <si>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</si>
  <si>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</si>
  <si>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</si>
  <si>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</si>
  <si>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</si>
  <si>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</si>
  <si>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</si>
  <si>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</si>
  <si>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</si>
  <si>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</si>
  <si>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</si>
  <si>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</si>
  <si>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</si>
  <si>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</si>
  <si>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</si>
  <si>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</si>
  <si>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</si>
  <si>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</si>
  <si>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</si>
  <si>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</si>
  <si>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</si>
  <si>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</si>
  <si>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</si>
  <si>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</si>
  <si>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</si>
  <si>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</si>
  <si>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</si>
  <si>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</si>
  <si>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</si>
  <si>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</si>
  <si>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</si>
  <si>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</si>
  <si>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</si>
  <si>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</si>
  <si>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</si>
  <si>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</si>
  <si>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</si>
  <si>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</si>
  <si>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</si>
  <si>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</si>
  <si>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</si>
  <si>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</si>
  <si>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</si>
  <si>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</si>
  <si>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</si>
  <si>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</si>
  <si>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</si>
  <si>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</si>
  <si>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</si>
  <si>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</si>
  <si>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</si>
  <si>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</si>
  <si>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</si>
  <si>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</si>
  <si>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</si>
  <si>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</si>
  <si>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</si>
  <si>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</si>
  <si>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</si>
  <si>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</si>
  <si>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</si>
  <si>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</si>
  <si>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</si>
  <si>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</si>
  <si>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</si>
  <si>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</si>
  <si>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</si>
  <si>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</si>
  <si>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</si>
  <si>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</si>
  <si>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</si>
  <si>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</si>
  <si>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</si>
  <si>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</si>
  <si>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</si>
  <si>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</si>
  <si>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</si>
  <si>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</si>
  <si>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</si>
  <si>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</si>
  <si>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</si>
  <si>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</si>
  <si>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</si>
  <si>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</si>
  <si>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</si>
  <si>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</si>
  <si>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</si>
  <si>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</si>
  <si>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</si>
  <si>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</si>
  <si>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</si>
  <si>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</si>
  <si>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</si>
  <si>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</si>
  <si>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</si>
  <si>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</si>
  <si>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</si>
  <si>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</si>
  <si>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</si>
  <si>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</si>
  <si>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</si>
  <si>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</si>
  <si>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</si>
  <si>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</si>
  <si>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</si>
  <si>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</si>
  <si>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</si>
  <si>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</si>
  <si>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</si>
  <si>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</si>
  <si>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</si>
  <si>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</si>
  <si>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</si>
  <si>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</si>
  <si>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</si>
  <si>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</si>
  <si>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</si>
  <si>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</si>
  <si>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</si>
  <si>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</si>
  <si>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</si>
  <si>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</si>
  <si>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</si>
  <si>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</si>
  <si>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</si>
  <si>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</si>
  <si>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</si>
  <si>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</si>
  <si>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</si>
  <si>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</si>
  <si>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</si>
  <si>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</si>
  <si>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</si>
  <si>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</si>
  <si>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</si>
  <si>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</si>
  <si>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</si>
  <si>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</si>
  <si>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</si>
  <si>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</si>
  <si>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</si>
  <si>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</si>
  <si>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</si>
  <si>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</si>
  <si>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</si>
  <si>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</si>
  <si>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</si>
  <si>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</si>
  <si>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</si>
  <si>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</si>
  <si>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</si>
  <si>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</si>
  <si>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</si>
  <si>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</si>
  <si>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</si>
  <si>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</si>
  <si>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</si>
  <si>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</si>
  <si>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</si>
  <si>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</si>
  <si>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</si>
  <si>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</si>
  <si>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</si>
  <si>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</si>
  <si>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</si>
  <si>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</si>
  <si>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</si>
  <si>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</si>
  <si>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</si>
  <si>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</si>
  <si>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</si>
  <si>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</si>
  <si>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</si>
  <si>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</si>
  <si>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</si>
  <si>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</si>
  <si>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</si>
  <si>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</si>
  <si>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</si>
  <si>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</si>
  <si>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</si>
  <si>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</si>
  <si>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</si>
  <si>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</si>
  <si>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</si>
  <si>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</si>
  <si>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</si>
  <si>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</si>
  <si>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</si>
  <si>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</si>
  <si>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</si>
  <si>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</si>
  <si>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</si>
  <si>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</si>
  <si>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</si>
  <si>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</si>
  <si>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</si>
  <si>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</si>
  <si>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</si>
  <si>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</si>
  <si>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</si>
  <si>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</si>
  <si>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</si>
  <si>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</si>
  <si>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</si>
  <si>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</si>
  <si>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</si>
  <si>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</si>
  <si>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</si>
  <si>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</si>
  <si>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</si>
  <si>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</si>
  <si>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</si>
  <si>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</si>
  <si>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</si>
  <si>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</si>
  <si>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</si>
  <si>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</si>
  <si>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</si>
  <si>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</si>
  <si>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</si>
  <si>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</si>
  <si>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</si>
  <si>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</si>
  <si>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</si>
  <si>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</si>
  <si>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</si>
  <si>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</si>
  <si>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</si>
  <si>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</si>
  <si>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</si>
  <si>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</si>
  <si>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</si>
  <si>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</si>
  <si>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</si>
  <si>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</si>
  <si>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</si>
  <si>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</si>
  <si>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</si>
  <si>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</si>
  <si>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</si>
  <si>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</si>
  <si>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</si>
  <si>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</si>
  <si>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</si>
  <si>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</si>
  <si>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</si>
  <si>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</si>
  <si>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</si>
  <si>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</si>
  <si>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</si>
  <si>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</si>
  <si>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</si>
  <si>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</si>
  <si>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</si>
  <si>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</si>
  <si>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</si>
  <si>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</si>
  <si>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</si>
  <si>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</si>
  <si>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</si>
  <si>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</si>
  <si>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</si>
  <si>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</si>
  <si>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</si>
  <si>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</si>
  <si>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</si>
  <si>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</si>
  <si>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</si>
  <si>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</si>
  <si>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</si>
  <si>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</si>
  <si>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</si>
  <si>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</si>
  <si>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</si>
  <si>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</si>
  <si>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</si>
  <si>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</si>
  <si>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</si>
  <si>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</si>
  <si>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</si>
  <si>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</si>
  <si>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</si>
  <si>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</si>
  <si>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</si>
  <si>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</si>
  <si>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</si>
  <si>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</si>
  <si>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</si>
  <si>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</si>
  <si>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</si>
  <si>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</si>
  <si>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</si>
  <si>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</si>
  <si>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</si>
  <si>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</si>
  <si>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</si>
  <si>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</si>
  <si>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</si>
  <si>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</si>
  <si>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</si>
  <si>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</si>
  <si>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</si>
  <si>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</si>
  <si>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</si>
  <si>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</si>
  <si>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</si>
  <si>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</si>
  <si>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</si>
  <si>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</si>
  <si>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</si>
  <si>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</si>
  <si>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</si>
  <si>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</si>
  <si>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</si>
  <si>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</si>
  <si>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</si>
  <si>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</si>
  <si>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</si>
  <si>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</si>
  <si>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</si>
  <si>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</si>
  <si>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</si>
  <si>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</si>
  <si>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</si>
  <si>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</si>
  <si>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</si>
  <si>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</si>
  <si>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</si>
  <si>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</si>
  <si>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</si>
  <si>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</si>
  <si>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</si>
  <si>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</si>
  <si>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</si>
  <si>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</si>
  <si>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</si>
  <si>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</si>
  <si>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</si>
  <si>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</si>
  <si>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</si>
  <si>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</si>
  <si>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</si>
  <si>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</si>
  <si>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</si>
  <si>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</si>
  <si>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</si>
  <si>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</si>
  <si>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</si>
  <si>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</si>
  <si>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</si>
  <si>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</si>
  <si>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</si>
  <si>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</si>
  <si>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</si>
  <si>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</si>
  <si>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</si>
  <si>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</si>
  <si>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</si>
  <si>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</si>
  <si>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</si>
  <si>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</si>
  <si>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</si>
  <si>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</si>
  <si>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</si>
  <si>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</si>
  <si>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</si>
  <si>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</si>
  <si>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</si>
  <si>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</si>
  <si>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</si>
  <si>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</si>
  <si>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</si>
  <si>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</si>
  <si>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</si>
  <si>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</si>
  <si>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</si>
  <si>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</si>
  <si>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</si>
  <si>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</si>
  <si>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</si>
  <si>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</si>
  <si>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</si>
  <si>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</si>
  <si>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</si>
  <si>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</si>
  <si>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</si>
  <si>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</si>
  <si>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</si>
  <si>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</si>
  <si>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</si>
  <si>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</si>
  <si>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</si>
  <si>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</si>
  <si>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</si>
  <si>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</si>
  <si>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</si>
  <si>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</si>
  <si>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</si>
  <si>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</si>
  <si>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</si>
  <si>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</si>
  <si>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</si>
  <si>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</si>
  <si>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</si>
  <si>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</si>
  <si>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</si>
  <si>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</si>
  <si>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</si>
  <si>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</si>
  <si>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</si>
  <si>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</si>
  <si>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</si>
  <si>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</si>
  <si>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</si>
  <si>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</si>
  <si>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</si>
  <si>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</si>
  <si>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</si>
  <si>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</si>
  <si>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</si>
  <si>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</si>
  <si>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</si>
  <si>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</si>
  <si>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</si>
  <si>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</si>
  <si>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</si>
  <si>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</si>
  <si>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</si>
  <si>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</si>
  <si>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</si>
  <si>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</si>
  <si>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</si>
  <si>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</si>
  <si>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</si>
  <si>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</si>
  <si>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</si>
  <si>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</si>
  <si>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</si>
  <si>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</si>
  <si>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</si>
  <si>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</si>
  <si>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</si>
  <si>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</si>
  <si>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</si>
  <si>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</si>
  <si>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</si>
  <si>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</si>
  <si>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</si>
  <si>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</si>
  <si>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</si>
  <si>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</si>
  <si>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</si>
  <si>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</si>
  <si>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</si>
  <si>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</si>
  <si>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</si>
  <si>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</si>
  <si>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</si>
  <si>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</si>
  <si>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</si>
  <si>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</si>
  <si>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</si>
  <si>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</si>
  <si>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</si>
  <si>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</si>
  <si>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</si>
  <si>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</si>
  <si>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</si>
  <si>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</si>
  <si>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</si>
  <si>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</si>
  <si>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</si>
  <si>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</si>
  <si>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</si>
  <si>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</si>
  <si>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</si>
  <si>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</si>
  <si>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</si>
  <si>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</si>
  <si>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</si>
  <si>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</si>
  <si>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</si>
  <si>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</si>
  <si>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</si>
  <si>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</si>
  <si>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</si>
  <si>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</si>
  <si>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</si>
  <si>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</si>
  <si>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</si>
  <si>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</si>
  <si>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</si>
  <si>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</si>
  <si>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</si>
  <si>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</si>
  <si>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</si>
  <si>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</si>
  <si>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</si>
  <si>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</si>
  <si>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</si>
  <si>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</si>
  <si>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</si>
  <si>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</si>
  <si>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</si>
  <si>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</si>
  <si>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</si>
  <si>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</si>
  <si>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</si>
  <si>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</si>
  <si>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</si>
  <si>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</si>
  <si>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</si>
  <si>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</si>
  <si>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</si>
  <si>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</si>
  <si>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</si>
  <si>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</si>
  <si>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</si>
  <si>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</si>
  <si>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</si>
  <si>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</si>
  <si>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</si>
  <si>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</si>
  <si>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</si>
  <si>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</si>
  <si>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</si>
  <si>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</si>
  <si>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</si>
  <si>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</si>
  <si>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</si>
  <si>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</si>
  <si>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</si>
  <si>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</si>
  <si>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</si>
  <si>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</si>
  <si>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</si>
  <si>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</si>
  <si>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</si>
  <si>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</si>
  <si>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</si>
  <si>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</si>
  <si>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</si>
  <si>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</si>
  <si>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</si>
  <si>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</si>
  <si>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</si>
  <si>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</si>
  <si>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</si>
  <si>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</si>
  <si>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</si>
  <si>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</si>
  <si>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</si>
  <si>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</si>
  <si>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</si>
  <si>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</si>
  <si>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</si>
  <si>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</si>
  <si>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</si>
  <si>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</si>
  <si>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</si>
  <si>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</si>
  <si>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</si>
  <si>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</si>
  <si>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</si>
  <si>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</si>
  <si>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</si>
  <si>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</si>
  <si>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</si>
  <si>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</si>
  <si>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</si>
  <si>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</si>
  <si>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</si>
  <si>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</si>
  <si>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</si>
  <si>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</si>
  <si>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</si>
  <si>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</si>
  <si>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</si>
  <si>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</si>
  <si>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</si>
  <si>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</si>
  <si>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</si>
  <si>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</si>
  <si>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</si>
  <si>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</si>
  <si>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</si>
  <si>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</si>
  <si>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</si>
  <si>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</si>
  <si>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</si>
  <si>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</si>
  <si>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</si>
  <si>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</si>
  <si>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</si>
  <si>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</si>
  <si>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</si>
  <si>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</si>
  <si>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</si>
  <si>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</si>
  <si>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</si>
  <si>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</si>
  <si>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</si>
  <si>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</si>
  <si>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</si>
  <si>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</si>
  <si>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</si>
  <si>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</si>
  <si>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</si>
  <si>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</si>
  <si>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</si>
  <si>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</si>
  <si>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</si>
  <si>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</si>
  <si>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</si>
  <si>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</si>
  <si>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</si>
  <si>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</si>
  <si>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</si>
  <si>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</si>
  <si>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</si>
  <si>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</si>
  <si>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</si>
  <si>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</si>
  <si>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</si>
  <si>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</si>
  <si>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</si>
  <si>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</si>
  <si>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</si>
  <si>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</si>
  <si>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</si>
  <si>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</si>
  <si>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</si>
  <si>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</si>
  <si>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</si>
  <si>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</si>
  <si>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</si>
  <si>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</si>
  <si>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</si>
  <si>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</si>
  <si>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</si>
  <si>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</si>
  <si>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</si>
  <si>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</si>
  <si>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</si>
  <si>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</si>
  <si>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</si>
  <si>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</si>
  <si>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</si>
  <si>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</si>
  <si>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</si>
  <si>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</si>
  <si>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</si>
  <si>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</si>
  <si>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</si>
  <si>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</si>
  <si>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</si>
  <si>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</si>
  <si>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</si>
  <si>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</si>
  <si>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</si>
  <si>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</si>
  <si>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</si>
  <si>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</si>
  <si>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</si>
  <si>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</si>
  <si>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</si>
  <si>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</si>
  <si>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</si>
  <si>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</si>
  <si>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</si>
  <si>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</si>
  <si>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</si>
  <si>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</si>
  <si>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</si>
  <si>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</si>
  <si>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</si>
  <si>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</si>
  <si>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</si>
  <si>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</si>
  <si>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</si>
  <si>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</si>
  <si>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</si>
  <si>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</si>
  <si>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</si>
  <si>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</si>
  <si>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</si>
  <si>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</si>
  <si>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</si>
  <si>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</si>
  <si>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</si>
  <si>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</si>
  <si>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</si>
  <si>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</si>
  <si>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</si>
  <si>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</si>
  <si>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</si>
  <si>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</si>
  <si>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</si>
  <si>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</si>
  <si>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</si>
  <si>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</si>
  <si>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</si>
  <si>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</si>
  <si>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</si>
  <si>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</si>
  <si>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</si>
  <si>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</si>
  <si>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</si>
  <si>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</si>
  <si>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</si>
  <si>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</si>
  <si>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</si>
  <si>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</si>
  <si>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</si>
  <si>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</si>
  <si>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</si>
  <si>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</si>
  <si>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</si>
  <si>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</si>
  <si>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</si>
  <si>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</si>
  <si>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</si>
  <si>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</si>
  <si>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</si>
  <si>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</si>
  <si>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</si>
  <si>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</si>
  <si>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</si>
  <si>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</si>
  <si>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</si>
  <si>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</si>
  <si>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</si>
  <si>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</si>
  <si>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</si>
  <si>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</si>
  <si>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</si>
  <si>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</si>
  <si>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</si>
  <si>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</si>
  <si>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</si>
  <si>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</si>
  <si>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</si>
  <si>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</si>
  <si>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</si>
  <si>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</si>
  <si>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</si>
  <si>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</si>
  <si>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</si>
  <si>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</si>
  <si>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</si>
  <si>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</si>
  <si>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</si>
  <si>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</si>
  <si>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</si>
  <si>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</si>
  <si>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</si>
  <si>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</si>
  <si>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</si>
  <si>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</si>
  <si>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</si>
  <si>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</si>
  <si>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</si>
  <si>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</si>
  <si>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</si>
  <si>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</si>
  <si>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</si>
  <si>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</si>
  <si>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</si>
  <si>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</si>
  <si>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</si>
  <si>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</si>
  <si>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</si>
  <si>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</si>
  <si>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</si>
  <si>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</si>
  <si>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</si>
  <si>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</si>
  <si>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</si>
  <si>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</si>
  <si>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</si>
  <si>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</si>
  <si>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</si>
  <si>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</si>
  <si>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</si>
  <si>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</si>
  <si>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</si>
  <si>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</si>
  <si>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</si>
  <si>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</si>
  <si>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</si>
  <si>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</si>
  <si>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</si>
  <si>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</si>
  <si>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</si>
  <si>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</si>
  <si>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</si>
  <si>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</si>
  <si>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</si>
  <si>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</si>
  <si>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</si>
  <si>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</si>
  <si>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</si>
  <si>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</si>
  <si>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</si>
  <si>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</si>
  <si>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</si>
  <si>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</si>
  <si>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</si>
  <si>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</si>
  <si>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</si>
  <si>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</si>
  <si>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</si>
  <si>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</si>
  <si>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</si>
  <si>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</si>
  <si>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</si>
  <si>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</si>
  <si>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</si>
  <si>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</si>
  <si>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</si>
  <si>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</si>
  <si>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</si>
  <si>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</si>
  <si>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</si>
  <si>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</si>
  <si>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</si>
  <si>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</si>
  <si>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</si>
  <si>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</si>
  <si>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</si>
  <si>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</si>
  <si>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</si>
  <si>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</si>
  <si>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</si>
  <si>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</si>
  <si>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</si>
  <si>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</si>
  <si>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</si>
  <si>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</si>
  <si>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</si>
  <si>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</si>
  <si>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</si>
  <si>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</si>
  <si>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</si>
  <si>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</si>
  <si>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</si>
  <si>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</si>
  <si>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</si>
  <si>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</si>
  <si>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</si>
  <si>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</si>
  <si>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</si>
  <si>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</si>
  <si>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</si>
  <si>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</si>
  <si>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</si>
  <si>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</si>
  <si>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</si>
  <si>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</si>
  <si>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</si>
  <si>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</si>
  <si>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</si>
  <si>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</si>
  <si>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</si>
  <si>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</si>
  <si>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</si>
  <si>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</si>
  <si>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</si>
  <si>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</si>
  <si>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</si>
  <si>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</si>
  <si>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</si>
  <si>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</si>
  <si>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</si>
  <si>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</si>
  <si>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</si>
  <si>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</si>
  <si>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</si>
  <si>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</si>
  <si>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</si>
  <si>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</si>
  <si>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</si>
  <si>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</si>
  <si>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</si>
  <si>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</si>
  <si>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</si>
  <si>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</si>
  <si>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</si>
  <si>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</si>
  <si>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</si>
  <si>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</si>
  <si>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</si>
  <si>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</si>
  <si>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</si>
  <si>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</si>
  <si>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</si>
  <si>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</si>
  <si>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</si>
  <si>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</si>
  <si>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</si>
  <si>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</si>
  <si>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</si>
  <si>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</si>
  <si>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</si>
  <si>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</si>
  <si>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</si>
  <si>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</si>
  <si>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</si>
  <si>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</si>
  <si>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</si>
  <si>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</si>
  <si>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</si>
  <si>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</si>
  <si>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</si>
  <si>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</si>
  <si>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</si>
  <si>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</si>
  <si>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</si>
  <si>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</si>
  <si>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</si>
  <si>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</si>
  <si>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</si>
  <si>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</si>
  <si>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</si>
  <si>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</si>
  <si>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</si>
  <si>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</si>
  <si>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</si>
  <si>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</si>
  <si>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</si>
  <si>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</si>
  <si>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</si>
  <si>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</si>
  <si>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</si>
  <si>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</si>
  <si>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</si>
  <si>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</si>
  <si>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</si>
  <si>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</si>
  <si>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</si>
  <si>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</si>
  <si>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</si>
  <si>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</si>
  <si>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</si>
  <si>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</si>
  <si>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</si>
  <si>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</si>
  <si>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</si>
  <si>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</si>
  <si>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</si>
  <si>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</si>
  <si>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</si>
  <si>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</si>
  <si>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</si>
  <si>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</si>
  <si>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</si>
  <si>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</si>
  <si>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</si>
  <si>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</si>
  <si>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</si>
  <si>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</si>
  <si>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</si>
  <si>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</si>
  <si>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</si>
  <si>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</si>
  <si>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</si>
  <si>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</si>
  <si>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</si>
  <si>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</si>
  <si>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</si>
  <si>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</si>
  <si>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</si>
  <si>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</si>
  <si>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</si>
  <si>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</si>
  <si>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</si>
  <si>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</si>
  <si>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</si>
  <si>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</si>
  <si>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</si>
  <si>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</si>
  <si>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</si>
  <si>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</si>
  <si>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</si>
  <si>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</si>
  <si>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</si>
  <si>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</si>
  <si>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</si>
  <si>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</si>
  <si>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</si>
  <si>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</si>
  <si>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</si>
  <si>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</si>
  <si>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</si>
  <si>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</si>
  <si>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</si>
  <si>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</si>
  <si>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</si>
  <si>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</si>
  <si>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</si>
  <si>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</si>
  <si>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</si>
  <si>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</si>
  <si>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</si>
  <si>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</si>
  <si>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</si>
  <si>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</si>
  <si>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</si>
  <si>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</si>
  <si>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</si>
  <si>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</si>
  <si>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</si>
  <si>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</si>
  <si>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</si>
  <si>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</si>
  <si>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</si>
  <si>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</si>
  <si>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</si>
  <si>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</si>
  <si>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</si>
  <si>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</si>
  <si>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</si>
  <si>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</si>
  <si>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</si>
  <si>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</si>
  <si>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</si>
  <si>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</si>
  <si>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</si>
  <si>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</si>
  <si>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</si>
  <si>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</si>
  <si>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</si>
  <si>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</si>
  <si>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</si>
  <si>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</si>
  <si>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</si>
  <si>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</si>
  <si>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</si>
  <si>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</si>
  <si>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</si>
  <si>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</si>
  <si>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</si>
  <si>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</si>
  <si>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</si>
  <si>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</si>
  <si>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</si>
  <si>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</si>
  <si>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</si>
  <si>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</si>
  <si>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</si>
  <si>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</si>
  <si>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</si>
  <si>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</si>
  <si>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</si>
  <si>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</si>
  <si>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</si>
  <si>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</si>
  <si>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</si>
  <si>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</si>
  <si>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</si>
  <si>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</si>
  <si>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</si>
  <si>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</si>
  <si>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</si>
  <si>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</si>
  <si>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</si>
  <si>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</si>
  <si>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</si>
  <si>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</si>
  <si>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</si>
  <si>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</si>
  <si>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</si>
  <si>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</si>
  <si>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</si>
  <si>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</si>
  <si>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</si>
  <si>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</si>
  <si>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</si>
  <si>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</si>
  <si>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</si>
  <si>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</si>
  <si>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</si>
  <si>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</si>
  <si>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</si>
  <si>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</si>
  <si>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</si>
  <si>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</si>
  <si>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</si>
  <si>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</si>
  <si>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</si>
  <si>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</si>
  <si>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</si>
  <si>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</si>
  <si>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</si>
  <si>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</si>
  <si>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</si>
  <si>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</si>
  <si>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</si>
  <si>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</si>
  <si>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</si>
  <si>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</si>
  <si>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</si>
  <si>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</si>
  <si>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</si>
  <si>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</si>
  <si>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</si>
  <si>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</si>
  <si>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</si>
  <si>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</si>
  <si>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</si>
  <si>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</si>
  <si>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</si>
  <si>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</si>
  <si>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</si>
  <si>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</si>
  <si>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</si>
  <si>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</si>
  <si>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</si>
  <si>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</si>
  <si>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</si>
  <si>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</si>
  <si>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</si>
  <si>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</si>
  <si>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</si>
  <si>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</si>
  <si>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</si>
  <si>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</si>
  <si>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</si>
  <si>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</si>
  <si>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</si>
  <si>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</si>
  <si>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</si>
  <si>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</si>
  <si>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</si>
  <si>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</si>
  <si>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</si>
  <si>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</si>
  <si>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</si>
  <si>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</si>
  <si>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</si>
  <si>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</si>
  <si>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</si>
  <si>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</si>
  <si>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</si>
  <si>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</si>
  <si>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</si>
  <si>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</si>
  <si>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</si>
  <si>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</si>
  <si>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</si>
  <si>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</si>
  <si>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</si>
  <si>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</si>
  <si>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</si>
  <si>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</si>
  <si>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</si>
  <si>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</si>
  <si>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</si>
  <si>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</si>
  <si>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</si>
  <si>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</si>
  <si>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</si>
  <si>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</si>
  <si>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</si>
  <si>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</si>
  <si>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</si>
  <si>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</si>
  <si>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</si>
  <si>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</si>
  <si>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</si>
  <si>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</si>
  <si>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</si>
  <si>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</si>
  <si>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</si>
  <si>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</si>
  <si>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</si>
  <si>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</si>
  <si>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</si>
  <si>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</si>
  <si>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</si>
  <si>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</si>
  <si>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</si>
  <si>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</si>
  <si>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</si>
  <si>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</si>
  <si>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</si>
  <si>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</si>
  <si>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</si>
  <si>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</si>
  <si>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</si>
  <si>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</si>
  <si>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</si>
  <si>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</si>
  <si>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</si>
  <si>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</si>
  <si>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</si>
  <si>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</si>
  <si>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</si>
  <si>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</si>
  <si>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</si>
  <si>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</si>
  <si>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</si>
  <si>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</si>
  <si>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</si>
  <si>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</si>
  <si>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</si>
  <si>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</si>
  <si>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</si>
  <si>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</si>
  <si>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</si>
  <si>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</si>
  <si>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</si>
  <si>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</si>
  <si>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</si>
  <si>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</si>
  <si>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</si>
  <si>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</si>
  <si>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</si>
  <si>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</si>
  <si>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</si>
  <si>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</si>
  <si>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</si>
  <si>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</si>
  <si>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</si>
  <si>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</si>
  <si>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</si>
  <si>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</si>
  <si>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</si>
  <si>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</si>
  <si>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</si>
  <si>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</si>
  <si>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</si>
  <si>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</si>
  <si>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</si>
  <si>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</si>
  <si>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</si>
  <si>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</si>
  <si>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</si>
  <si>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</si>
  <si>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</si>
  <si>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</si>
  <si>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</si>
  <si>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</si>
  <si>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</si>
  <si>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</si>
  <si>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</si>
  <si>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</si>
  <si>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</si>
  <si>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</si>
  <si>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</si>
  <si>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</si>
  <si>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</si>
  <si>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</si>
  <si>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</si>
  <si>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</si>
  <si>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</si>
  <si>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</si>
  <si>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</si>
  <si>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</si>
  <si>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</si>
  <si>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</si>
  <si>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</si>
  <si>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</si>
  <si>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</si>
  <si>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</si>
  <si>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</si>
  <si>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</si>
  <si>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</si>
  <si>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</si>
  <si>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</si>
  <si>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</si>
  <si>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</si>
  <si>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</si>
  <si>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</si>
  <si>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</si>
  <si>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</si>
  <si>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</si>
  <si>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</si>
  <si>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</si>
  <si>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</si>
  <si>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</si>
  <si>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</si>
  <si>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</si>
  <si>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</si>
  <si>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</si>
  <si>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</si>
  <si>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</si>
  <si>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</si>
  <si>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</si>
  <si>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</si>
  <si>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</si>
  <si>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</si>
  <si>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</si>
  <si>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</si>
  <si>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</si>
  <si>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</si>
  <si>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</si>
  <si>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</si>
  <si>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</si>
  <si>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</si>
  <si>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</si>
  <si>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</si>
  <si>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</si>
  <si>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</si>
  <si>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</si>
  <si>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</si>
  <si>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</si>
  <si>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</si>
  <si>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</si>
  <si>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</si>
  <si>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</si>
  <si>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</si>
  <si>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</si>
  <si>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</si>
  <si>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</si>
  <si>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</si>
  <si>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</si>
  <si>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</si>
  <si>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</si>
  <si>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</si>
  <si>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</si>
  <si>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</si>
  <si>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</si>
  <si>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</si>
  <si>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</si>
  <si>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</si>
  <si>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</si>
  <si>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</si>
  <si>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</si>
  <si>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</si>
  <si>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</si>
  <si>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</si>
  <si>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</si>
  <si>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</si>
  <si>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</si>
  <si>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</si>
  <si>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</si>
  <si>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</si>
  <si>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</si>
  <si>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</si>
  <si>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</si>
  <si>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</si>
  <si>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</si>
  <si>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</si>
  <si>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</si>
  <si>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</si>
  <si>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</si>
  <si>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</si>
  <si>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</si>
  <si>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</si>
  <si>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</si>
  <si>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</si>
  <si>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</si>
  <si>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</si>
  <si>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</si>
  <si>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</si>
  <si>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</si>
  <si>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</si>
  <si>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</si>
  <si>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</si>
  <si>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</si>
  <si>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</si>
  <si>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</si>
  <si>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</si>
  <si>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</si>
  <si>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</si>
  <si>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</si>
  <si>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</si>
  <si>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</si>
  <si>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</si>
  <si>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</si>
  <si>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</si>
  <si>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</si>
  <si>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</si>
  <si>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</si>
  <si>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</si>
  <si>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</si>
  <si>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</si>
  <si>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</si>
  <si>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</si>
  <si>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</si>
  <si>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</si>
  <si>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</si>
  <si>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</si>
  <si>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</si>
  <si>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</si>
  <si>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</si>
  <si>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</si>
  <si>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</si>
  <si>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</si>
  <si>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</si>
  <si>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</si>
  <si>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</si>
  <si>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</si>
  <si>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</si>
  <si>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</si>
  <si>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</si>
  <si>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</si>
  <si>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</si>
  <si>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</si>
  <si>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</si>
  <si>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</si>
  <si>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</si>
  <si>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</si>
  <si>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</si>
  <si>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</si>
  <si>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</si>
  <si>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</si>
  <si>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</si>
  <si>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</si>
  <si>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</si>
  <si>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</si>
  <si>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</si>
  <si>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</si>
  <si>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</si>
  <si>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</si>
  <si>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</si>
  <si>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</si>
  <si>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</si>
  <si>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</si>
  <si>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</si>
  <si>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</si>
  <si>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</si>
  <si>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</si>
  <si>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</si>
  <si>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</si>
  <si>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</si>
  <si>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</si>
  <si>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</si>
  <si>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</si>
  <si>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</si>
  <si>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</si>
  <si>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</si>
  <si>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</si>
  <si>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</si>
  <si>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</si>
  <si>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</si>
  <si>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</si>
  <si>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</si>
  <si>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</si>
  <si>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</si>
  <si>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</si>
  <si>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</si>
  <si>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</si>
  <si>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</si>
  <si>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</si>
  <si>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</si>
  <si>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</si>
  <si>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</si>
  <si>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</si>
  <si>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</si>
  <si>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</si>
  <si>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</si>
  <si>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</si>
  <si>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</si>
  <si>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</si>
  <si>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</si>
  <si>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</si>
  <si>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</si>
  <si>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</si>
  <si>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</si>
  <si>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</si>
  <si>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</si>
  <si>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</si>
  <si>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</si>
  <si>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</si>
  <si>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</si>
  <si>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</si>
  <si>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</si>
  <si>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</si>
  <si>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</si>
  <si>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</si>
  <si>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</si>
  <si>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</si>
  <si>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</si>
  <si>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</si>
  <si>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</si>
  <si>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</si>
  <si>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</si>
  <si>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</si>
  <si>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</si>
  <si>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</si>
  <si>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</si>
  <si>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</si>
  <si>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</si>
  <si>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</si>
  <si>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</si>
  <si>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</si>
  <si>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</si>
  <si>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</si>
  <si>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</si>
  <si>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</si>
  <si>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</si>
  <si>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</si>
  <si>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</si>
  <si>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</si>
  <si>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</si>
  <si>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</si>
  <si>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</si>
  <si>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</si>
  <si>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</si>
  <si>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</si>
  <si>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</si>
  <si>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</si>
  <si>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</si>
  <si>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</si>
  <si>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</si>
  <si>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</si>
  <si>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</si>
  <si>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</si>
  <si>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</si>
  <si>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</si>
  <si>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</si>
  <si>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</si>
  <si>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</si>
  <si>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</si>
  <si>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</si>
  <si>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</si>
  <si>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</si>
  <si>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</si>
  <si>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</si>
  <si>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</si>
  <si>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</si>
  <si>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</si>
  <si>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</si>
  <si>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</si>
  <si>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</si>
  <si>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</si>
  <si>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</si>
  <si>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</si>
  <si>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</si>
  <si>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</si>
  <si>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</si>
  <si>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</si>
  <si>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</si>
  <si>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</si>
  <si>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</si>
  <si>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</si>
  <si>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</si>
  <si>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</si>
  <si>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</si>
  <si>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</si>
  <si>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</si>
  <si>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</si>
  <si>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</si>
  <si>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</si>
  <si>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</si>
  <si>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</si>
  <si>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</si>
  <si>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</si>
  <si>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</si>
  <si>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</si>
  <si>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</si>
  <si>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</si>
  <si>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</si>
  <si>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</si>
  <si>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</si>
  <si>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</si>
  <si>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</si>
  <si>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</si>
  <si>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</si>
  <si>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</si>
  <si>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</si>
  <si>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</si>
  <si>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</si>
  <si>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</si>
  <si>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</si>
  <si>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</si>
  <si>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</si>
  <si>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</si>
  <si>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</si>
  <si>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</si>
  <si>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</si>
  <si>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</si>
  <si>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</si>
  <si>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</si>
  <si>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</si>
  <si>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</si>
  <si>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</si>
  <si>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</si>
  <si>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</si>
  <si>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</si>
  <si>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</si>
  <si>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</si>
  <si>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</si>
  <si>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</si>
  <si>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</si>
  <si>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</si>
  <si>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</si>
  <si>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</si>
  <si>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</si>
  <si>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</si>
  <si>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</si>
  <si>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</si>
  <si>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</si>
  <si>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</si>
  <si>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</si>
  <si>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</si>
  <si>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</si>
  <si>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</si>
  <si>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</si>
  <si>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</si>
  <si>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</si>
  <si>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</si>
  <si>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</si>
  <si>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</si>
  <si>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</si>
  <si>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</si>
  <si>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</si>
  <si>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</si>
  <si>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</si>
  <si>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</si>
  <si>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</si>
  <si>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</si>
  <si>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</si>
  <si>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</si>
  <si>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</si>
  <si>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</si>
  <si>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</si>
  <si>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</si>
  <si>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</si>
  <si>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</si>
  <si>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</si>
  <si>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</si>
  <si>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</si>
  <si>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</si>
  <si>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</si>
  <si>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</si>
  <si>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</si>
  <si>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</si>
  <si>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</si>
  <si>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</si>
  <si>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</si>
  <si>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</si>
  <si>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</si>
  <si>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</si>
  <si>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</si>
  <si>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</si>
  <si>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</si>
  <si>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</si>
  <si>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</si>
  <si>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</si>
  <si>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</si>
  <si>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</si>
  <si>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</si>
  <si>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</si>
  <si>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</si>
  <si>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</si>
  <si>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</si>
  <si>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</si>
  <si>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</si>
  <si>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</si>
  <si>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</si>
  <si>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</si>
  <si>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</si>
  <si>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</si>
  <si>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</si>
  <si>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</si>
  <si>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</si>
  <si>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</si>
  <si>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</si>
  <si>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</si>
  <si>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</si>
  <si>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</si>
  <si>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</si>
  <si>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</si>
  <si>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</si>
  <si>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</si>
  <si>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</si>
  <si>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</si>
  <si>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</si>
  <si>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</si>
  <si>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</si>
  <si>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</si>
  <si>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</si>
  <si>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</si>
  <si>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</si>
  <si>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</si>
  <si>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</si>
  <si>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</si>
  <si>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</si>
  <si>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</si>
  <si>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</si>
  <si>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</si>
  <si>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</si>
  <si>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</si>
  <si>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</si>
  <si>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</si>
  <si>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</si>
  <si>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</si>
  <si>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</si>
  <si>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</si>
  <si>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</si>
  <si>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</si>
  <si>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</si>
  <si>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</si>
  <si>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</si>
  <si>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</si>
  <si>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</si>
  <si>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</si>
  <si>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</si>
  <si>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</si>
  <si>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</si>
  <si>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</si>
  <si>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</si>
  <si>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</si>
  <si>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</si>
  <si>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</si>
  <si>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</si>
  <si>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</si>
  <si>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</si>
  <si>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</si>
  <si>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</si>
  <si>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</si>
  <si>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</si>
  <si>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</si>
  <si>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</si>
  <si>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</si>
  <si>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</si>
  <si>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</si>
  <si>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</si>
  <si>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</si>
  <si>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</si>
  <si>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</si>
  <si>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</si>
  <si>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</si>
  <si>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</si>
  <si>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</si>
  <si>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</si>
  <si>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</si>
  <si>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</si>
  <si>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</si>
  <si>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</si>
  <si>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</si>
  <si>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</si>
  <si>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</si>
  <si>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</si>
  <si>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</si>
  <si>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</si>
  <si>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</si>
  <si>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</si>
  <si>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</si>
  <si>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</si>
  <si>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</si>
  <si>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</si>
  <si>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</si>
  <si>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</si>
  <si>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</si>
  <si>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</si>
  <si>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</si>
  <si>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</si>
  <si>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</si>
  <si>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</si>
  <si>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</si>
  <si>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</si>
  <si>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</si>
  <si>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</si>
  <si>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</si>
  <si>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</si>
  <si>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</si>
  <si>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</si>
  <si>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</si>
  <si>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</si>
  <si>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</si>
  <si>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</si>
  <si>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</si>
  <si>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</si>
  <si>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</si>
  <si>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</si>
  <si>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</si>
  <si>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</si>
  <si>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</si>
  <si>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</si>
  <si>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</si>
  <si>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</si>
  <si>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</si>
  <si>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</si>
  <si>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</si>
  <si>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</si>
  <si>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</si>
  <si>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</si>
  <si>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</si>
  <si>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</si>
  <si>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</si>
  <si>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</si>
  <si>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</si>
  <si>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</si>
  <si>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</si>
  <si>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</si>
  <si>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</si>
  <si>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</si>
  <si>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</si>
  <si>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</si>
  <si>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</si>
  <si>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</si>
  <si>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</si>
  <si>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</si>
  <si>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</si>
  <si>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</si>
  <si>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</si>
  <si>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</si>
  <si>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</si>
  <si>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</si>
  <si>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</si>
  <si>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</si>
  <si>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</si>
  <si>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</si>
  <si>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</si>
  <si>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</si>
  <si>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</si>
  <si>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</si>
  <si>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</si>
  <si>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</si>
  <si>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</si>
  <si>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</si>
  <si>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</si>
  <si>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</si>
  <si>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</si>
  <si>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</si>
  <si>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</si>
  <si>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</si>
  <si>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</si>
  <si>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</si>
  <si>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</si>
  <si>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</si>
  <si>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</si>
  <si>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</si>
  <si>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</si>
  <si>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</si>
  <si>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</si>
  <si>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</si>
  <si>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</si>
  <si>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</si>
  <si>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</si>
  <si>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</si>
  <si>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</si>
  <si>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</si>
  <si>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</si>
  <si>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</si>
  <si>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</si>
  <si>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</si>
  <si>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</si>
  <si>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</si>
  <si>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</si>
  <si>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</si>
  <si>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</si>
  <si>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</si>
  <si>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</si>
  <si>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</si>
  <si>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</si>
  <si>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</si>
  <si>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</si>
  <si>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</si>
  <si>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</si>
  <si>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</si>
  <si>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</si>
  <si>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</si>
  <si>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</si>
  <si>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</si>
  <si>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</si>
  <si>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</si>
  <si>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</si>
  <si>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</si>
  <si>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</si>
  <si>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</si>
  <si>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</si>
  <si>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</si>
  <si>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</si>
  <si>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</si>
  <si>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</si>
  <si>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</si>
  <si>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</si>
  <si>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</si>
  <si>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</si>
  <si>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</si>
  <si>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</si>
  <si>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</si>
  <si>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</si>
  <si>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</si>
  <si>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</si>
  <si>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</si>
  <si>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</si>
  <si>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</si>
  <si>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</si>
  <si>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</si>
  <si>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</si>
  <si>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</si>
  <si>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</si>
  <si>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</si>
  <si>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</si>
  <si>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</si>
  <si>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</si>
  <si>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</si>
  <si>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</si>
  <si>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</si>
  <si>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</si>
  <si>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</si>
  <si>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</si>
  <si>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</si>
  <si>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</si>
  <si>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</si>
  <si>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</si>
  <si>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</si>
  <si>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</si>
  <si>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</si>
  <si>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</si>
  <si>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</si>
  <si>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</si>
  <si>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</si>
  <si>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</si>
  <si>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</si>
  <si>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</si>
  <si>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</si>
  <si>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</si>
  <si>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</si>
  <si>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</si>
  <si>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</si>
  <si>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</si>
  <si>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</si>
  <si>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</si>
  <si>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</si>
  <si>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</si>
  <si>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</si>
  <si>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</si>
  <si>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</si>
  <si>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</si>
  <si>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</si>
  <si>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</si>
  <si>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</si>
  <si>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</si>
  <si>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</si>
  <si>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</si>
  <si>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</si>
  <si>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</si>
  <si>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</si>
  <si>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</si>
  <si>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</si>
  <si>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</si>
  <si>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</si>
  <si>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</si>
  <si>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</si>
  <si>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</si>
  <si>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</si>
  <si>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</si>
  <si>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</si>
  <si>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</si>
  <si>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</si>
  <si>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</si>
  <si>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</si>
  <si>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</si>
  <si>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</si>
  <si>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</si>
  <si>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</si>
  <si>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</si>
  <si>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</si>
  <si>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</si>
  <si>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</si>
  <si>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</si>
  <si>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</si>
  <si>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</si>
  <si>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</si>
  <si>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</si>
  <si>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</si>
  <si>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</si>
  <si>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</si>
  <si>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</si>
  <si>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</si>
  <si>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</si>
  <si>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</si>
  <si>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</si>
  <si>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</si>
  <si>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</si>
  <si>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</si>
  <si>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</si>
  <si>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</si>
  <si>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</si>
  <si>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</si>
  <si>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</si>
  <si>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</si>
  <si>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</si>
  <si>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</si>
  <si>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</si>
  <si>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</si>
  <si>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</si>
  <si>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</si>
  <si>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</si>
  <si>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</si>
  <si>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</si>
  <si>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</si>
  <si>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</si>
  <si>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</si>
  <si>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</si>
  <si>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</si>
  <si>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</si>
  <si>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</si>
  <si>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</si>
  <si>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</si>
  <si>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</si>
  <si>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</si>
  <si>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</si>
  <si>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</si>
  <si>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</si>
  <si>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</si>
  <si>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</si>
  <si>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</si>
  <si>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</si>
  <si>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</si>
  <si>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</si>
  <si>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</si>
  <si>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</si>
  <si>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</si>
  <si>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</si>
  <si>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</si>
  <si>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</si>
  <si>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</si>
  <si>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</si>
  <si>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</si>
  <si>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</si>
  <si>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</si>
  <si>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</si>
  <si>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</si>
  <si>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</si>
  <si>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</si>
  <si>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</si>
  <si>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</si>
  <si>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</si>
  <si>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</si>
  <si>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</si>
  <si>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</si>
  <si>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</si>
  <si>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</si>
  <si>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</si>
  <si>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</si>
  <si>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</si>
  <si>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</si>
  <si>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</si>
  <si>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</si>
  <si>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</si>
  <si>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</si>
  <si>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</si>
  <si>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</si>
  <si>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</si>
  <si>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</si>
  <si>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</si>
  <si>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</si>
  <si>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</si>
  <si>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</si>
  <si>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</si>
  <si>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</si>
  <si>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</si>
  <si>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</si>
  <si>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</si>
  <si>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</si>
  <si>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</si>
  <si>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</si>
  <si>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</si>
  <si>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</si>
  <si>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</si>
  <si>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</si>
  <si>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</si>
  <si>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</si>
  <si>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</si>
  <si>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</si>
  <si>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</si>
  <si>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</si>
  <si>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</si>
  <si>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</si>
  <si>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</si>
  <si>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</si>
  <si>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</si>
  <si>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</si>
  <si>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</si>
  <si>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</si>
  <si>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</si>
  <si>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</si>
  <si>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</si>
  <si>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</si>
  <si>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</si>
  <si>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</si>
  <si>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</si>
  <si>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</si>
  <si>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</si>
  <si>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</si>
  <si>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</si>
  <si>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</si>
  <si>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</si>
  <si>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</si>
  <si>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</si>
  <si>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</si>
  <si>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</si>
  <si>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</si>
  <si>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</si>
  <si>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</si>
  <si>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</si>
  <si>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</si>
  <si>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</si>
  <si>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</si>
  <si>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</si>
  <si>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</si>
  <si>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</si>
  <si>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</si>
  <si>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</si>
  <si>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</si>
  <si>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</si>
  <si>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</si>
  <si>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</si>
  <si>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</si>
  <si>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</si>
  <si>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</si>
  <si>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</si>
  <si>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</si>
  <si>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</si>
  <si>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</si>
  <si>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</si>
  <si>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</si>
  <si>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</si>
  <si>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</si>
  <si>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</si>
  <si>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</si>
  <si>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</si>
  <si>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</si>
  <si>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</si>
  <si>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</si>
  <si>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</si>
  <si>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</si>
  <si>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</si>
  <si>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</si>
  <si>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</si>
  <si>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</si>
  <si>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</si>
  <si>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</si>
  <si>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</si>
  <si>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</si>
  <si>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</si>
  <si>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</si>
  <si>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</si>
  <si>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</si>
  <si>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</si>
  <si>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</si>
  <si>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</si>
  <si>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</si>
  <si>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</si>
  <si>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</si>
  <si>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</si>
  <si>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</si>
  <si>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</si>
  <si>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</si>
  <si>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</si>
  <si>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</si>
  <si>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</si>
  <si>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</si>
  <si>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</si>
  <si>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</si>
  <si>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</si>
  <si>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</si>
  <si>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</si>
  <si>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</si>
  <si>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</si>
  <si>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</si>
  <si>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</si>
  <si>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</si>
  <si>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</si>
  <si>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</si>
  <si>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</si>
  <si>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</si>
  <si>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</si>
  <si>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</si>
  <si>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</si>
  <si>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</si>
  <si>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</si>
  <si>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</si>
  <si>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</si>
  <si>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</si>
  <si>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</si>
  <si>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</si>
  <si>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</si>
  <si>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</si>
  <si>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</si>
  <si>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</si>
  <si>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</si>
  <si>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</si>
  <si>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</si>
  <si>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</si>
  <si>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</si>
  <si>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</si>
  <si>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</si>
  <si>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</si>
  <si>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</si>
  <si>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</si>
  <si>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</si>
  <si>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</si>
  <si>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</si>
  <si>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</si>
  <si>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</si>
  <si>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</si>
  <si>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</si>
  <si>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</si>
  <si>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</si>
  <si>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</si>
  <si>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</si>
  <si>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</si>
  <si>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</si>
  <si>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</si>
  <si>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</si>
  <si>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</si>
  <si>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</si>
  <si>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</si>
  <si>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</si>
  <si>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</si>
  <si>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</si>
  <si>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</si>
  <si>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</si>
  <si>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</si>
  <si>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</si>
  <si>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</si>
  <si>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</si>
  <si>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</si>
  <si>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</si>
  <si>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</si>
  <si>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</si>
  <si>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</si>
  <si>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</si>
  <si>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</si>
  <si>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</si>
  <si>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</si>
  <si>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</si>
  <si>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</si>
  <si>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</si>
  <si>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</si>
  <si>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</si>
  <si>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</si>
  <si>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</si>
  <si>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</si>
  <si>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</si>
  <si>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</si>
  <si>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</si>
  <si>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</si>
  <si>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</si>
  <si>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</si>
  <si>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</si>
  <si>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</si>
  <si>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</si>
  <si>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</si>
  <si>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</si>
  <si>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</si>
  <si>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</si>
  <si>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</si>
  <si>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</si>
  <si>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</si>
  <si>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</si>
  <si>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</si>
  <si>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</si>
  <si>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</si>
  <si>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</si>
  <si>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</si>
  <si>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</si>
  <si>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</si>
  <si>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</si>
  <si>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</si>
  <si>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</si>
  <si>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</si>
  <si>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</si>
  <si>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</si>
  <si>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</si>
  <si>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</si>
  <si>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</si>
  <si>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</si>
  <si>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</si>
  <si>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</si>
  <si>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</si>
  <si>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</si>
  <si>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</si>
  <si>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</si>
  <si>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</si>
  <si>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</si>
  <si>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</si>
  <si>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</si>
  <si>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</si>
  <si>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</si>
  <si>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</si>
  <si>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</si>
  <si>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</si>
  <si>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</si>
  <si>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</si>
  <si>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</si>
  <si>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</si>
  <si>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</si>
  <si>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</si>
  <si>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</si>
  <si>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</si>
  <si>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</si>
  <si>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</si>
  <si>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</si>
  <si>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</si>
  <si>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</si>
  <si>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</si>
  <si>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</si>
  <si>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</si>
  <si>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</si>
  <si>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</si>
  <si>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</si>
  <si>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</si>
  <si>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</si>
  <si>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</si>
  <si>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</si>
  <si>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</si>
  <si>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</si>
  <si>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</si>
  <si>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</si>
  <si>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</si>
  <si>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</si>
  <si>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</si>
  <si>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</si>
  <si>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</si>
  <si>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</si>
  <si>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</si>
  <si>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</si>
  <si>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</si>
  <si>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</si>
  <si>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</si>
  <si>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</si>
  <si>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</si>
  <si>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</si>
  <si>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</si>
  <si>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</si>
  <si>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</si>
  <si>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</si>
  <si>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</si>
  <si>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</si>
  <si>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</si>
  <si>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</si>
  <si>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</si>
  <si>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</si>
  <si>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</si>
  <si>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</si>
  <si>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</si>
  <si>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</si>
  <si>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</si>
  <si>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</si>
  <si>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</si>
  <si>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</si>
  <si>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</si>
  <si>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</si>
  <si>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</si>
  <si>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</si>
  <si>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</si>
  <si>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</si>
  <si>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</si>
  <si>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</si>
  <si>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</si>
  <si>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</si>
  <si>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</si>
  <si>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</si>
  <si>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</si>
  <si>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</si>
  <si>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</si>
  <si>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</si>
  <si>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</si>
  <si>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</si>
  <si>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</si>
  <si>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</si>
  <si>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</si>
  <si>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</si>
  <si>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</si>
  <si>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</si>
  <si>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</si>
  <si>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</si>
  <si>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</si>
  <si>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</si>
  <si>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</si>
  <si>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</si>
  <si>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</si>
  <si>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</si>
  <si>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</si>
  <si>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</si>
  <si>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</si>
  <si>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</si>
  <si>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</si>
  <si>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</si>
  <si>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</si>
  <si>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</si>
  <si>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</si>
  <si>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</si>
  <si>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</si>
  <si>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</si>
  <si>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</si>
  <si>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</si>
  <si>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</si>
  <si>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</si>
  <si>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</si>
  <si>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</si>
  <si>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</si>
  <si>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</si>
  <si>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</si>
  <si>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</si>
  <si>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</si>
  <si>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</si>
  <si>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</si>
  <si>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</si>
  <si>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</si>
  <si>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</si>
  <si>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</si>
  <si>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</si>
  <si>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</si>
  <si>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</si>
  <si>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</si>
  <si>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</si>
  <si>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</si>
  <si>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</si>
  <si>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</si>
  <si>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</si>
  <si>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</si>
  <si>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</si>
  <si>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</si>
  <si>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</si>
  <si>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</si>
  <si>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</si>
  <si>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</si>
  <si>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</si>
  <si>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</si>
  <si>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</si>
  <si>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</si>
  <si>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</si>
  <si>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</si>
  <si>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</si>
  <si>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</si>
  <si>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</si>
  <si>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</si>
  <si>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</si>
  <si>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</si>
  <si>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</si>
  <si>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</si>
  <si>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</si>
  <si>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</si>
  <si>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</si>
  <si>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</si>
  <si>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</si>
  <si>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</si>
  <si>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</si>
  <si>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</si>
  <si>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</si>
  <si>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</si>
  <si>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</si>
  <si>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</si>
  <si>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</si>
  <si>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</si>
  <si>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</si>
  <si>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</si>
  <si>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</si>
  <si>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</si>
  <si>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</si>
  <si>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</si>
  <si>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</si>
  <si>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</si>
  <si>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</si>
  <si>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</si>
  <si>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</si>
  <si>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</si>
  <si>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</si>
  <si>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</si>
  <si>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</si>
  <si>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</si>
  <si>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</si>
  <si>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</si>
  <si>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</si>
  <si>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</si>
  <si>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</si>
  <si>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</si>
  <si>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</si>
  <si>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</si>
  <si>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</si>
  <si>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</si>
  <si>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</si>
  <si>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</si>
  <si>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</si>
  <si>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</si>
  <si>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</si>
  <si>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</si>
  <si>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</si>
  <si>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</si>
  <si>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</si>
  <si>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</si>
  <si>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</si>
  <si>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</si>
  <si>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</si>
  <si>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</si>
  <si>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</si>
  <si>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</si>
  <si>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</si>
  <si>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</si>
  <si>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</si>
  <si>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</si>
  <si>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</si>
  <si>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</si>
  <si>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</si>
  <si>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</si>
  <si>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</si>
  <si>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</si>
  <si>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</si>
  <si>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</si>
  <si>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</si>
  <si>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</si>
  <si>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</si>
  <si>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</si>
  <si>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</si>
  <si>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</si>
  <si>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</si>
  <si>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</si>
  <si>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</si>
  <si>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</si>
  <si>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</si>
  <si>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</si>
  <si>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</si>
  <si>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</si>
  <si>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</si>
  <si>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</si>
  <si>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</si>
  <si>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</si>
  <si>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</si>
  <si>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</si>
  <si>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</si>
  <si>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</si>
  <si>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</si>
  <si>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</si>
  <si>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</si>
  <si>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</si>
  <si>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</si>
  <si>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</si>
  <si>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</si>
  <si>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</si>
  <si>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</si>
  <si>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</si>
  <si>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</si>
  <si>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</si>
  <si>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</si>
  <si>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</si>
  <si>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</si>
  <si>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</si>
  <si>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</si>
  <si>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</si>
  <si>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</si>
  <si>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</si>
  <si>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</si>
  <si>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</si>
  <si>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</si>
  <si>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</si>
  <si>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</si>
  <si>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</si>
  <si>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</si>
  <si>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</si>
  <si>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</si>
  <si>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</si>
  <si>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</si>
  <si>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</si>
  <si>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</si>
  <si>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</si>
  <si>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</si>
  <si>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</si>
  <si>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</si>
  <si>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</si>
  <si>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</si>
  <si>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</si>
  <si>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</si>
  <si>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</si>
  <si>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</si>
  <si>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</si>
  <si>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</si>
  <si>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</si>
  <si>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</si>
  <si>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</si>
  <si>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</si>
  <si>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</si>
  <si>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</si>
  <si>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</si>
  <si>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</si>
  <si>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</si>
  <si>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</si>
  <si>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</si>
  <si>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</si>
  <si>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</si>
  <si>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</si>
  <si>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</si>
  <si>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</si>
  <si>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</si>
  <si>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</si>
  <si>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</si>
  <si>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</si>
  <si>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</si>
  <si>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</si>
  <si>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</si>
  <si>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</si>
  <si>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</si>
  <si>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</si>
  <si>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</si>
  <si>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</si>
  <si>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</si>
  <si>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</si>
  <si>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</si>
  <si>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</si>
  <si>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</si>
  <si>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</si>
  <si>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</si>
  <si>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</si>
  <si>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</si>
  <si>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</si>
  <si>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</si>
  <si>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</si>
  <si>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</si>
  <si>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</si>
  <si>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</si>
  <si>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</si>
  <si>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</si>
  <si>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</si>
  <si>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</si>
  <si>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</si>
  <si>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</si>
  <si>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</si>
  <si>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</si>
  <si>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</si>
  <si>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</si>
  <si>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</si>
  <si>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</si>
  <si>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</si>
  <si>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</si>
  <si>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</si>
  <si>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</si>
  <si>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</si>
  <si>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</si>
  <si>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</si>
  <si>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</si>
  <si>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</si>
  <si>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</si>
  <si>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</si>
  <si>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</si>
  <si>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</si>
  <si>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</si>
  <si>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</si>
  <si>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</si>
  <si>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</si>
  <si>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</si>
  <si>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</si>
  <si>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</si>
  <si>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</si>
  <si>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</si>
  <si>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</si>
  <si>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</si>
  <si>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</si>
  <si>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</si>
  <si>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</si>
  <si>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</si>
  <si>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</si>
  <si>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</si>
  <si>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</si>
  <si>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</si>
  <si>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</si>
  <si>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</si>
  <si>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</si>
  <si>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</si>
  <si>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</si>
  <si>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</si>
  <si>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</si>
  <si>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</si>
  <si>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</si>
  <si>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</si>
  <si>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</si>
  <si>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</si>
  <si>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</si>
  <si>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</si>
  <si>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</si>
  <si>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</si>
  <si>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</si>
  <si>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</si>
  <si>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</si>
  <si>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</si>
  <si>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</si>
  <si>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</si>
  <si>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</si>
  <si>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</si>
  <si>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</si>
  <si>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</si>
  <si>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</si>
  <si>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</si>
  <si>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</si>
  <si>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</si>
  <si>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</si>
  <si>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</si>
  <si>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</si>
  <si>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</si>
  <si>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</si>
  <si>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</si>
  <si>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</si>
  <si>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</si>
  <si>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</si>
  <si>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</si>
  <si>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</si>
  <si>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</si>
  <si>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</si>
  <si>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</si>
  <si>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</si>
  <si>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</si>
  <si>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</si>
  <si>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</si>
  <si>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</si>
  <si>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</si>
  <si>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</si>
  <si>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</si>
  <si>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</si>
  <si>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</si>
  <si>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</si>
  <si>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</si>
  <si>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</si>
  <si>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</si>
  <si>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</si>
  <si>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</si>
  <si>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</si>
  <si>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</si>
  <si>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</si>
  <si>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</si>
  <si>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</si>
  <si>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</si>
  <si>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</si>
  <si>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</si>
  <si>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</si>
  <si>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</si>
  <si>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</si>
  <si>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</si>
  <si>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</si>
  <si>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</si>
  <si>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</si>
  <si>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</si>
  <si>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</si>
  <si>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</si>
  <si>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</si>
  <si>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</si>
  <si>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</si>
  <si>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</si>
  <si>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</si>
  <si>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</si>
  <si>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</si>
  <si>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</si>
  <si>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</si>
  <si>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</si>
  <si>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</si>
  <si>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</si>
  <si>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</si>
  <si>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</si>
  <si>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</si>
  <si>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</si>
  <si>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</si>
  <si>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</si>
  <si>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</si>
  <si>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</si>
  <si>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</si>
  <si>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</si>
  <si>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</si>
  <si>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</si>
  <si>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</si>
  <si>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</si>
  <si>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</si>
  <si>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</si>
  <si>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</si>
  <si>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</si>
  <si>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</si>
  <si>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</si>
  <si>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</si>
  <si>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</si>
  <si>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</si>
  <si>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</si>
  <si>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</si>
  <si>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</si>
  <si>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</si>
  <si>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</si>
  <si>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</si>
  <si>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</si>
  <si>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</si>
  <si>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</si>
  <si>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</si>
  <si>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</si>
  <si>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</si>
  <si>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</si>
  <si>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</si>
  <si>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</si>
  <si>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</si>
  <si>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</si>
  <si>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</si>
  <si>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</si>
  <si>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</si>
  <si>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</si>
  <si>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</si>
  <si>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</si>
  <si>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</si>
  <si>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</si>
  <si>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</si>
  <si>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</si>
  <si>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</si>
  <si>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</si>
  <si>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</si>
  <si>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</si>
  <si>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</si>
  <si>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</si>
  <si>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</si>
  <si>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</si>
  <si>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</si>
  <si>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</si>
  <si>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</si>
  <si>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</si>
  <si>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</si>
  <si>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</si>
  <si>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</si>
  <si>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</si>
  <si>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</si>
  <si>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</si>
  <si>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</si>
  <si>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</si>
  <si>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</si>
  <si>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</si>
  <si>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</si>
  <si>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</si>
  <si>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</si>
  <si>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</si>
  <si>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</si>
  <si>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</si>
  <si>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</si>
  <si>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</si>
  <si>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</si>
  <si>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</si>
  <si>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</si>
  <si>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</si>
  <si>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</si>
  <si>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</si>
  <si>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</si>
  <si>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</si>
  <si>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</si>
  <si>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</si>
  <si>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</si>
  <si>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</si>
  <si>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</si>
  <si>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</si>
  <si>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</si>
  <si>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</si>
  <si>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</si>
  <si>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</si>
  <si>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</si>
  <si>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</si>
  <si>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</si>
  <si>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</si>
  <si>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</si>
  <si>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</si>
  <si>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</si>
  <si>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</si>
  <si>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</si>
  <si>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</si>
  <si>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</si>
  <si>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</si>
  <si>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</si>
  <si>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</si>
  <si>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</si>
  <si>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</si>
  <si>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</si>
  <si>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</si>
  <si>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</si>
  <si>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</si>
  <si>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</si>
  <si>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</si>
  <si>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</si>
  <si>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</si>
  <si>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</si>
  <si>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</si>
  <si>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</si>
  <si>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</si>
  <si>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</si>
  <si>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</si>
  <si>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</si>
  <si>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</si>
  <si>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</si>
  <si>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</si>
  <si>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</si>
  <si>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</si>
  <si>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</si>
  <si>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</si>
  <si>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</si>
  <si>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</si>
  <si>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</si>
  <si>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</si>
  <si>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</si>
  <si>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</si>
  <si>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</si>
  <si>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</si>
  <si>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</si>
  <si>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</si>
  <si>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</si>
  <si>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</si>
  <si>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</si>
  <si>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</si>
  <si>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</si>
  <si>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</si>
  <si>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</si>
  <si>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</si>
  <si>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</si>
  <si>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</si>
  <si>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</si>
  <si>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</si>
  <si>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</si>
  <si>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</si>
  <si>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</si>
  <si>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</si>
  <si>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</si>
  <si>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</si>
  <si>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</si>
  <si>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</si>
  <si>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</si>
  <si>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</si>
  <si>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</si>
  <si>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</si>
  <si>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</si>
  <si>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</si>
  <si>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</si>
  <si>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</si>
  <si>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</si>
  <si>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</si>
  <si>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</si>
  <si>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</si>
  <si>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</si>
  <si>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</si>
  <si>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</si>
  <si>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</si>
  <si>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</si>
  <si>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</si>
  <si>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</si>
  <si>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</si>
  <si>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</si>
  <si>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</si>
  <si>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</si>
  <si>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</si>
  <si>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</si>
  <si>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</si>
  <si>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</si>
  <si>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</si>
  <si>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</si>
  <si>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</si>
  <si>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</si>
  <si>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</si>
  <si>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</si>
  <si>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</si>
  <si>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</si>
  <si>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</si>
  <si>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</si>
  <si>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</si>
  <si>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</si>
  <si>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</si>
  <si>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</si>
  <si>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</si>
  <si>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</si>
  <si>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</si>
  <si>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</si>
  <si>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</si>
  <si>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</si>
  <si>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</si>
  <si>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</si>
  <si>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</si>
  <si>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</si>
  <si>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</si>
  <si>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</si>
  <si>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</si>
  <si>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</si>
  <si>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</si>
  <si>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</si>
  <si>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</si>
  <si>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</si>
  <si>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</si>
  <si>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</si>
  <si>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</si>
  <si>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</si>
  <si>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</si>
  <si>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</si>
  <si>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</si>
  <si>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</si>
  <si>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</si>
  <si>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</si>
  <si>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</si>
  <si>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</si>
  <si>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</si>
  <si>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</si>
  <si>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</si>
  <si>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</si>
  <si>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</si>
  <si>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</si>
  <si>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</si>
  <si>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</si>
  <si>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</si>
  <si>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</si>
  <si>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</si>
  <si>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</si>
  <si>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</si>
  <si>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</si>
  <si>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</si>
  <si>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</si>
  <si>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</si>
  <si>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</si>
  <si>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</si>
  <si>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</si>
  <si>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</si>
  <si>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</si>
  <si>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</si>
  <si>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</si>
  <si>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</si>
  <si>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</si>
  <si>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</si>
  <si>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</si>
  <si>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</si>
  <si>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</si>
  <si>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</si>
  <si>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</si>
  <si>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</si>
  <si>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</si>
  <si>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</si>
  <si>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</si>
  <si>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</si>
  <si>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</si>
  <si>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</si>
  <si>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</si>
  <si>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</si>
  <si>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</si>
  <si>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</si>
  <si>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</si>
  <si>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</si>
  <si>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</si>
  <si>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</si>
  <si>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</si>
  <si>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</si>
  <si>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</si>
  <si>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</si>
  <si>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</si>
  <si>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</si>
  <si>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</si>
  <si>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</si>
  <si>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</si>
  <si>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</si>
  <si>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</si>
  <si>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</si>
  <si>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</si>
  <si>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</si>
  <si>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</si>
  <si>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</si>
  <si>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</si>
  <si>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</si>
  <si>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</si>
  <si>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</si>
  <si>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</si>
  <si>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</si>
  <si>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</si>
  <si>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</si>
  <si>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</si>
  <si>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</si>
  <si>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</si>
  <si>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</si>
  <si>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</si>
  <si>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</si>
  <si>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</si>
  <si>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</si>
  <si>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</si>
  <si>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</si>
  <si>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</si>
  <si>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</si>
  <si>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</si>
  <si>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</si>
  <si>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</si>
  <si>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</si>
  <si>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</si>
  <si>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</si>
  <si>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</si>
  <si>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</si>
  <si>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</si>
  <si>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</si>
  <si>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</si>
  <si>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</si>
  <si>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</si>
  <si>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</si>
  <si>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</si>
  <si>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</si>
  <si>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</si>
  <si>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</si>
  <si>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</si>
  <si>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</si>
  <si>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</si>
  <si>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</si>
  <si>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</si>
  <si>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</si>
  <si>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</si>
  <si>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</si>
  <si>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</si>
  <si>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</si>
  <si>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</si>
  <si>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</si>
  <si>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</si>
  <si>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</si>
  <si>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</si>
  <si>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</si>
  <si>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</si>
  <si>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</si>
  <si>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</si>
  <si>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</si>
  <si>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</si>
  <si>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</si>
  <si>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</si>
  <si>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</si>
  <si>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</si>
  <si>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</si>
  <si>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</si>
  <si>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</si>
  <si>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</si>
  <si>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</si>
  <si>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</si>
  <si>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</si>
  <si>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</si>
  <si>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</si>
  <si>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</si>
  <si>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</si>
  <si>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</si>
  <si>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</si>
  <si>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</si>
  <si>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</si>
  <si>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</si>
  <si>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</si>
  <si>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</si>
  <si>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</si>
  <si>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</si>
  <si>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</si>
  <si>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</si>
  <si>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</si>
  <si>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</si>
  <si>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</si>
  <si>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</si>
  <si>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</si>
  <si>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</si>
  <si>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</si>
  <si>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</si>
  <si>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</si>
  <si>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</si>
  <si>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</si>
  <si>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</si>
  <si>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</si>
  <si>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</si>
  <si>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</si>
  <si>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</si>
  <si>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</si>
  <si>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</si>
  <si>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</si>
  <si>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</si>
  <si>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</si>
  <si>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</si>
  <si>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</si>
  <si>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</si>
  <si>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</si>
  <si>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</si>
  <si>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</si>
  <si>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</si>
  <si>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</si>
  <si>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</si>
  <si>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</si>
  <si>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</si>
  <si>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</si>
  <si>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</si>
  <si>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</si>
  <si>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</si>
  <si>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</si>
  <si>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</si>
  <si>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</si>
  <si>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</si>
  <si>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</si>
  <si>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</si>
  <si>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</si>
  <si>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</si>
  <si>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</si>
  <si>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</si>
  <si>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</si>
  <si>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</si>
  <si>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</si>
  <si>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</si>
  <si>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</si>
  <si>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</si>
  <si>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</si>
  <si>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</si>
  <si>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</si>
  <si>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</si>
  <si>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</si>
  <si>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</si>
  <si>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</si>
  <si>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</si>
  <si>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</si>
  <si>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</si>
  <si>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</si>
  <si>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</si>
  <si>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</si>
  <si>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</si>
  <si>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</si>
  <si>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</si>
  <si>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</si>
  <si>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</si>
  <si>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</si>
  <si>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</si>
  <si>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</si>
  <si>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</si>
  <si>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</si>
  <si>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</si>
  <si>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</si>
  <si>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</si>
  <si>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</si>
  <si>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</si>
  <si>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</si>
  <si>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</si>
  <si>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</si>
  <si>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</si>
  <si>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</si>
  <si>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</si>
  <si>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</si>
  <si>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</si>
  <si>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</si>
  <si>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</si>
  <si>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</si>
  <si>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</si>
  <si>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</si>
  <si>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</si>
  <si>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</si>
  <si>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</si>
  <si>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</si>
  <si>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</si>
  <si>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</si>
  <si>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</si>
  <si>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</si>
  <si>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</si>
  <si>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</si>
  <si>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</si>
  <si>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</si>
  <si>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</si>
  <si>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</si>
  <si>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</si>
  <si>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</si>
  <si>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</si>
  <si>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</si>
  <si>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</si>
  <si>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</si>
  <si>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</si>
  <si>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</si>
  <si>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</si>
  <si>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</si>
  <si>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</si>
  <si>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</si>
  <si>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</si>
  <si>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</si>
  <si>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</si>
  <si>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</si>
  <si>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</si>
  <si>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</si>
  <si>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</si>
  <si>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</si>
  <si>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</si>
  <si>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</si>
  <si>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</si>
  <si>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</si>
  <si>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</si>
  <si>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</si>
  <si>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</si>
  <si>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</si>
  <si>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</si>
  <si>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</si>
  <si>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</si>
  <si>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</si>
  <si>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</si>
  <si>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</si>
  <si>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</si>
  <si>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</si>
  <si>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</si>
  <si>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</si>
  <si>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</si>
  <si>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</si>
  <si>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</si>
  <si>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</si>
  <si>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</si>
  <si>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</si>
  <si>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</si>
  <si>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</si>
  <si>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</si>
  <si>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</si>
  <si>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</si>
  <si>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</si>
  <si>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</si>
  <si>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</si>
  <si>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</si>
  <si>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</si>
  <si>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</si>
  <si>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</si>
  <si>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</si>
  <si>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</si>
  <si>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</si>
  <si>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</si>
  <si>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</si>
  <si>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</si>
  <si>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</si>
  <si>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</si>
  <si>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</si>
  <si>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</si>
  <si>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</si>
  <si>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</si>
  <si>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</si>
  <si>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</si>
  <si>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</si>
  <si>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</si>
  <si>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</si>
  <si>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</si>
  <si>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</si>
  <si>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</si>
  <si>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</si>
  <si>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</si>
  <si>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</si>
  <si>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</si>
  <si>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</si>
  <si>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</si>
  <si>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</si>
  <si>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</si>
  <si>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</si>
  <si>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</si>
  <si>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</si>
  <si>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</si>
  <si>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</si>
  <si>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</si>
  <si>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</si>
  <si>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</si>
  <si>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</si>
  <si>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</si>
  <si>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</si>
  <si>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</si>
  <si>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</si>
  <si>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</si>
  <si>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</si>
  <si>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</si>
  <si>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</si>
  <si>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</si>
  <si>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</si>
  <si>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</si>
  <si>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</si>
  <si>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</si>
  <si>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</si>
  <si>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</si>
  <si>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</si>
  <si>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</si>
  <si>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</si>
  <si>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</si>
  <si>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</si>
  <si>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</si>
  <si>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</si>
  <si>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</si>
  <si>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</si>
  <si>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</si>
  <si>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</si>
  <si>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</si>
  <si>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</si>
  <si>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</si>
  <si>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</si>
  <si>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</si>
  <si>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</si>
  <si>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</si>
  <si>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</si>
  <si>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</si>
  <si>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</si>
  <si>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</si>
  <si>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</si>
  <si>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</si>
  <si>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</si>
  <si>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</si>
  <si>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</si>
  <si>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</si>
  <si>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</si>
  <si>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</si>
  <si>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</si>
  <si>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</si>
  <si>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</si>
  <si>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</si>
  <si>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</si>
  <si>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</si>
  <si>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</si>
  <si>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</si>
  <si>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</si>
  <si>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</si>
  <si>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</si>
  <si>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</si>
  <si>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</si>
  <si>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</si>
  <si>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</si>
  <si>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</si>
  <si>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</si>
  <si>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</si>
  <si>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</si>
  <si>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</si>
  <si>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</si>
  <si>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</si>
  <si>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</si>
  <si>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</si>
  <si>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</si>
  <si>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</si>
  <si>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</si>
  <si>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</si>
  <si>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</si>
  <si>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</si>
  <si>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</si>
  <si>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</si>
  <si>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</si>
  <si>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</si>
  <si>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</si>
  <si>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</si>
  <si>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</si>
  <si>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</si>
  <si>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</si>
  <si>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</si>
  <si>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</si>
  <si>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</si>
  <si>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</si>
  <si>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</si>
  <si>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</si>
  <si>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</si>
  <si>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</si>
  <si>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</si>
  <si>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</si>
  <si>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</si>
  <si>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</si>
  <si>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</si>
  <si>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</si>
  <si>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</si>
  <si>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</si>
  <si>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</si>
  <si>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</si>
  <si>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</si>
  <si>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</si>
  <si>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</si>
  <si>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</si>
  <si>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</si>
  <si>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</si>
  <si>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</si>
  <si>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</si>
  <si>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</si>
  <si>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</si>
  <si>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</si>
  <si>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</si>
  <si>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</si>
  <si>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</si>
  <si>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</si>
  <si>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</si>
  <si>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</si>
  <si>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</si>
  <si>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</si>
  <si>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</si>
  <si>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</si>
  <si>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</si>
  <si>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</si>
  <si>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</si>
  <si>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</si>
  <si>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</si>
  <si>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</si>
  <si>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</si>
  <si>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</si>
  <si>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</si>
  <si>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</si>
  <si>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</si>
  <si>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</si>
  <si>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</si>
  <si>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</si>
  <si>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</si>
  <si>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</si>
  <si>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</si>
  <si>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</si>
  <si>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</si>
  <si>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</si>
  <si>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</si>
  <si>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</si>
  <si>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</si>
  <si>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</si>
  <si>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</si>
  <si>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</si>
  <si>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</si>
  <si>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</si>
  <si>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</si>
  <si>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</si>
  <si>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</si>
  <si>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</si>
  <si>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</si>
  <si>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</si>
  <si>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</si>
  <si>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</si>
  <si>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</si>
  <si>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</si>
  <si>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</si>
  <si>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</si>
  <si>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</si>
  <si>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</si>
  <si>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</si>
  <si>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</si>
  <si>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</si>
  <si>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</si>
  <si>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</si>
  <si>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</si>
  <si>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</si>
  <si>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</si>
  <si>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</si>
  <si>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</si>
  <si>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</si>
  <si>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</si>
  <si>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</si>
  <si>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</si>
  <si>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</si>
  <si>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</si>
  <si>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</si>
  <si>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</si>
  <si>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</si>
  <si>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</si>
  <si>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</si>
  <si>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</si>
  <si>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</si>
  <si>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</si>
  <si>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</si>
  <si>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</si>
  <si>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</si>
  <si>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</si>
  <si>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</si>
  <si>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</si>
  <si>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</si>
  <si>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</si>
  <si>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</si>
  <si>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</si>
  <si>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</si>
  <si>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</si>
  <si>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</si>
  <si>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</si>
  <si>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</si>
  <si>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</si>
  <si>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</si>
  <si>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</si>
  <si>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</si>
  <si>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</si>
  <si>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</si>
  <si>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</si>
  <si>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</si>
  <si>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</si>
  <si>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</si>
  <si>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</si>
  <si>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</si>
  <si>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</si>
  <si>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</si>
  <si>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</si>
  <si>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</si>
  <si>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</si>
  <si>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</si>
  <si>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</si>
  <si>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</si>
  <si>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</si>
  <si>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</si>
  <si>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</si>
  <si>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</si>
  <si>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</si>
  <si>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</si>
  <si>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</si>
  <si>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</si>
  <si>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</si>
  <si>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</si>
  <si>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</si>
  <si>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</si>
  <si>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</si>
  <si>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</si>
  <si>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</si>
  <si>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</si>
  <si>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</si>
  <si>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</si>
  <si>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</si>
  <si>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</si>
  <si>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</si>
  <si>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</si>
  <si>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</si>
  <si>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</si>
  <si>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</si>
  <si>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</si>
  <si>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</si>
  <si>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</si>
  <si>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</si>
  <si>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</si>
  <si>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</si>
  <si>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</si>
  <si>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</si>
  <si>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</si>
  <si>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</si>
  <si>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</si>
  <si>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</si>
  <si>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</si>
  <si>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</si>
  <si>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</si>
  <si>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</si>
  <si>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</si>
  <si>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</si>
  <si>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</si>
  <si>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</si>
  <si>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</si>
  <si>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</si>
  <si>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</si>
  <si>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</si>
  <si>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</si>
  <si>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</si>
  <si>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</si>
  <si>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</si>
  <si>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</si>
  <si>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</si>
  <si>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</si>
  <si>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</si>
  <si>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</si>
  <si>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</si>
  <si>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</si>
  <si>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</si>
  <si>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</si>
  <si>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</si>
  <si>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</si>
  <si>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</si>
  <si>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</si>
  <si>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</si>
  <si>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</si>
  <si>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</si>
  <si>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</si>
  <si>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</si>
  <si>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</si>
  <si>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</si>
  <si>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</si>
  <si>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</si>
  <si>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</si>
  <si>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</si>
  <si>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</si>
  <si>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</si>
  <si>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</si>
  <si>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</si>
  <si>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</si>
  <si>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</si>
  <si>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</si>
  <si>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</si>
  <si>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</si>
  <si>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</si>
  <si>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</si>
  <si>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</si>
  <si>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</si>
  <si>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</si>
  <si>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</si>
  <si>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</si>
  <si>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</si>
  <si>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</si>
  <si>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</si>
  <si>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</si>
  <si>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</si>
  <si>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</si>
  <si>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</si>
  <si>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</si>
  <si>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</si>
  <si>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</si>
  <si>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</si>
  <si>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</si>
  <si>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</si>
  <si>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</si>
  <si>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</si>
  <si>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</si>
  <si>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</si>
  <si>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</si>
  <si>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</si>
  <si>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</si>
  <si>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</si>
  <si>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</si>
  <si>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</si>
  <si>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</si>
  <si>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</si>
  <si>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</si>
  <si>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</si>
  <si>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</si>
  <si>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</si>
  <si>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</si>
  <si>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</si>
  <si>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</si>
  <si>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</si>
  <si>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</si>
  <si>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</si>
  <si>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</si>
  <si>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</si>
  <si>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</si>
  <si>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</si>
  <si>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</si>
  <si>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</si>
  <si>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</si>
  <si>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</si>
  <si>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</si>
  <si>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</si>
  <si>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</si>
  <si>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</si>
  <si>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</si>
  <si>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</si>
  <si>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</si>
  <si>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</si>
  <si>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</si>
  <si>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</si>
  <si>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</si>
  <si>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</si>
  <si>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</si>
  <si>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</si>
  <si>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</si>
  <si>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</si>
  <si>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</si>
  <si>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</si>
  <si>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</si>
  <si>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</si>
  <si>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</si>
  <si>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</si>
  <si>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</si>
  <si>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</si>
  <si>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</si>
  <si>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</si>
  <si>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</si>
  <si>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</si>
  <si>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</si>
  <si>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</si>
  <si>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</si>
  <si>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</si>
  <si>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</si>
  <si>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</si>
  <si>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</si>
  <si>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</si>
  <si>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</si>
  <si>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</si>
  <si>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</si>
  <si>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</si>
  <si>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</si>
  <si>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</si>
  <si>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</si>
  <si>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</si>
  <si>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</si>
  <si>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</si>
  <si>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</si>
  <si>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</si>
  <si>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</si>
  <si>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</si>
  <si>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</si>
  <si>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</si>
  <si>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</si>
  <si>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</si>
  <si>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</si>
  <si>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</si>
  <si>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</si>
  <si>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</si>
  <si>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</si>
  <si>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</si>
  <si>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</si>
  <si>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</si>
  <si>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</si>
  <si>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</si>
  <si>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</si>
  <si>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</si>
  <si>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</si>
  <si>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</si>
  <si>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</si>
  <si>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</si>
  <si>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</si>
  <si>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</si>
  <si>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</si>
  <si>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</si>
  <si>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</si>
  <si>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</si>
  <si>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</si>
  <si>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</si>
  <si>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</si>
  <si>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</si>
  <si>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</si>
  <si>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</si>
  <si>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</si>
  <si>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</si>
  <si>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</si>
  <si>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</si>
  <si>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</si>
  <si>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</si>
  <si>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</si>
  <si>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</si>
  <si>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</si>
  <si>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</si>
  <si>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</si>
  <si>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</si>
  <si>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</si>
  <si>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</si>
  <si>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</si>
  <si>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</si>
  <si>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</si>
  <si>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</si>
  <si>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</si>
  <si>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</si>
  <si>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</si>
  <si>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</si>
  <si>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</si>
  <si>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</si>
  <si>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</si>
  <si>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</si>
  <si>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</si>
  <si>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</si>
  <si>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</si>
  <si>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</si>
  <si>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</si>
  <si>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</si>
  <si>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</si>
  <si>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</si>
  <si>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</si>
  <si>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</si>
  <si>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</si>
  <si>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</si>
  <si>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</si>
  <si>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</si>
  <si>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</si>
  <si>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</si>
  <si>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</si>
  <si>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</si>
  <si>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</si>
  <si>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</si>
  <si>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</si>
  <si>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</si>
  <si>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</si>
  <si>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</si>
  <si>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</si>
  <si>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</si>
  <si>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</si>
  <si>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</si>
  <si>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</si>
  <si>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</si>
  <si>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</si>
  <si>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</si>
  <si>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</si>
  <si>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</si>
  <si>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</si>
  <si>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</si>
  <si>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</si>
  <si>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</si>
  <si>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</si>
  <si>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</si>
  <si>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</si>
  <si>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</si>
  <si>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</si>
  <si>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</si>
  <si>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</si>
  <si>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</si>
  <si>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</si>
  <si>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</si>
  <si>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</si>
  <si>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</si>
  <si>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</si>
  <si>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</si>
  <si>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</si>
  <si>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</si>
  <si>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</si>
  <si>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</si>
  <si>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</si>
  <si>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</si>
  <si>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</si>
  <si>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</si>
  <si>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</si>
  <si>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</si>
  <si>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</si>
  <si>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</si>
  <si>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</si>
  <si>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</si>
  <si>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</si>
  <si>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</si>
  <si>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</si>
  <si>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</si>
  <si>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</si>
  <si>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</si>
  <si>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</si>
  <si>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</si>
  <si>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</si>
  <si>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</si>
  <si>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</si>
  <si>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</si>
  <si>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</si>
  <si>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</si>
  <si>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</si>
  <si>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</si>
  <si>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</si>
  <si>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</si>
  <si>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</si>
  <si>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</si>
  <si>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</si>
  <si>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</si>
  <si>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</si>
  <si>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</si>
  <si>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</si>
  <si>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</si>
  <si>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</si>
  <si>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</si>
  <si>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</si>
  <si>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</si>
  <si>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</si>
  <si>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</si>
  <si>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</si>
  <si>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</si>
  <si>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</si>
  <si>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</si>
  <si>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</si>
  <si>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</si>
  <si>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</si>
  <si>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</si>
  <si>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</si>
  <si>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</si>
  <si>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</si>
  <si>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</si>
  <si>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</si>
  <si>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</si>
  <si>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</si>
  <si>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</si>
  <si>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</si>
  <si>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</si>
  <si>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</si>
  <si>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</si>
  <si>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</si>
  <si>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</si>
  <si>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</si>
  <si>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</si>
  <si>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</si>
  <si>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</si>
  <si>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</si>
  <si>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</si>
  <si>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</si>
  <si>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</si>
  <si>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</si>
  <si>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</si>
  <si>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</si>
  <si>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</si>
  <si>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</si>
  <si>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</si>
  <si>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</si>
  <si>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</si>
  <si>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</si>
  <si>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</si>
  <si>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</si>
  <si>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</si>
  <si>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</si>
  <si>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</si>
  <si>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</si>
  <si>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</si>
  <si>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</si>
  <si>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</si>
  <si>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</si>
  <si>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</si>
  <si>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</si>
  <si>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</si>
  <si>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</si>
  <si>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</si>
  <si>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</si>
  <si>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</si>
  <si>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</si>
  <si>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</si>
  <si>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</si>
  <si>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</si>
  <si>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</si>
  <si>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</si>
  <si>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</si>
  <si>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</si>
  <si>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</si>
  <si>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</si>
  <si>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</si>
  <si>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</si>
  <si>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</si>
  <si>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</si>
  <si>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</si>
  <si>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</si>
  <si>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</si>
  <si>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</si>
  <si>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</si>
  <si>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</si>
  <si>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</si>
  <si>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</si>
  <si>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</si>
  <si>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</si>
  <si>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</si>
  <si>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</si>
  <si>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</si>
  <si>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</si>
  <si>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</si>
  <si>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</si>
  <si>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Coversion</t>
  </si>
  <si>
    <t>Year</t>
  </si>
  <si>
    <t>2015</t>
  </si>
  <si>
    <t>2017</t>
  </si>
  <si>
    <t>2016</t>
  </si>
  <si>
    <t>2014</t>
  </si>
  <si>
    <t>2013</t>
  </si>
  <si>
    <t>2012</t>
  </si>
  <si>
    <t>2011</t>
  </si>
  <si>
    <t>2010</t>
  </si>
  <si>
    <t>2009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</si>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</sst>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3" borderId="0" xfId="0" applyFont="1" applyFill="1" applyAlignment="1">
      <alignment horizontal="center"/>
    </xf>
    <xf numFmtId="0" fontId="0" fillId="4" borderId="0" xfId="0" applyFill="1"/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0" fontId="3" fillId="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" fillId="0" borderId="0" xfId="0" applyFont="1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[StarterBookINPROGRESS.xlsx]Part2!PivotTable2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0-4E4D-A4A8-4B6161CAA579}"/>
            </c:ext>
          </c:extLst>
        </c:ser>
        <c:ser>
          <c:idx val="1"/>
          <c:order val="1"/>
          <c:tx>
            <c:strRef>
              <c:f>Part2!$C$4:$C$5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0-4E4D-A4A8-4B6161CAA579}"/>
            </c:ext>
          </c:extLst>
        </c:ser>
        <c:ser>
          <c:idx val="2"/>
          <c:order val="2"/>
          <c:tx>
            <c:strRef>
              <c:f>Part2!$D$4:$D$5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0-4E4D-A4A8-4B6161CAA579}"/>
            </c:ext>
          </c:extLst>
        </c:ser>
        <c:ser>
          <c:idx val="3"/>
          <c:order val="3"/>
          <c:tx>
            <c:strRef>
              <c:f>Part2!$E$4:$E$5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E0-4E4D-A4A8-4B6161CAA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8473280"/>
        <c:axId val="1485027568"/>
      </c:barChart>
      <c:catAx>
        <c:axId val="15284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027568"/>
        <c:crosses val="autoZero"/>
        <c:auto val="1"/>
        <c:lblAlgn val="ctr"/>
        <c:lblOffset val="100"/>
        <c:noMultiLvlLbl val="0"/>
      </c:catAx>
      <c:valAx>
        <c:axId val="14850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47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[StarterBookINPROGRESS.xlsx]Part3!PivotTable4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0.2572178477690289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Part3!$B$4:$B$5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A3-42A7-A042-2E5242487C4B}"/>
            </c:ext>
          </c:extLst>
        </c:ser>
        <c:ser>
          <c:idx val="1"/>
          <c:order val="1"/>
          <c:tx>
            <c:strRef>
              <c:f>Part3!$C$4:$C$5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9-47C6-8281-EFD1AA65A343}"/>
            </c:ext>
          </c:extLst>
        </c:ser>
        <c:ser>
          <c:idx val="2"/>
          <c:order val="2"/>
          <c:tx>
            <c:strRef>
              <c:f>Part3!$D$4:$D$5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9-47C6-8281-EFD1AA65A343}"/>
            </c:ext>
          </c:extLst>
        </c:ser>
        <c:ser>
          <c:idx val="3"/>
          <c:order val="3"/>
          <c:tx>
            <c:strRef>
              <c:f>Part3!$E$4:$E$5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Part3!$E$6:$E$18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9-47C6-8281-EFD1AA65A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939408"/>
        <c:axId val="1683229504"/>
      </c:lineChart>
      <c:catAx>
        <c:axId val="153593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229504"/>
        <c:crosses val="autoZero"/>
        <c:auto val="1"/>
        <c:lblAlgn val="ctr"/>
        <c:lblOffset val="100"/>
        <c:noMultiLvlLbl val="0"/>
      </c:catAx>
      <c:valAx>
        <c:axId val="168322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3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7C-4F70-BEAC-E99F58BFCC4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7C-4F70-BEAC-E99F58BFCC4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7C-4F70-BEAC-E99F58BF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417535"/>
        <c:axId val="6351177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E7C-4F70-BEAC-E99F58BFCC4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E7C-4F70-BEAC-E99F58BFCC4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7C-4F70-BEAC-E99F58BFCC4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7C-4F70-BEAC-E99F58BFCC4B}"/>
                  </c:ext>
                </c:extLst>
              </c15:ser>
            </c15:filteredLineSeries>
          </c:ext>
        </c:extLst>
      </c:lineChart>
      <c:catAx>
        <c:axId val="63241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117791"/>
        <c:crosses val="autoZero"/>
        <c:auto val="1"/>
        <c:lblAlgn val="ctr"/>
        <c:lblOffset val="100"/>
        <c:noMultiLvlLbl val="0"/>
      </c:catAx>
      <c:valAx>
        <c:axId val="63511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1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4</xdr:row>
      <xdr:rowOff>47625</xdr:rowOff>
    </xdr:from>
    <xdr:to>
      <xdr:col>13</xdr:col>
      <xdr:colOff>571500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61ADE-B219-46B3-98C3-D9AC3CD66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4</xdr:row>
      <xdr:rowOff>23812</xdr:rowOff>
    </xdr:from>
    <xdr:to>
      <xdr:col>11</xdr:col>
      <xdr:colOff>333375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9D588-DAEC-41BB-9AF1-18FF4E285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13</xdr:row>
      <xdr:rowOff>80962</xdr:rowOff>
    </xdr:from>
    <xdr:to>
      <xdr:col>5</xdr:col>
      <xdr:colOff>400050</xdr:colOff>
      <xdr:row>27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3810A-7D1E-4879-89D0-E7A4AE61F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57.632334837966" createdVersion="6" refreshedVersion="6" minRefreshableVersion="3" recordCount="4114" xr:uid="{1CB73213-FF75-46D1-88AB-A246F90ACEB0}">
  <cacheSource type="worksheet">
    <worksheetSource ref="A1:R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857.686015509258" createdVersion="6" refreshedVersion="6" minRefreshableVersion="3" recordCount="4116" xr:uid="{898A9ABE-09B8-4948-B84B-66252F76ECD5}">
  <cacheSource type="worksheet">
    <worksheetSource ref="A1:U1048576" sheet="Initial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version" numFmtId="0">
      <sharedItems containsNonDate="0" containsDate="1" containsString="0" containsBlank="1" minDate="2009-08-10T19:26:00" maxDate="2017-05-03T19:12:00"/>
    </cacheField>
    <cacheField name="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x v="0"/>
    <n v="182"/>
    <x v="0"/>
    <s v="film &amp; video/television"/>
    <n v="137"/>
    <x v="0"/>
    <x v="0"/>
    <x v="0"/>
  </r>
  <r>
    <n v="1"/>
    <x v="1"/>
    <x v="1"/>
    <n v="10275"/>
    <n v="14653"/>
    <x v="0"/>
    <x v="0"/>
    <x v="0"/>
    <n v="1488464683"/>
    <n v="1485872683"/>
    <x v="0"/>
    <n v="79"/>
    <x v="0"/>
    <s v="film &amp; video/television"/>
    <n v="143"/>
    <x v="1"/>
    <x v="0"/>
    <x v="0"/>
  </r>
  <r>
    <n v="2"/>
    <x v="2"/>
    <x v="2"/>
    <n v="500"/>
    <n v="525"/>
    <x v="0"/>
    <x v="1"/>
    <x v="1"/>
    <n v="1455555083"/>
    <n v="1454691083"/>
    <x v="0"/>
    <n v="35"/>
    <x v="0"/>
    <s v="film &amp; video/television"/>
    <n v="105"/>
    <x v="2"/>
    <x v="0"/>
    <x v="0"/>
  </r>
  <r>
    <n v="3"/>
    <x v="3"/>
    <x v="3"/>
    <n v="10000"/>
    <n v="10390"/>
    <x v="0"/>
    <x v="0"/>
    <x v="0"/>
    <n v="1407414107"/>
    <n v="1404822107"/>
    <x v="0"/>
    <n v="150"/>
    <x v="0"/>
    <s v="film &amp; video/television"/>
    <n v="104"/>
    <x v="3"/>
    <x v="0"/>
    <x v="0"/>
  </r>
  <r>
    <n v="4"/>
    <x v="4"/>
    <x v="4"/>
    <n v="44000"/>
    <n v="54116.28"/>
    <x v="0"/>
    <x v="0"/>
    <x v="0"/>
    <n v="1450555279"/>
    <n v="1447963279"/>
    <x v="0"/>
    <n v="284"/>
    <x v="0"/>
    <s v="film &amp; video/television"/>
    <n v="123"/>
    <x v="4"/>
    <x v="0"/>
    <x v="0"/>
  </r>
  <r>
    <n v="5"/>
    <x v="5"/>
    <x v="5"/>
    <n v="3999"/>
    <n v="4390"/>
    <x v="0"/>
    <x v="0"/>
    <x v="0"/>
    <n v="1469770500"/>
    <n v="1468362207"/>
    <x v="0"/>
    <n v="47"/>
    <x v="0"/>
    <s v="film &amp; video/television"/>
    <n v="110"/>
    <x v="5"/>
    <x v="0"/>
    <x v="0"/>
  </r>
  <r>
    <n v="6"/>
    <x v="6"/>
    <x v="6"/>
    <n v="8000"/>
    <n v="8519"/>
    <x v="0"/>
    <x v="0"/>
    <x v="0"/>
    <n v="1402710250"/>
    <n v="1401846250"/>
    <x v="0"/>
    <n v="58"/>
    <x v="0"/>
    <s v="film &amp; video/television"/>
    <n v="106"/>
    <x v="6"/>
    <x v="0"/>
    <x v="0"/>
  </r>
  <r>
    <n v="7"/>
    <x v="7"/>
    <x v="7"/>
    <n v="9000"/>
    <n v="9110"/>
    <x v="0"/>
    <x v="0"/>
    <x v="0"/>
    <n v="1467680867"/>
    <n v="1464224867"/>
    <x v="0"/>
    <n v="57"/>
    <x v="0"/>
    <s v="film &amp; video/television"/>
    <n v="101"/>
    <x v="7"/>
    <x v="0"/>
    <x v="0"/>
  </r>
  <r>
    <n v="8"/>
    <x v="8"/>
    <x v="8"/>
    <n v="3500"/>
    <n v="3501.52"/>
    <x v="0"/>
    <x v="0"/>
    <x v="0"/>
    <n v="1460754000"/>
    <n v="1460155212"/>
    <x v="0"/>
    <n v="12"/>
    <x v="0"/>
    <s v="film &amp; video/television"/>
    <n v="100"/>
    <x v="8"/>
    <x v="0"/>
    <x v="0"/>
  </r>
  <r>
    <n v="9"/>
    <x v="9"/>
    <x v="9"/>
    <n v="500"/>
    <n v="629.99"/>
    <x v="0"/>
    <x v="0"/>
    <x v="0"/>
    <n v="1460860144"/>
    <n v="1458268144"/>
    <x v="0"/>
    <n v="20"/>
    <x v="0"/>
    <s v="film &amp; video/television"/>
    <n v="126"/>
    <x v="9"/>
    <x v="0"/>
    <x v="0"/>
  </r>
  <r>
    <n v="10"/>
    <x v="10"/>
    <x v="10"/>
    <n v="3000"/>
    <n v="3015"/>
    <x v="0"/>
    <x v="0"/>
    <x v="0"/>
    <n v="1403660279"/>
    <n v="1400636279"/>
    <x v="0"/>
    <n v="19"/>
    <x v="0"/>
    <s v="film &amp; video/television"/>
    <n v="101"/>
    <x v="10"/>
    <x v="0"/>
    <x v="0"/>
  </r>
  <r>
    <n v="11"/>
    <x v="11"/>
    <x v="11"/>
    <n v="5000"/>
    <n v="6025"/>
    <x v="0"/>
    <x v="0"/>
    <x v="0"/>
    <n v="1471834800"/>
    <n v="1469126462"/>
    <x v="0"/>
    <n v="75"/>
    <x v="0"/>
    <s v="film &amp; video/television"/>
    <n v="121"/>
    <x v="11"/>
    <x v="0"/>
    <x v="0"/>
  </r>
  <r>
    <n v="12"/>
    <x v="12"/>
    <x v="12"/>
    <n v="30000"/>
    <n v="49588"/>
    <x v="0"/>
    <x v="0"/>
    <x v="0"/>
    <n v="1405479600"/>
    <n v="1401642425"/>
    <x v="0"/>
    <n v="827"/>
    <x v="0"/>
    <s v="film &amp; video/television"/>
    <n v="165"/>
    <x v="12"/>
    <x v="0"/>
    <x v="0"/>
  </r>
  <r>
    <n v="13"/>
    <x v="13"/>
    <x v="13"/>
    <n v="3500"/>
    <n v="5599"/>
    <x v="0"/>
    <x v="0"/>
    <x v="0"/>
    <n v="1466713620"/>
    <n v="1463588109"/>
    <x v="0"/>
    <n v="51"/>
    <x v="0"/>
    <s v="film &amp; video/television"/>
    <n v="160"/>
    <x v="13"/>
    <x v="0"/>
    <x v="0"/>
  </r>
  <r>
    <n v="14"/>
    <x v="14"/>
    <x v="14"/>
    <n v="6000"/>
    <n v="6056"/>
    <x v="0"/>
    <x v="2"/>
    <x v="2"/>
    <n v="1405259940"/>
    <n v="1403051888"/>
    <x v="0"/>
    <n v="41"/>
    <x v="0"/>
    <s v="film &amp; video/television"/>
    <n v="101"/>
    <x v="14"/>
    <x v="0"/>
    <x v="0"/>
  </r>
  <r>
    <n v="15"/>
    <x v="15"/>
    <x v="15"/>
    <n v="2000"/>
    <n v="2132"/>
    <x v="0"/>
    <x v="3"/>
    <x v="3"/>
    <n v="1443384840"/>
    <n v="1441790658"/>
    <x v="0"/>
    <n v="98"/>
    <x v="0"/>
    <s v="film &amp; video/television"/>
    <n v="107"/>
    <x v="15"/>
    <x v="0"/>
    <x v="0"/>
  </r>
  <r>
    <n v="16"/>
    <x v="16"/>
    <x v="16"/>
    <n v="12000"/>
    <n v="12029"/>
    <x v="0"/>
    <x v="0"/>
    <x v="0"/>
    <n v="1402896600"/>
    <n v="1398971211"/>
    <x v="0"/>
    <n v="70"/>
    <x v="0"/>
    <s v="film &amp; video/television"/>
    <n v="100"/>
    <x v="16"/>
    <x v="0"/>
    <x v="0"/>
  </r>
  <r>
    <n v="17"/>
    <x v="17"/>
    <x v="17"/>
    <n v="1500"/>
    <n v="1510"/>
    <x v="0"/>
    <x v="1"/>
    <x v="1"/>
    <n v="1415126022"/>
    <n v="1412530422"/>
    <x v="0"/>
    <n v="36"/>
    <x v="0"/>
    <s v="film &amp; video/television"/>
    <n v="101"/>
    <x v="17"/>
    <x v="0"/>
    <x v="0"/>
  </r>
  <r>
    <n v="18"/>
    <x v="18"/>
    <x v="18"/>
    <n v="30000"/>
    <n v="31896.33"/>
    <x v="0"/>
    <x v="0"/>
    <x v="0"/>
    <n v="1410958856"/>
    <n v="1408366856"/>
    <x v="0"/>
    <n v="342"/>
    <x v="0"/>
    <s v="film &amp; video/television"/>
    <n v="106"/>
    <x v="18"/>
    <x v="0"/>
    <x v="0"/>
  </r>
  <r>
    <n v="19"/>
    <x v="19"/>
    <x v="19"/>
    <n v="850"/>
    <n v="1235"/>
    <x v="0"/>
    <x v="0"/>
    <x v="0"/>
    <n v="1437420934"/>
    <n v="1434828934"/>
    <x v="0"/>
    <n v="22"/>
    <x v="0"/>
    <s v="film &amp; video/television"/>
    <n v="145"/>
    <x v="19"/>
    <x v="0"/>
    <x v="0"/>
  </r>
  <r>
    <n v="20"/>
    <x v="20"/>
    <x v="20"/>
    <n v="2000"/>
    <n v="2004"/>
    <x v="0"/>
    <x v="0"/>
    <x v="0"/>
    <n v="1442167912"/>
    <n v="1436983912"/>
    <x v="0"/>
    <n v="25"/>
    <x v="0"/>
    <s v="film &amp; video/television"/>
    <n v="100"/>
    <x v="20"/>
    <x v="0"/>
    <x v="0"/>
  </r>
  <r>
    <n v="21"/>
    <x v="21"/>
    <x v="21"/>
    <n v="18500"/>
    <n v="20190"/>
    <x v="0"/>
    <x v="0"/>
    <x v="0"/>
    <n v="1411743789"/>
    <n v="1409151789"/>
    <x v="0"/>
    <n v="101"/>
    <x v="0"/>
    <s v="film &amp; video/television"/>
    <n v="109"/>
    <x v="21"/>
    <x v="0"/>
    <x v="0"/>
  </r>
  <r>
    <n v="22"/>
    <x v="22"/>
    <x v="22"/>
    <n v="350"/>
    <n v="410"/>
    <x v="0"/>
    <x v="0"/>
    <x v="0"/>
    <n v="1420099140"/>
    <n v="1418766740"/>
    <x v="0"/>
    <n v="8"/>
    <x v="0"/>
    <s v="film &amp; video/television"/>
    <n v="117"/>
    <x v="22"/>
    <x v="0"/>
    <x v="0"/>
  </r>
  <r>
    <n v="23"/>
    <x v="23"/>
    <x v="23"/>
    <n v="2000"/>
    <n v="2370"/>
    <x v="0"/>
    <x v="0"/>
    <x v="0"/>
    <n v="1430407200"/>
    <n v="1428086501"/>
    <x v="0"/>
    <n v="23"/>
    <x v="0"/>
    <s v="film &amp; video/television"/>
    <n v="119"/>
    <x v="23"/>
    <x v="0"/>
    <x v="0"/>
  </r>
  <r>
    <n v="24"/>
    <x v="24"/>
    <x v="24"/>
    <n v="35000"/>
    <n v="38082.69"/>
    <x v="0"/>
    <x v="0"/>
    <x v="0"/>
    <n v="1442345940"/>
    <n v="1439494863"/>
    <x v="0"/>
    <n v="574"/>
    <x v="0"/>
    <s v="film &amp; video/television"/>
    <n v="109"/>
    <x v="24"/>
    <x v="0"/>
    <x v="0"/>
  </r>
  <r>
    <n v="25"/>
    <x v="25"/>
    <x v="25"/>
    <n v="600"/>
    <n v="800"/>
    <x v="0"/>
    <x v="0"/>
    <x v="0"/>
    <n v="1452299761"/>
    <n v="1447115761"/>
    <x v="0"/>
    <n v="14"/>
    <x v="0"/>
    <s v="film &amp; video/television"/>
    <n v="133"/>
    <x v="25"/>
    <x v="0"/>
    <x v="0"/>
  </r>
  <r>
    <n v="26"/>
    <x v="26"/>
    <x v="26"/>
    <n v="1250"/>
    <n v="1940"/>
    <x v="0"/>
    <x v="0"/>
    <x v="0"/>
    <n v="1408278144"/>
    <n v="1404822144"/>
    <x v="0"/>
    <n v="19"/>
    <x v="0"/>
    <s v="film &amp; video/television"/>
    <n v="155"/>
    <x v="26"/>
    <x v="0"/>
    <x v="0"/>
  </r>
  <r>
    <n v="27"/>
    <x v="27"/>
    <x v="27"/>
    <n v="20000"/>
    <n v="22345"/>
    <x v="0"/>
    <x v="4"/>
    <x v="4"/>
    <n v="1416113833"/>
    <n v="1413518233"/>
    <x v="0"/>
    <n v="150"/>
    <x v="0"/>
    <s v="film &amp; video/television"/>
    <n v="112"/>
    <x v="27"/>
    <x v="0"/>
    <x v="0"/>
  </r>
  <r>
    <n v="28"/>
    <x v="28"/>
    <x v="28"/>
    <n v="12000"/>
    <n v="12042"/>
    <x v="0"/>
    <x v="0"/>
    <x v="0"/>
    <n v="1450307284"/>
    <n v="1447715284"/>
    <x v="0"/>
    <n v="71"/>
    <x v="0"/>
    <s v="film &amp; video/television"/>
    <n v="100"/>
    <x v="28"/>
    <x v="0"/>
    <x v="0"/>
  </r>
  <r>
    <n v="29"/>
    <x v="29"/>
    <x v="29"/>
    <n v="3000"/>
    <n v="3700"/>
    <x v="0"/>
    <x v="1"/>
    <x v="1"/>
    <n v="1406045368"/>
    <n v="1403453368"/>
    <x v="0"/>
    <n v="117"/>
    <x v="0"/>
    <s v="film &amp; video/television"/>
    <n v="123"/>
    <x v="29"/>
    <x v="0"/>
    <x v="0"/>
  </r>
  <r>
    <n v="30"/>
    <x v="30"/>
    <x v="30"/>
    <n v="4000"/>
    <n v="4051.99"/>
    <x v="0"/>
    <x v="0"/>
    <x v="0"/>
    <n v="1408604515"/>
    <n v="1406012515"/>
    <x v="0"/>
    <n v="53"/>
    <x v="0"/>
    <s v="film &amp; video/television"/>
    <n v="101"/>
    <x v="30"/>
    <x v="0"/>
    <x v="0"/>
  </r>
  <r>
    <n v="31"/>
    <x v="31"/>
    <x v="31"/>
    <n v="13"/>
    <n v="13"/>
    <x v="0"/>
    <x v="0"/>
    <x v="0"/>
    <n v="1453748434"/>
    <n v="1452193234"/>
    <x v="0"/>
    <n v="1"/>
    <x v="0"/>
    <s v="film &amp; video/television"/>
    <n v="100"/>
    <x v="31"/>
    <x v="0"/>
    <x v="0"/>
  </r>
  <r>
    <n v="32"/>
    <x v="32"/>
    <x v="32"/>
    <n v="28450"/>
    <n v="28520"/>
    <x v="0"/>
    <x v="0"/>
    <x v="0"/>
    <n v="1463111940"/>
    <n v="1459523017"/>
    <x v="0"/>
    <n v="89"/>
    <x v="0"/>
    <s v="film &amp; video/television"/>
    <n v="100"/>
    <x v="32"/>
    <x v="0"/>
    <x v="0"/>
  </r>
  <r>
    <n v="33"/>
    <x v="33"/>
    <x v="33"/>
    <n v="5250"/>
    <n v="5360"/>
    <x v="0"/>
    <x v="0"/>
    <x v="0"/>
    <n v="1447001501"/>
    <n v="1444405901"/>
    <x v="0"/>
    <n v="64"/>
    <x v="0"/>
    <s v="film &amp; video/television"/>
    <n v="102"/>
    <x v="33"/>
    <x v="0"/>
    <x v="0"/>
  </r>
  <r>
    <n v="34"/>
    <x v="34"/>
    <x v="34"/>
    <n v="2600"/>
    <n v="3392"/>
    <x v="0"/>
    <x v="0"/>
    <x v="0"/>
    <n v="1407224601"/>
    <n v="1405928601"/>
    <x v="0"/>
    <n v="68"/>
    <x v="0"/>
    <s v="film &amp; video/television"/>
    <n v="130"/>
    <x v="34"/>
    <x v="0"/>
    <x v="0"/>
  </r>
  <r>
    <n v="35"/>
    <x v="35"/>
    <x v="35"/>
    <n v="1000"/>
    <n v="1665"/>
    <x v="0"/>
    <x v="0"/>
    <x v="0"/>
    <n v="1430179200"/>
    <n v="1428130814"/>
    <x v="0"/>
    <n v="28"/>
    <x v="0"/>
    <s v="film &amp; video/television"/>
    <n v="167"/>
    <x v="35"/>
    <x v="0"/>
    <x v="0"/>
  </r>
  <r>
    <n v="36"/>
    <x v="36"/>
    <x v="36"/>
    <n v="6000"/>
    <n v="8529"/>
    <x v="0"/>
    <x v="0"/>
    <x v="0"/>
    <n v="1428128525"/>
    <n v="1425540125"/>
    <x v="0"/>
    <n v="44"/>
    <x v="0"/>
    <s v="film &amp; video/television"/>
    <n v="142"/>
    <x v="36"/>
    <x v="0"/>
    <x v="0"/>
  </r>
  <r>
    <n v="37"/>
    <x v="37"/>
    <x v="37"/>
    <n v="22000"/>
    <n v="40357"/>
    <x v="0"/>
    <x v="0"/>
    <x v="0"/>
    <n v="1425055079"/>
    <n v="1422463079"/>
    <x v="0"/>
    <n v="253"/>
    <x v="0"/>
    <s v="film &amp; video/television"/>
    <n v="183"/>
    <x v="37"/>
    <x v="0"/>
    <x v="0"/>
  </r>
  <r>
    <n v="38"/>
    <x v="38"/>
    <x v="38"/>
    <n v="2500"/>
    <n v="2751"/>
    <x v="0"/>
    <x v="0"/>
    <x v="0"/>
    <n v="1368235344"/>
    <n v="1365643344"/>
    <x v="0"/>
    <n v="66"/>
    <x v="0"/>
    <s v="film &amp; video/television"/>
    <n v="110"/>
    <x v="38"/>
    <x v="0"/>
    <x v="0"/>
  </r>
  <r>
    <n v="39"/>
    <x v="39"/>
    <x v="39"/>
    <n v="25000"/>
    <n v="32745"/>
    <x v="0"/>
    <x v="1"/>
    <x v="1"/>
    <n v="1401058740"/>
    <n v="1398388068"/>
    <x v="0"/>
    <n v="217"/>
    <x v="0"/>
    <s v="film &amp; video/television"/>
    <n v="131"/>
    <x v="39"/>
    <x v="0"/>
    <x v="0"/>
  </r>
  <r>
    <n v="40"/>
    <x v="40"/>
    <x v="40"/>
    <n v="2000"/>
    <n v="2027"/>
    <x v="0"/>
    <x v="0"/>
    <x v="0"/>
    <n v="1403150400"/>
    <n v="1401426488"/>
    <x v="0"/>
    <n v="16"/>
    <x v="0"/>
    <s v="film &amp; video/television"/>
    <n v="101"/>
    <x v="40"/>
    <x v="0"/>
    <x v="0"/>
  </r>
  <r>
    <n v="41"/>
    <x v="41"/>
    <x v="41"/>
    <n v="2000"/>
    <n v="2000"/>
    <x v="0"/>
    <x v="0"/>
    <x v="0"/>
    <n v="1412516354"/>
    <n v="1409924354"/>
    <x v="0"/>
    <n v="19"/>
    <x v="0"/>
    <s v="film &amp; video/television"/>
    <n v="100"/>
    <x v="41"/>
    <x v="0"/>
    <x v="0"/>
  </r>
  <r>
    <n v="42"/>
    <x v="42"/>
    <x v="42"/>
    <n v="14000"/>
    <n v="19860"/>
    <x v="0"/>
    <x v="0"/>
    <x v="0"/>
    <n v="1419780026"/>
    <n v="1417188026"/>
    <x v="0"/>
    <n v="169"/>
    <x v="0"/>
    <s v="film &amp; video/television"/>
    <n v="142"/>
    <x v="42"/>
    <x v="0"/>
    <x v="0"/>
  </r>
  <r>
    <n v="43"/>
    <x v="43"/>
    <x v="43"/>
    <n v="10000"/>
    <n v="30866"/>
    <x v="0"/>
    <x v="0"/>
    <x v="0"/>
    <n v="1405209600"/>
    <n v="1402599486"/>
    <x v="0"/>
    <n v="263"/>
    <x v="0"/>
    <s v="film &amp; video/television"/>
    <n v="309"/>
    <x v="43"/>
    <x v="0"/>
    <x v="0"/>
  </r>
  <r>
    <n v="44"/>
    <x v="44"/>
    <x v="44"/>
    <n v="2000"/>
    <n v="2000"/>
    <x v="0"/>
    <x v="0"/>
    <x v="0"/>
    <n v="1412648537"/>
    <n v="1408760537"/>
    <x v="0"/>
    <n v="15"/>
    <x v="0"/>
    <s v="film &amp; video/television"/>
    <n v="100"/>
    <x v="44"/>
    <x v="0"/>
    <x v="0"/>
  </r>
  <r>
    <n v="45"/>
    <x v="45"/>
    <x v="45"/>
    <n v="5000"/>
    <n v="6000"/>
    <x v="0"/>
    <x v="0"/>
    <x v="0"/>
    <n v="1461769107"/>
    <n v="1459177107"/>
    <x v="0"/>
    <n v="61"/>
    <x v="0"/>
    <s v="film &amp; video/television"/>
    <n v="120"/>
    <x v="45"/>
    <x v="0"/>
    <x v="0"/>
  </r>
  <r>
    <n v="46"/>
    <x v="46"/>
    <x v="46"/>
    <n v="8400"/>
    <n v="8750"/>
    <x v="0"/>
    <x v="2"/>
    <x v="2"/>
    <n v="1450220974"/>
    <n v="1447628974"/>
    <x v="0"/>
    <n v="45"/>
    <x v="0"/>
    <s v="film &amp; video/television"/>
    <n v="104"/>
    <x v="46"/>
    <x v="0"/>
    <x v="0"/>
  </r>
  <r>
    <n v="47"/>
    <x v="47"/>
    <x v="47"/>
    <n v="5000"/>
    <n v="5380.55"/>
    <x v="0"/>
    <x v="0"/>
    <x v="0"/>
    <n v="1419021607"/>
    <n v="1413834007"/>
    <x v="0"/>
    <n v="70"/>
    <x v="0"/>
    <s v="film &amp; video/television"/>
    <n v="108"/>
    <x v="47"/>
    <x v="0"/>
    <x v="0"/>
  </r>
  <r>
    <n v="48"/>
    <x v="48"/>
    <x v="48"/>
    <n v="2000"/>
    <n v="2159"/>
    <x v="0"/>
    <x v="1"/>
    <x v="1"/>
    <n v="1425211200"/>
    <n v="1422534260"/>
    <x v="0"/>
    <n v="38"/>
    <x v="0"/>
    <s v="film &amp; video/television"/>
    <n v="108"/>
    <x v="48"/>
    <x v="0"/>
    <x v="0"/>
  </r>
  <r>
    <n v="49"/>
    <x v="49"/>
    <x v="49"/>
    <n v="12000"/>
    <n v="12000"/>
    <x v="0"/>
    <x v="0"/>
    <x v="0"/>
    <n v="1445660045"/>
    <n v="1443068045"/>
    <x v="0"/>
    <n v="87"/>
    <x v="0"/>
    <s v="film &amp; video/television"/>
    <n v="100"/>
    <x v="49"/>
    <x v="0"/>
    <x v="0"/>
  </r>
  <r>
    <n v="50"/>
    <x v="50"/>
    <x v="50"/>
    <n v="600"/>
    <n v="600"/>
    <x v="0"/>
    <x v="1"/>
    <x v="1"/>
    <n v="1422637200"/>
    <n v="1419271458"/>
    <x v="0"/>
    <n v="22"/>
    <x v="0"/>
    <s v="film &amp; video/television"/>
    <n v="100"/>
    <x v="50"/>
    <x v="0"/>
    <x v="0"/>
  </r>
  <r>
    <n v="51"/>
    <x v="51"/>
    <x v="51"/>
    <n v="11000"/>
    <n v="14082"/>
    <x v="0"/>
    <x v="0"/>
    <x v="0"/>
    <n v="1439245037"/>
    <n v="1436653037"/>
    <x v="0"/>
    <n v="119"/>
    <x v="0"/>
    <s v="film &amp; video/television"/>
    <n v="128"/>
    <x v="51"/>
    <x v="0"/>
    <x v="0"/>
  </r>
  <r>
    <n v="52"/>
    <x v="52"/>
    <x v="52"/>
    <n v="10000"/>
    <n v="11621"/>
    <x v="0"/>
    <x v="0"/>
    <x v="0"/>
    <n v="1405615846"/>
    <n v="1403023846"/>
    <x v="0"/>
    <n v="52"/>
    <x v="0"/>
    <s v="film &amp; video/television"/>
    <n v="116"/>
    <x v="52"/>
    <x v="0"/>
    <x v="0"/>
  </r>
  <r>
    <n v="53"/>
    <x v="53"/>
    <x v="53"/>
    <n v="3000"/>
    <n v="3289"/>
    <x v="0"/>
    <x v="0"/>
    <x v="0"/>
    <n v="1396648800"/>
    <n v="1395407445"/>
    <x v="0"/>
    <n v="117"/>
    <x v="0"/>
    <s v="film &amp; video/television"/>
    <n v="110"/>
    <x v="53"/>
    <x v="0"/>
    <x v="0"/>
  </r>
  <r>
    <n v="54"/>
    <x v="54"/>
    <x v="54"/>
    <n v="10000"/>
    <n v="10100"/>
    <x v="0"/>
    <x v="0"/>
    <x v="0"/>
    <n v="1451063221"/>
    <n v="1448471221"/>
    <x v="0"/>
    <n v="52"/>
    <x v="0"/>
    <s v="film &amp; video/television"/>
    <n v="101"/>
    <x v="54"/>
    <x v="0"/>
    <x v="0"/>
  </r>
  <r>
    <n v="55"/>
    <x v="55"/>
    <x v="55"/>
    <n v="8600"/>
    <n v="11090"/>
    <x v="0"/>
    <x v="0"/>
    <x v="0"/>
    <n v="1464390916"/>
    <n v="1462576516"/>
    <x v="0"/>
    <n v="86"/>
    <x v="0"/>
    <s v="film &amp; video/television"/>
    <n v="129"/>
    <x v="55"/>
    <x v="0"/>
    <x v="0"/>
  </r>
  <r>
    <n v="56"/>
    <x v="56"/>
    <x v="56"/>
    <n v="8000"/>
    <n v="8581"/>
    <x v="0"/>
    <x v="1"/>
    <x v="1"/>
    <n v="1433779200"/>
    <n v="1432559424"/>
    <x v="0"/>
    <n v="174"/>
    <x v="0"/>
    <s v="film &amp; video/television"/>
    <n v="107"/>
    <x v="56"/>
    <x v="0"/>
    <x v="0"/>
  </r>
  <r>
    <n v="57"/>
    <x v="57"/>
    <x v="57"/>
    <n v="15000"/>
    <n v="15285"/>
    <x v="0"/>
    <x v="0"/>
    <x v="0"/>
    <n v="1429991962"/>
    <n v="1427399962"/>
    <x v="0"/>
    <n v="69"/>
    <x v="0"/>
    <s v="film &amp; video/television"/>
    <n v="102"/>
    <x v="57"/>
    <x v="0"/>
    <x v="0"/>
  </r>
  <r>
    <n v="58"/>
    <x v="58"/>
    <x v="58"/>
    <n v="10000"/>
    <n v="10291"/>
    <x v="0"/>
    <x v="0"/>
    <x v="0"/>
    <n v="1416423172"/>
    <n v="1413827572"/>
    <x v="0"/>
    <n v="75"/>
    <x v="0"/>
    <s v="film &amp; video/television"/>
    <n v="103"/>
    <x v="58"/>
    <x v="0"/>
    <x v="0"/>
  </r>
  <r>
    <n v="59"/>
    <x v="59"/>
    <x v="59"/>
    <n v="20000"/>
    <n v="20025.14"/>
    <x v="0"/>
    <x v="0"/>
    <x v="0"/>
    <n v="1442264400"/>
    <n v="1439530776"/>
    <x v="0"/>
    <n v="33"/>
    <x v="0"/>
    <s v="film &amp; video/television"/>
    <n v="100"/>
    <x v="59"/>
    <x v="0"/>
    <x v="0"/>
  </r>
  <r>
    <n v="60"/>
    <x v="60"/>
    <x v="60"/>
    <n v="4500"/>
    <n v="4648.33"/>
    <x v="0"/>
    <x v="1"/>
    <x v="1"/>
    <n v="1395532800"/>
    <n v="1393882717"/>
    <x v="0"/>
    <n v="108"/>
    <x v="0"/>
    <s v="film &amp; video/shorts"/>
    <n v="103"/>
    <x v="60"/>
    <x v="0"/>
    <x v="1"/>
  </r>
  <r>
    <n v="61"/>
    <x v="61"/>
    <x v="61"/>
    <n v="5000"/>
    <n v="7415"/>
    <x v="0"/>
    <x v="0"/>
    <x v="0"/>
    <n v="1370547157"/>
    <n v="1368646357"/>
    <x v="0"/>
    <n v="23"/>
    <x v="0"/>
    <s v="film &amp; video/shorts"/>
    <n v="148"/>
    <x v="61"/>
    <x v="0"/>
    <x v="1"/>
  </r>
  <r>
    <n v="62"/>
    <x v="62"/>
    <x v="62"/>
    <n v="3000"/>
    <n v="4642"/>
    <x v="0"/>
    <x v="0"/>
    <x v="0"/>
    <n v="1362337878"/>
    <n v="1360177878"/>
    <x v="0"/>
    <n v="48"/>
    <x v="0"/>
    <s v="film &amp; video/shorts"/>
    <n v="155"/>
    <x v="62"/>
    <x v="0"/>
    <x v="1"/>
  </r>
  <r>
    <n v="63"/>
    <x v="63"/>
    <x v="63"/>
    <n v="2000"/>
    <n v="2270.37"/>
    <x v="0"/>
    <x v="0"/>
    <x v="0"/>
    <n v="1388206740"/>
    <n v="1386194013"/>
    <x v="0"/>
    <n v="64"/>
    <x v="0"/>
    <s v="film &amp; video/shorts"/>
    <n v="114"/>
    <x v="63"/>
    <x v="0"/>
    <x v="1"/>
  </r>
  <r>
    <n v="64"/>
    <x v="64"/>
    <x v="64"/>
    <n v="1200"/>
    <n v="2080"/>
    <x v="0"/>
    <x v="0"/>
    <x v="0"/>
    <n v="1373243181"/>
    <n v="1370651181"/>
    <x v="0"/>
    <n v="24"/>
    <x v="0"/>
    <s v="film &amp; video/shorts"/>
    <n v="173"/>
    <x v="64"/>
    <x v="0"/>
    <x v="1"/>
  </r>
  <r>
    <n v="65"/>
    <x v="65"/>
    <x v="65"/>
    <n v="7000"/>
    <n v="7527"/>
    <x v="0"/>
    <x v="5"/>
    <x v="5"/>
    <n v="1407736740"/>
    <n v="1405453354"/>
    <x v="0"/>
    <n v="57"/>
    <x v="0"/>
    <s v="film &amp; video/shorts"/>
    <n v="108"/>
    <x v="65"/>
    <x v="0"/>
    <x v="1"/>
  </r>
  <r>
    <n v="66"/>
    <x v="66"/>
    <x v="66"/>
    <n v="2000"/>
    <n v="2372"/>
    <x v="0"/>
    <x v="0"/>
    <x v="0"/>
    <n v="1468873420"/>
    <n v="1466281420"/>
    <x v="0"/>
    <n v="26"/>
    <x v="0"/>
    <s v="film &amp; video/shorts"/>
    <n v="119"/>
    <x v="66"/>
    <x v="0"/>
    <x v="1"/>
  </r>
  <r>
    <n v="67"/>
    <x v="67"/>
    <x v="67"/>
    <n v="2000"/>
    <n v="2325"/>
    <x v="0"/>
    <x v="0"/>
    <x v="0"/>
    <n v="1342360804"/>
    <n v="1339768804"/>
    <x v="0"/>
    <n v="20"/>
    <x v="0"/>
    <s v="film &amp; video/shorts"/>
    <n v="116"/>
    <x v="67"/>
    <x v="0"/>
    <x v="1"/>
  </r>
  <r>
    <n v="68"/>
    <x v="68"/>
    <x v="68"/>
    <n v="600"/>
    <n v="763"/>
    <x v="0"/>
    <x v="1"/>
    <x v="1"/>
    <n v="1393162791"/>
    <n v="1390570791"/>
    <x v="0"/>
    <n v="36"/>
    <x v="0"/>
    <s v="film &amp; video/shorts"/>
    <n v="127"/>
    <x v="68"/>
    <x v="0"/>
    <x v="1"/>
  </r>
  <r>
    <n v="69"/>
    <x v="69"/>
    <x v="69"/>
    <n v="10000"/>
    <n v="11094.23"/>
    <x v="0"/>
    <x v="0"/>
    <x v="0"/>
    <n v="1317538740"/>
    <n v="1314765025"/>
    <x v="0"/>
    <n v="178"/>
    <x v="0"/>
    <s v="film &amp; video/shorts"/>
    <n v="111"/>
    <x v="69"/>
    <x v="0"/>
    <x v="1"/>
  </r>
  <r>
    <n v="70"/>
    <x v="70"/>
    <x v="70"/>
    <n v="500"/>
    <n v="636"/>
    <x v="0"/>
    <x v="0"/>
    <x v="0"/>
    <n v="1315171845"/>
    <n v="1309987845"/>
    <x v="0"/>
    <n v="17"/>
    <x v="0"/>
    <s v="film &amp; video/shorts"/>
    <n v="127"/>
    <x v="70"/>
    <x v="0"/>
    <x v="1"/>
  </r>
  <r>
    <n v="71"/>
    <x v="71"/>
    <x v="71"/>
    <n v="1800"/>
    <n v="2231"/>
    <x v="0"/>
    <x v="0"/>
    <x v="0"/>
    <n v="1338186657"/>
    <n v="1333002657"/>
    <x v="0"/>
    <n v="32"/>
    <x v="0"/>
    <s v="film &amp; video/shorts"/>
    <n v="124"/>
    <x v="71"/>
    <x v="0"/>
    <x v="1"/>
  </r>
  <r>
    <n v="72"/>
    <x v="72"/>
    <x v="72"/>
    <n v="2200"/>
    <n v="2385"/>
    <x v="0"/>
    <x v="0"/>
    <x v="0"/>
    <n v="1352937600"/>
    <n v="1351210481"/>
    <x v="0"/>
    <n v="41"/>
    <x v="0"/>
    <s v="film &amp; video/shorts"/>
    <n v="108"/>
    <x v="72"/>
    <x v="0"/>
    <x v="1"/>
  </r>
  <r>
    <n v="73"/>
    <x v="73"/>
    <x v="73"/>
    <n v="900"/>
    <n v="900"/>
    <x v="0"/>
    <x v="0"/>
    <x v="0"/>
    <n v="1304395140"/>
    <n v="1297620584"/>
    <x v="0"/>
    <n v="18"/>
    <x v="0"/>
    <s v="film &amp; video/shorts"/>
    <n v="100"/>
    <x v="73"/>
    <x v="0"/>
    <x v="1"/>
  </r>
  <r>
    <n v="74"/>
    <x v="74"/>
    <x v="74"/>
    <n v="500"/>
    <n v="564.66"/>
    <x v="0"/>
    <x v="6"/>
    <x v="3"/>
    <n v="1453376495"/>
    <n v="1450784495"/>
    <x v="0"/>
    <n v="29"/>
    <x v="0"/>
    <s v="film &amp; video/shorts"/>
    <n v="113"/>
    <x v="74"/>
    <x v="0"/>
    <x v="1"/>
  </r>
  <r>
    <n v="75"/>
    <x v="75"/>
    <x v="75"/>
    <n v="3500"/>
    <n v="4040"/>
    <x v="0"/>
    <x v="0"/>
    <x v="0"/>
    <n v="1366693272"/>
    <n v="1364101272"/>
    <x v="0"/>
    <n v="47"/>
    <x v="0"/>
    <s v="film &amp; video/shorts"/>
    <n v="115"/>
    <x v="75"/>
    <x v="0"/>
    <x v="1"/>
  </r>
  <r>
    <n v="76"/>
    <x v="76"/>
    <x v="76"/>
    <n v="300"/>
    <n v="460"/>
    <x v="0"/>
    <x v="0"/>
    <x v="0"/>
    <n v="1325007358"/>
    <n v="1319819758"/>
    <x v="0"/>
    <n v="15"/>
    <x v="0"/>
    <s v="film &amp; video/shorts"/>
    <n v="153"/>
    <x v="76"/>
    <x v="0"/>
    <x v="1"/>
  </r>
  <r>
    <n v="77"/>
    <x v="77"/>
    <x v="77"/>
    <n v="400"/>
    <n v="1570"/>
    <x v="0"/>
    <x v="0"/>
    <x v="0"/>
    <n v="1337569140"/>
    <n v="1332991717"/>
    <x v="0"/>
    <n v="26"/>
    <x v="0"/>
    <s v="film &amp; video/shorts"/>
    <n v="393"/>
    <x v="77"/>
    <x v="0"/>
    <x v="1"/>
  </r>
  <r>
    <n v="78"/>
    <x v="78"/>
    <x v="78"/>
    <n v="50"/>
    <n v="1351"/>
    <x v="0"/>
    <x v="6"/>
    <x v="3"/>
    <n v="1472751121"/>
    <n v="1471887121"/>
    <x v="0"/>
    <n v="35"/>
    <x v="0"/>
    <s v="film &amp; video/shorts"/>
    <n v="2702"/>
    <x v="78"/>
    <x v="0"/>
    <x v="1"/>
  </r>
  <r>
    <n v="79"/>
    <x v="79"/>
    <x v="79"/>
    <n v="1300"/>
    <n v="1651"/>
    <x v="0"/>
    <x v="1"/>
    <x v="1"/>
    <n v="1398451093"/>
    <n v="1395859093"/>
    <x v="0"/>
    <n v="41"/>
    <x v="0"/>
    <s v="film &amp; video/shorts"/>
    <n v="127"/>
    <x v="79"/>
    <x v="0"/>
    <x v="1"/>
  </r>
  <r>
    <n v="80"/>
    <x v="80"/>
    <x v="80"/>
    <n v="12000"/>
    <n v="12870"/>
    <x v="0"/>
    <x v="0"/>
    <x v="0"/>
    <n v="1386640856"/>
    <n v="1383616856"/>
    <x v="0"/>
    <n v="47"/>
    <x v="0"/>
    <s v="film &amp; video/shorts"/>
    <n v="107"/>
    <x v="80"/>
    <x v="0"/>
    <x v="1"/>
  </r>
  <r>
    <n v="81"/>
    <x v="81"/>
    <x v="81"/>
    <n v="750"/>
    <n v="1485"/>
    <x v="0"/>
    <x v="0"/>
    <x v="0"/>
    <n v="1342234920"/>
    <n v="1341892127"/>
    <x v="0"/>
    <n v="28"/>
    <x v="0"/>
    <s v="film &amp; video/shorts"/>
    <n v="198"/>
    <x v="81"/>
    <x v="0"/>
    <x v="1"/>
  </r>
  <r>
    <n v="82"/>
    <x v="82"/>
    <x v="82"/>
    <n v="4000"/>
    <n v="4000.5"/>
    <x v="0"/>
    <x v="0"/>
    <x v="0"/>
    <n v="1318189261"/>
    <n v="1315597261"/>
    <x v="0"/>
    <n v="100"/>
    <x v="0"/>
    <s v="film &amp; video/shorts"/>
    <n v="100"/>
    <x v="82"/>
    <x v="0"/>
    <x v="1"/>
  </r>
  <r>
    <n v="83"/>
    <x v="83"/>
    <x v="83"/>
    <n v="200"/>
    <n v="205"/>
    <x v="0"/>
    <x v="1"/>
    <x v="1"/>
    <n v="1424604600"/>
    <n v="1423320389"/>
    <x v="0"/>
    <n v="13"/>
    <x v="0"/>
    <s v="film &amp; video/shorts"/>
    <n v="103"/>
    <x v="83"/>
    <x v="0"/>
    <x v="1"/>
  </r>
  <r>
    <n v="84"/>
    <x v="84"/>
    <x v="84"/>
    <n v="500"/>
    <n v="500"/>
    <x v="0"/>
    <x v="0"/>
    <x v="0"/>
    <n v="1305483086"/>
    <n v="1302891086"/>
    <x v="0"/>
    <n v="7"/>
    <x v="0"/>
    <s v="film &amp; video/shorts"/>
    <n v="100"/>
    <x v="84"/>
    <x v="0"/>
    <x v="1"/>
  </r>
  <r>
    <n v="85"/>
    <x v="85"/>
    <x v="85"/>
    <n v="1200"/>
    <n v="1506"/>
    <x v="0"/>
    <x v="0"/>
    <x v="0"/>
    <n v="1316746837"/>
    <n v="1314154837"/>
    <x v="0"/>
    <n v="21"/>
    <x v="0"/>
    <s v="film &amp; video/shorts"/>
    <n v="126"/>
    <x v="85"/>
    <x v="0"/>
    <x v="1"/>
  </r>
  <r>
    <n v="86"/>
    <x v="86"/>
    <x v="86"/>
    <n v="6000"/>
    <n v="6388"/>
    <x v="0"/>
    <x v="6"/>
    <x v="3"/>
    <n v="1451226045"/>
    <n v="1444828845"/>
    <x v="0"/>
    <n v="17"/>
    <x v="0"/>
    <s v="film &amp; video/shorts"/>
    <n v="106"/>
    <x v="86"/>
    <x v="0"/>
    <x v="1"/>
  </r>
  <r>
    <n v="87"/>
    <x v="87"/>
    <x v="87"/>
    <n v="2500"/>
    <n v="2615"/>
    <x v="0"/>
    <x v="0"/>
    <x v="0"/>
    <n v="1275529260"/>
    <n v="1274705803"/>
    <x v="0"/>
    <n v="25"/>
    <x v="0"/>
    <s v="film &amp; video/shorts"/>
    <n v="105"/>
    <x v="87"/>
    <x v="0"/>
    <x v="1"/>
  </r>
  <r>
    <n v="88"/>
    <x v="88"/>
    <x v="88"/>
    <n v="3500"/>
    <n v="3600"/>
    <x v="0"/>
    <x v="0"/>
    <x v="0"/>
    <n v="1403452131"/>
    <n v="1401205731"/>
    <x v="0"/>
    <n v="60"/>
    <x v="0"/>
    <s v="film &amp; video/shorts"/>
    <n v="103"/>
    <x v="88"/>
    <x v="0"/>
    <x v="1"/>
  </r>
  <r>
    <n v="89"/>
    <x v="89"/>
    <x v="89"/>
    <n v="6000"/>
    <n v="6904"/>
    <x v="0"/>
    <x v="0"/>
    <x v="0"/>
    <n v="1370196192"/>
    <n v="1368036192"/>
    <x v="0"/>
    <n v="56"/>
    <x v="0"/>
    <s v="film &amp; video/shorts"/>
    <n v="115"/>
    <x v="89"/>
    <x v="0"/>
    <x v="1"/>
  </r>
  <r>
    <n v="90"/>
    <x v="90"/>
    <x v="90"/>
    <n v="500"/>
    <n v="502"/>
    <x v="0"/>
    <x v="0"/>
    <x v="0"/>
    <n v="1310454499"/>
    <n v="1307862499"/>
    <x v="0"/>
    <n v="16"/>
    <x v="0"/>
    <s v="film &amp; video/shorts"/>
    <n v="100"/>
    <x v="90"/>
    <x v="0"/>
    <x v="1"/>
  </r>
  <r>
    <n v="91"/>
    <x v="91"/>
    <x v="91"/>
    <n v="3000"/>
    <n v="3600"/>
    <x v="0"/>
    <x v="0"/>
    <x v="0"/>
    <n v="1305625164"/>
    <n v="1300354764"/>
    <x v="0"/>
    <n v="46"/>
    <x v="0"/>
    <s v="film &amp; video/shorts"/>
    <n v="120"/>
    <x v="91"/>
    <x v="0"/>
    <x v="1"/>
  </r>
  <r>
    <n v="92"/>
    <x v="92"/>
    <x v="92"/>
    <n v="5000"/>
    <n v="5260"/>
    <x v="0"/>
    <x v="5"/>
    <x v="5"/>
    <n v="1485936000"/>
    <n v="1481949983"/>
    <x v="0"/>
    <n v="43"/>
    <x v="0"/>
    <s v="film &amp; video/shorts"/>
    <n v="105"/>
    <x v="92"/>
    <x v="0"/>
    <x v="1"/>
  </r>
  <r>
    <n v="93"/>
    <x v="93"/>
    <x v="93"/>
    <n v="1000"/>
    <n v="1106"/>
    <x v="0"/>
    <x v="0"/>
    <x v="0"/>
    <n v="1341349200"/>
    <n v="1338928537"/>
    <x v="0"/>
    <n v="15"/>
    <x v="0"/>
    <s v="film &amp; video/shorts"/>
    <n v="111"/>
    <x v="93"/>
    <x v="0"/>
    <x v="1"/>
  </r>
  <r>
    <n v="94"/>
    <x v="94"/>
    <x v="94"/>
    <n v="250"/>
    <n v="260"/>
    <x v="0"/>
    <x v="1"/>
    <x v="1"/>
    <n v="1396890822"/>
    <n v="1395162822"/>
    <x v="0"/>
    <n v="12"/>
    <x v="0"/>
    <s v="film &amp; video/shorts"/>
    <n v="104"/>
    <x v="94"/>
    <x v="0"/>
    <x v="1"/>
  </r>
  <r>
    <n v="95"/>
    <x v="95"/>
    <x v="95"/>
    <n v="350"/>
    <n v="460"/>
    <x v="0"/>
    <x v="0"/>
    <x v="0"/>
    <n v="1330214841"/>
    <n v="1327622841"/>
    <x v="0"/>
    <n v="21"/>
    <x v="0"/>
    <s v="film &amp; video/shorts"/>
    <n v="131"/>
    <x v="95"/>
    <x v="0"/>
    <x v="1"/>
  </r>
  <r>
    <n v="96"/>
    <x v="96"/>
    <x v="96"/>
    <n v="1500"/>
    <n v="1720"/>
    <x v="0"/>
    <x v="0"/>
    <x v="0"/>
    <n v="1280631600"/>
    <n v="1274889241"/>
    <x v="0"/>
    <n v="34"/>
    <x v="0"/>
    <s v="film &amp; video/shorts"/>
    <n v="115"/>
    <x v="96"/>
    <x v="0"/>
    <x v="1"/>
  </r>
  <r>
    <n v="97"/>
    <x v="97"/>
    <x v="97"/>
    <n v="400"/>
    <n v="425"/>
    <x v="0"/>
    <x v="0"/>
    <x v="0"/>
    <n v="1310440482"/>
    <n v="1307848482"/>
    <x v="0"/>
    <n v="8"/>
    <x v="0"/>
    <s v="film &amp; video/shorts"/>
    <n v="106"/>
    <x v="97"/>
    <x v="0"/>
    <x v="1"/>
  </r>
  <r>
    <n v="98"/>
    <x v="98"/>
    <x v="98"/>
    <n v="3200"/>
    <n v="3400"/>
    <x v="0"/>
    <x v="0"/>
    <x v="0"/>
    <n v="1354923000"/>
    <n v="1351796674"/>
    <x v="0"/>
    <n v="60"/>
    <x v="0"/>
    <s v="film &amp; video/shorts"/>
    <n v="106"/>
    <x v="98"/>
    <x v="0"/>
    <x v="1"/>
  </r>
  <r>
    <n v="99"/>
    <x v="99"/>
    <x v="99"/>
    <n v="1500"/>
    <n v="1590.29"/>
    <x v="0"/>
    <x v="0"/>
    <x v="0"/>
    <n v="1390426799"/>
    <n v="1387834799"/>
    <x v="0"/>
    <n v="39"/>
    <x v="0"/>
    <s v="film &amp; video/shorts"/>
    <n v="106"/>
    <x v="99"/>
    <x v="0"/>
    <x v="1"/>
  </r>
  <r>
    <n v="100"/>
    <x v="100"/>
    <x v="100"/>
    <n v="5000"/>
    <n v="5000"/>
    <x v="0"/>
    <x v="0"/>
    <x v="0"/>
    <n v="1352055886"/>
    <n v="1350324286"/>
    <x v="0"/>
    <n v="26"/>
    <x v="0"/>
    <s v="film &amp; video/shorts"/>
    <n v="100"/>
    <x v="100"/>
    <x v="0"/>
    <x v="1"/>
  </r>
  <r>
    <n v="101"/>
    <x v="101"/>
    <x v="101"/>
    <n v="3500"/>
    <n v="3500"/>
    <x v="0"/>
    <x v="0"/>
    <x v="0"/>
    <n v="1359052710"/>
    <n v="1356979110"/>
    <x v="0"/>
    <n v="35"/>
    <x v="0"/>
    <s v="film &amp; video/shorts"/>
    <n v="100"/>
    <x v="101"/>
    <x v="0"/>
    <x v="1"/>
  </r>
  <r>
    <n v="102"/>
    <x v="102"/>
    <x v="102"/>
    <n v="6000"/>
    <n v="7665"/>
    <x v="0"/>
    <x v="0"/>
    <x v="0"/>
    <n v="1293073733"/>
    <n v="1290481733"/>
    <x v="0"/>
    <n v="65"/>
    <x v="0"/>
    <s v="film &amp; video/shorts"/>
    <n v="128"/>
    <x v="102"/>
    <x v="0"/>
    <x v="1"/>
  </r>
  <r>
    <n v="103"/>
    <x v="103"/>
    <x v="103"/>
    <n v="1300"/>
    <n v="1367"/>
    <x v="0"/>
    <x v="1"/>
    <x v="1"/>
    <n v="1394220030"/>
    <n v="1392232830"/>
    <x v="0"/>
    <n v="49"/>
    <x v="0"/>
    <s v="film &amp; video/shorts"/>
    <n v="105"/>
    <x v="103"/>
    <x v="0"/>
    <x v="1"/>
  </r>
  <r>
    <n v="104"/>
    <x v="104"/>
    <x v="104"/>
    <n v="500"/>
    <n v="600"/>
    <x v="0"/>
    <x v="0"/>
    <x v="0"/>
    <n v="1301792400"/>
    <n v="1299775266"/>
    <x v="0"/>
    <n v="10"/>
    <x v="0"/>
    <s v="film &amp; video/shorts"/>
    <n v="120"/>
    <x v="88"/>
    <x v="0"/>
    <x v="1"/>
  </r>
  <r>
    <n v="105"/>
    <x v="105"/>
    <x v="105"/>
    <n v="2200"/>
    <n v="2363"/>
    <x v="0"/>
    <x v="0"/>
    <x v="0"/>
    <n v="1463184000"/>
    <n v="1461605020"/>
    <x v="0"/>
    <n v="60"/>
    <x v="0"/>
    <s v="film &amp; video/shorts"/>
    <n v="107"/>
    <x v="104"/>
    <x v="0"/>
    <x v="1"/>
  </r>
  <r>
    <n v="106"/>
    <x v="106"/>
    <x v="106"/>
    <n v="5000"/>
    <n v="5025"/>
    <x v="0"/>
    <x v="0"/>
    <x v="0"/>
    <n v="1333391901"/>
    <n v="1332182301"/>
    <x v="0"/>
    <n v="27"/>
    <x v="0"/>
    <s v="film &amp; video/shorts"/>
    <n v="101"/>
    <x v="105"/>
    <x v="0"/>
    <x v="1"/>
  </r>
  <r>
    <n v="107"/>
    <x v="107"/>
    <x v="107"/>
    <n v="7500"/>
    <n v="7685"/>
    <x v="0"/>
    <x v="0"/>
    <x v="0"/>
    <n v="1303688087"/>
    <n v="1301787287"/>
    <x v="0"/>
    <n v="69"/>
    <x v="0"/>
    <s v="film &amp; video/shorts"/>
    <n v="102"/>
    <x v="106"/>
    <x v="0"/>
    <x v="1"/>
  </r>
  <r>
    <n v="108"/>
    <x v="108"/>
    <x v="108"/>
    <n v="1500"/>
    <n v="3700"/>
    <x v="0"/>
    <x v="0"/>
    <x v="0"/>
    <n v="1370011370"/>
    <n v="1364827370"/>
    <x v="0"/>
    <n v="47"/>
    <x v="0"/>
    <s v="film &amp; video/shorts"/>
    <n v="247"/>
    <x v="107"/>
    <x v="0"/>
    <x v="1"/>
  </r>
  <r>
    <n v="109"/>
    <x v="109"/>
    <x v="109"/>
    <n v="1000"/>
    <n v="2195"/>
    <x v="0"/>
    <x v="0"/>
    <x v="0"/>
    <n v="1298680630"/>
    <n v="1296088630"/>
    <x v="0"/>
    <n v="47"/>
    <x v="0"/>
    <s v="film &amp; video/shorts"/>
    <n v="220"/>
    <x v="108"/>
    <x v="0"/>
    <x v="1"/>
  </r>
  <r>
    <n v="110"/>
    <x v="110"/>
    <x v="110"/>
    <n v="1300"/>
    <n v="1700"/>
    <x v="0"/>
    <x v="0"/>
    <x v="0"/>
    <n v="1384408740"/>
    <n v="1381445253"/>
    <x v="0"/>
    <n v="26"/>
    <x v="0"/>
    <s v="film &amp; video/shorts"/>
    <n v="131"/>
    <x v="109"/>
    <x v="0"/>
    <x v="1"/>
  </r>
  <r>
    <n v="111"/>
    <x v="111"/>
    <x v="111"/>
    <n v="3500"/>
    <n v="5410"/>
    <x v="0"/>
    <x v="2"/>
    <x v="2"/>
    <n v="1433059187"/>
    <n v="1430467187"/>
    <x v="0"/>
    <n v="53"/>
    <x v="0"/>
    <s v="film &amp; video/shorts"/>
    <n v="155"/>
    <x v="110"/>
    <x v="0"/>
    <x v="1"/>
  </r>
  <r>
    <n v="112"/>
    <x v="112"/>
    <x v="112"/>
    <n v="5000"/>
    <n v="5200"/>
    <x v="0"/>
    <x v="0"/>
    <x v="0"/>
    <n v="1397354400"/>
    <n v="1395277318"/>
    <x v="0"/>
    <n v="81"/>
    <x v="0"/>
    <s v="film &amp; video/shorts"/>
    <n v="104"/>
    <x v="111"/>
    <x v="0"/>
    <x v="1"/>
  </r>
  <r>
    <n v="113"/>
    <x v="113"/>
    <x v="113"/>
    <n v="5000"/>
    <n v="7050"/>
    <x v="0"/>
    <x v="0"/>
    <x v="0"/>
    <n v="1312642800"/>
    <n v="1311963128"/>
    <x v="0"/>
    <n v="78"/>
    <x v="0"/>
    <s v="film &amp; video/shorts"/>
    <n v="141"/>
    <x v="112"/>
    <x v="0"/>
    <x v="1"/>
  </r>
  <r>
    <n v="114"/>
    <x v="114"/>
    <x v="114"/>
    <n v="3000"/>
    <n v="3100"/>
    <x v="0"/>
    <x v="0"/>
    <x v="0"/>
    <n v="1326436488"/>
    <n v="1321252488"/>
    <x v="0"/>
    <n v="35"/>
    <x v="0"/>
    <s v="film &amp; video/shorts"/>
    <n v="103"/>
    <x v="113"/>
    <x v="0"/>
    <x v="1"/>
  </r>
  <r>
    <n v="115"/>
    <x v="115"/>
    <x v="115"/>
    <n v="450"/>
    <n v="632"/>
    <x v="0"/>
    <x v="0"/>
    <x v="0"/>
    <n v="1328377444"/>
    <n v="1326217444"/>
    <x v="0"/>
    <n v="22"/>
    <x v="0"/>
    <s v="film &amp; video/shorts"/>
    <n v="140"/>
    <x v="114"/>
    <x v="0"/>
    <x v="1"/>
  </r>
  <r>
    <n v="116"/>
    <x v="116"/>
    <x v="116"/>
    <n v="3500"/>
    <n v="3978"/>
    <x v="0"/>
    <x v="0"/>
    <x v="0"/>
    <n v="1302260155"/>
    <n v="1298289355"/>
    <x v="0"/>
    <n v="57"/>
    <x v="0"/>
    <s v="film &amp; video/shorts"/>
    <n v="114"/>
    <x v="115"/>
    <x v="0"/>
    <x v="1"/>
  </r>
  <r>
    <n v="117"/>
    <x v="117"/>
    <x v="117"/>
    <n v="4500"/>
    <n v="4522.22"/>
    <x v="0"/>
    <x v="0"/>
    <x v="0"/>
    <n v="1276110000"/>
    <n v="1268337744"/>
    <x v="0"/>
    <n v="27"/>
    <x v="0"/>
    <s v="film &amp; video/shorts"/>
    <n v="100"/>
    <x v="116"/>
    <x v="0"/>
    <x v="1"/>
  </r>
  <r>
    <n v="118"/>
    <x v="118"/>
    <x v="118"/>
    <n v="5000"/>
    <n v="5651.58"/>
    <x v="0"/>
    <x v="0"/>
    <x v="0"/>
    <n v="1311902236"/>
    <n v="1309310236"/>
    <x v="0"/>
    <n v="39"/>
    <x v="0"/>
    <s v="film &amp; video/shorts"/>
    <n v="113"/>
    <x v="117"/>
    <x v="0"/>
    <x v="1"/>
  </r>
  <r>
    <n v="119"/>
    <x v="119"/>
    <x v="119"/>
    <n v="3250"/>
    <n v="3398.1"/>
    <x v="0"/>
    <x v="0"/>
    <x v="0"/>
    <n v="1313276400"/>
    <n v="1310693986"/>
    <x v="0"/>
    <n v="37"/>
    <x v="0"/>
    <s v="film &amp; video/shorts"/>
    <n v="105"/>
    <x v="118"/>
    <x v="0"/>
    <x v="1"/>
  </r>
  <r>
    <n v="120"/>
    <x v="120"/>
    <x v="120"/>
    <n v="70000"/>
    <n v="10"/>
    <x v="1"/>
    <x v="7"/>
    <x v="6"/>
    <n v="1475457107"/>
    <n v="1472865107"/>
    <x v="0"/>
    <n v="1"/>
    <x v="1"/>
    <s v="film &amp; video/science fiction"/>
    <n v="0"/>
    <x v="119"/>
    <x v="0"/>
    <x v="2"/>
  </r>
  <r>
    <n v="121"/>
    <x v="121"/>
    <x v="121"/>
    <n v="3000"/>
    <n v="1"/>
    <x v="1"/>
    <x v="0"/>
    <x v="0"/>
    <n v="1429352160"/>
    <n v="1427993710"/>
    <x v="0"/>
    <n v="1"/>
    <x v="1"/>
    <s v="film &amp; video/science fiction"/>
    <n v="0"/>
    <x v="120"/>
    <x v="0"/>
    <x v="2"/>
  </r>
  <r>
    <n v="122"/>
    <x v="122"/>
    <x v="122"/>
    <n v="100000000"/>
    <n v="0"/>
    <x v="1"/>
    <x v="0"/>
    <x v="0"/>
    <n v="1476094907"/>
    <n v="1470910907"/>
    <x v="0"/>
    <n v="0"/>
    <x v="1"/>
    <s v="film &amp; video/science fiction"/>
    <n v="0"/>
    <x v="121"/>
    <x v="0"/>
    <x v="2"/>
  </r>
  <r>
    <n v="123"/>
    <x v="123"/>
    <x v="123"/>
    <n v="55000"/>
    <n v="151"/>
    <x v="1"/>
    <x v="0"/>
    <x v="0"/>
    <n v="1414533600"/>
    <n v="1411411564"/>
    <x v="0"/>
    <n v="6"/>
    <x v="1"/>
    <s v="film &amp; video/science fiction"/>
    <n v="0"/>
    <x v="122"/>
    <x v="0"/>
    <x v="2"/>
  </r>
  <r>
    <n v="124"/>
    <x v="124"/>
    <x v="124"/>
    <n v="4000"/>
    <n v="0"/>
    <x v="1"/>
    <x v="0"/>
    <x v="0"/>
    <n v="1431728242"/>
    <n v="1429568242"/>
    <x v="0"/>
    <n v="0"/>
    <x v="1"/>
    <s v="film &amp; video/science fiction"/>
    <n v="0"/>
    <x v="121"/>
    <x v="0"/>
    <x v="2"/>
  </r>
  <r>
    <n v="125"/>
    <x v="125"/>
    <x v="125"/>
    <n v="500"/>
    <n v="70"/>
    <x v="1"/>
    <x v="5"/>
    <x v="5"/>
    <n v="1486165880"/>
    <n v="1480981880"/>
    <x v="0"/>
    <n v="6"/>
    <x v="1"/>
    <s v="film &amp; video/science fiction"/>
    <n v="14"/>
    <x v="123"/>
    <x v="0"/>
    <x v="2"/>
  </r>
  <r>
    <n v="126"/>
    <x v="126"/>
    <x v="126"/>
    <n v="25000"/>
    <n v="1387"/>
    <x v="1"/>
    <x v="0"/>
    <x v="0"/>
    <n v="1433988000"/>
    <n v="1431353337"/>
    <x v="0"/>
    <n v="13"/>
    <x v="1"/>
    <s v="film &amp; video/science fiction"/>
    <n v="6"/>
    <x v="124"/>
    <x v="0"/>
    <x v="2"/>
  </r>
  <r>
    <n v="127"/>
    <x v="127"/>
    <x v="127"/>
    <n v="8000"/>
    <n v="190"/>
    <x v="1"/>
    <x v="0"/>
    <x v="0"/>
    <n v="1428069541"/>
    <n v="1425481141"/>
    <x v="0"/>
    <n v="4"/>
    <x v="1"/>
    <s v="film &amp; video/science fiction"/>
    <n v="2"/>
    <x v="125"/>
    <x v="0"/>
    <x v="2"/>
  </r>
  <r>
    <n v="128"/>
    <x v="128"/>
    <x v="128"/>
    <n v="100000"/>
    <n v="1867"/>
    <x v="1"/>
    <x v="0"/>
    <x v="0"/>
    <n v="1476941293"/>
    <n v="1473917293"/>
    <x v="0"/>
    <n v="6"/>
    <x v="1"/>
    <s v="film &amp; video/science fiction"/>
    <n v="2"/>
    <x v="126"/>
    <x v="0"/>
    <x v="2"/>
  </r>
  <r>
    <n v="129"/>
    <x v="129"/>
    <x v="129"/>
    <n v="20000"/>
    <n v="0"/>
    <x v="1"/>
    <x v="0"/>
    <x v="0"/>
    <n v="1414708183"/>
    <n v="1409524183"/>
    <x v="0"/>
    <n v="0"/>
    <x v="1"/>
    <s v="film &amp; video/science fiction"/>
    <n v="0"/>
    <x v="121"/>
    <x v="0"/>
    <x v="2"/>
  </r>
  <r>
    <n v="130"/>
    <x v="130"/>
    <x v="130"/>
    <n v="600"/>
    <n v="0"/>
    <x v="1"/>
    <x v="1"/>
    <x v="1"/>
    <n v="1402949760"/>
    <n v="1400536692"/>
    <x v="0"/>
    <n v="0"/>
    <x v="1"/>
    <s v="film &amp; video/science fiction"/>
    <n v="0"/>
    <x v="121"/>
    <x v="0"/>
    <x v="2"/>
  </r>
  <r>
    <n v="131"/>
    <x v="131"/>
    <x v="131"/>
    <n v="1200"/>
    <n v="0"/>
    <x v="1"/>
    <x v="0"/>
    <x v="0"/>
    <n v="1467763200"/>
    <n v="1466453161"/>
    <x v="0"/>
    <n v="0"/>
    <x v="1"/>
    <s v="film &amp; video/science fiction"/>
    <n v="0"/>
    <x v="121"/>
    <x v="0"/>
    <x v="2"/>
  </r>
  <r>
    <n v="132"/>
    <x v="132"/>
    <x v="132"/>
    <n v="80000"/>
    <n v="7655"/>
    <x v="1"/>
    <x v="0"/>
    <x v="0"/>
    <n v="1415392207"/>
    <n v="1411500607"/>
    <x v="0"/>
    <n v="81"/>
    <x v="1"/>
    <s v="film &amp; video/science fiction"/>
    <n v="10"/>
    <x v="127"/>
    <x v="0"/>
    <x v="2"/>
  </r>
  <r>
    <n v="133"/>
    <x v="133"/>
    <x v="133"/>
    <n v="71764"/>
    <n v="0"/>
    <x v="1"/>
    <x v="0"/>
    <x v="0"/>
    <n v="1464715860"/>
    <n v="1462130584"/>
    <x v="0"/>
    <n v="0"/>
    <x v="1"/>
    <s v="film &amp; video/science fiction"/>
    <n v="0"/>
    <x v="121"/>
    <x v="0"/>
    <x v="2"/>
  </r>
  <r>
    <n v="134"/>
    <x v="134"/>
    <x v="134"/>
    <n v="5000"/>
    <n v="0"/>
    <x v="1"/>
    <x v="0"/>
    <x v="0"/>
    <n v="1441386000"/>
    <n v="1438811418"/>
    <x v="0"/>
    <n v="0"/>
    <x v="1"/>
    <s v="film &amp; video/science fiction"/>
    <n v="0"/>
    <x v="121"/>
    <x v="0"/>
    <x v="2"/>
  </r>
  <r>
    <n v="135"/>
    <x v="135"/>
    <x v="135"/>
    <n v="3000"/>
    <n v="403"/>
    <x v="1"/>
    <x v="0"/>
    <x v="0"/>
    <n v="1404241200"/>
    <n v="1401354597"/>
    <x v="0"/>
    <n v="5"/>
    <x v="1"/>
    <s v="film &amp; video/science fiction"/>
    <n v="13"/>
    <x v="128"/>
    <x v="0"/>
    <x v="2"/>
  </r>
  <r>
    <n v="136"/>
    <x v="136"/>
    <x v="121"/>
    <n v="3000"/>
    <n v="0"/>
    <x v="1"/>
    <x v="0"/>
    <x v="0"/>
    <n v="1431771360"/>
    <n v="1427968234"/>
    <x v="0"/>
    <n v="0"/>
    <x v="1"/>
    <s v="film &amp; video/science fiction"/>
    <n v="0"/>
    <x v="121"/>
    <x v="0"/>
    <x v="2"/>
  </r>
  <r>
    <n v="137"/>
    <x v="137"/>
    <x v="136"/>
    <n v="55000"/>
    <n v="0"/>
    <x v="1"/>
    <x v="8"/>
    <x v="7"/>
    <n v="1444657593"/>
    <n v="1440337593"/>
    <x v="0"/>
    <n v="0"/>
    <x v="1"/>
    <s v="film &amp; video/science fiction"/>
    <n v="0"/>
    <x v="121"/>
    <x v="0"/>
    <x v="2"/>
  </r>
  <r>
    <n v="138"/>
    <x v="138"/>
    <x v="137"/>
    <n v="150000"/>
    <n v="4712"/>
    <x v="1"/>
    <x v="0"/>
    <x v="0"/>
    <n v="1438405140"/>
    <n v="1435731041"/>
    <x v="0"/>
    <n v="58"/>
    <x v="1"/>
    <s v="film &amp; video/science fiction"/>
    <n v="3"/>
    <x v="129"/>
    <x v="0"/>
    <x v="2"/>
  </r>
  <r>
    <n v="139"/>
    <x v="139"/>
    <x v="138"/>
    <n v="500"/>
    <n v="500"/>
    <x v="1"/>
    <x v="0"/>
    <x v="0"/>
    <n v="1436738772"/>
    <n v="1435874772"/>
    <x v="0"/>
    <n v="1"/>
    <x v="1"/>
    <s v="film &amp; video/science fiction"/>
    <n v="100"/>
    <x v="130"/>
    <x v="0"/>
    <x v="2"/>
  </r>
  <r>
    <n v="140"/>
    <x v="140"/>
    <x v="139"/>
    <n v="200000"/>
    <n v="0"/>
    <x v="1"/>
    <x v="0"/>
    <x v="0"/>
    <n v="1426823132"/>
    <n v="1424234732"/>
    <x v="0"/>
    <n v="0"/>
    <x v="1"/>
    <s v="film &amp; video/science fiction"/>
    <n v="0"/>
    <x v="121"/>
    <x v="0"/>
    <x v="2"/>
  </r>
  <r>
    <n v="141"/>
    <x v="141"/>
    <x v="140"/>
    <n v="12000"/>
    <n v="1293"/>
    <x v="1"/>
    <x v="0"/>
    <x v="0"/>
    <n v="1433043623"/>
    <n v="1429155623"/>
    <x v="0"/>
    <n v="28"/>
    <x v="1"/>
    <s v="film &amp; video/science fiction"/>
    <n v="11"/>
    <x v="131"/>
    <x v="0"/>
    <x v="2"/>
  </r>
  <r>
    <n v="142"/>
    <x v="142"/>
    <x v="141"/>
    <n v="3000"/>
    <n v="10"/>
    <x v="1"/>
    <x v="0"/>
    <x v="0"/>
    <n v="1416176778"/>
    <n v="1414358778"/>
    <x v="0"/>
    <n v="1"/>
    <x v="1"/>
    <s v="film &amp; video/science fiction"/>
    <n v="0"/>
    <x v="119"/>
    <x v="0"/>
    <x v="2"/>
  </r>
  <r>
    <n v="143"/>
    <x v="143"/>
    <x v="142"/>
    <n v="5500"/>
    <n v="0"/>
    <x v="1"/>
    <x v="2"/>
    <x v="2"/>
    <n v="1472882100"/>
    <n v="1467941542"/>
    <x v="0"/>
    <n v="0"/>
    <x v="1"/>
    <s v="film &amp; video/science fiction"/>
    <n v="0"/>
    <x v="121"/>
    <x v="0"/>
    <x v="2"/>
  </r>
  <r>
    <n v="144"/>
    <x v="144"/>
    <x v="143"/>
    <n v="7500"/>
    <n v="2070"/>
    <x v="1"/>
    <x v="5"/>
    <x v="5"/>
    <n v="1428945472"/>
    <n v="1423765072"/>
    <x v="0"/>
    <n v="37"/>
    <x v="1"/>
    <s v="film &amp; video/science fiction"/>
    <n v="28"/>
    <x v="132"/>
    <x v="0"/>
    <x v="2"/>
  </r>
  <r>
    <n v="145"/>
    <x v="145"/>
    <x v="144"/>
    <n v="4500"/>
    <n v="338"/>
    <x v="1"/>
    <x v="0"/>
    <x v="0"/>
    <n v="1439298052"/>
    <n v="1436965252"/>
    <x v="0"/>
    <n v="9"/>
    <x v="1"/>
    <s v="film &amp; video/science fiction"/>
    <n v="8"/>
    <x v="133"/>
    <x v="0"/>
    <x v="2"/>
  </r>
  <r>
    <n v="146"/>
    <x v="146"/>
    <x v="145"/>
    <n v="20000"/>
    <n v="115"/>
    <x v="1"/>
    <x v="0"/>
    <x v="0"/>
    <n v="1484698998"/>
    <n v="1479514998"/>
    <x v="0"/>
    <n v="3"/>
    <x v="1"/>
    <s v="film &amp; video/science fiction"/>
    <n v="1"/>
    <x v="134"/>
    <x v="0"/>
    <x v="2"/>
  </r>
  <r>
    <n v="147"/>
    <x v="147"/>
    <x v="146"/>
    <n v="7000"/>
    <n v="0"/>
    <x v="1"/>
    <x v="1"/>
    <x v="1"/>
    <n v="1420741080"/>
    <n v="1417026340"/>
    <x v="0"/>
    <n v="0"/>
    <x v="1"/>
    <s v="film &amp; video/science fiction"/>
    <n v="0"/>
    <x v="121"/>
    <x v="0"/>
    <x v="2"/>
  </r>
  <r>
    <n v="148"/>
    <x v="148"/>
    <x v="147"/>
    <n v="50000"/>
    <n v="40"/>
    <x v="1"/>
    <x v="0"/>
    <x v="0"/>
    <n v="1456555536"/>
    <n v="1453963536"/>
    <x v="0"/>
    <n v="2"/>
    <x v="1"/>
    <s v="film &amp; video/science fiction"/>
    <n v="0"/>
    <x v="135"/>
    <x v="0"/>
    <x v="2"/>
  </r>
  <r>
    <n v="149"/>
    <x v="149"/>
    <x v="148"/>
    <n v="10000"/>
    <n v="92"/>
    <x v="1"/>
    <x v="0"/>
    <x v="0"/>
    <n v="1419494400"/>
    <n v="1416888470"/>
    <x v="0"/>
    <n v="6"/>
    <x v="1"/>
    <s v="film &amp; video/science fiction"/>
    <n v="1"/>
    <x v="136"/>
    <x v="0"/>
    <x v="2"/>
  </r>
  <r>
    <n v="150"/>
    <x v="150"/>
    <x v="149"/>
    <n v="130000"/>
    <n v="30112"/>
    <x v="1"/>
    <x v="0"/>
    <x v="0"/>
    <n v="1432612382"/>
    <n v="1427428382"/>
    <x v="0"/>
    <n v="67"/>
    <x v="1"/>
    <s v="film &amp; video/science fiction"/>
    <n v="23"/>
    <x v="137"/>
    <x v="0"/>
    <x v="2"/>
  </r>
  <r>
    <n v="151"/>
    <x v="151"/>
    <x v="150"/>
    <n v="250000"/>
    <n v="140"/>
    <x v="1"/>
    <x v="2"/>
    <x v="2"/>
    <n v="1434633191"/>
    <n v="1429449191"/>
    <x v="0"/>
    <n v="5"/>
    <x v="1"/>
    <s v="film &amp; video/science fiction"/>
    <n v="0"/>
    <x v="138"/>
    <x v="0"/>
    <x v="2"/>
  </r>
  <r>
    <n v="152"/>
    <x v="152"/>
    <x v="151"/>
    <n v="380000"/>
    <n v="30"/>
    <x v="1"/>
    <x v="0"/>
    <x v="0"/>
    <n v="1411437100"/>
    <n v="1408845100"/>
    <x v="0"/>
    <n v="2"/>
    <x v="1"/>
    <s v="film &amp; video/science fiction"/>
    <n v="0"/>
    <x v="2"/>
    <x v="0"/>
    <x v="2"/>
  </r>
  <r>
    <n v="153"/>
    <x v="153"/>
    <x v="152"/>
    <n v="50000"/>
    <n v="359"/>
    <x v="1"/>
    <x v="0"/>
    <x v="0"/>
    <n v="1417532644"/>
    <n v="1413900244"/>
    <x v="0"/>
    <n v="10"/>
    <x v="1"/>
    <s v="film &amp; video/science fiction"/>
    <n v="1"/>
    <x v="139"/>
    <x v="0"/>
    <x v="2"/>
  </r>
  <r>
    <n v="154"/>
    <x v="154"/>
    <x v="153"/>
    <n v="1500"/>
    <n v="40"/>
    <x v="1"/>
    <x v="0"/>
    <x v="0"/>
    <n v="1433336895"/>
    <n v="1429621695"/>
    <x v="0"/>
    <n v="3"/>
    <x v="1"/>
    <s v="film &amp; video/science fiction"/>
    <n v="3"/>
    <x v="140"/>
    <x v="0"/>
    <x v="2"/>
  </r>
  <r>
    <n v="155"/>
    <x v="155"/>
    <x v="154"/>
    <n v="1350000"/>
    <n v="81"/>
    <x v="1"/>
    <x v="0"/>
    <x v="0"/>
    <n v="1437657935"/>
    <n v="1434201935"/>
    <x v="0"/>
    <n v="4"/>
    <x v="1"/>
    <s v="film &amp; video/science fiction"/>
    <n v="0"/>
    <x v="141"/>
    <x v="0"/>
    <x v="2"/>
  </r>
  <r>
    <n v="156"/>
    <x v="156"/>
    <x v="155"/>
    <n v="35000"/>
    <n v="1785"/>
    <x v="1"/>
    <x v="5"/>
    <x v="5"/>
    <n v="1407034796"/>
    <n v="1401850796"/>
    <x v="0"/>
    <n v="15"/>
    <x v="1"/>
    <s v="film &amp; video/science fiction"/>
    <n v="5"/>
    <x v="142"/>
    <x v="0"/>
    <x v="2"/>
  </r>
  <r>
    <n v="157"/>
    <x v="157"/>
    <x v="156"/>
    <n v="2995"/>
    <n v="8"/>
    <x v="1"/>
    <x v="0"/>
    <x v="0"/>
    <n v="1456523572"/>
    <n v="1453931572"/>
    <x v="0"/>
    <n v="2"/>
    <x v="1"/>
    <s v="film &amp; video/science fiction"/>
    <n v="0"/>
    <x v="143"/>
    <x v="0"/>
    <x v="2"/>
  </r>
  <r>
    <n v="158"/>
    <x v="158"/>
    <x v="157"/>
    <n v="5000"/>
    <n v="0"/>
    <x v="1"/>
    <x v="0"/>
    <x v="0"/>
    <n v="1413942628"/>
    <n v="1411350628"/>
    <x v="0"/>
    <n v="0"/>
    <x v="1"/>
    <s v="film &amp; video/science fiction"/>
    <n v="0"/>
    <x v="121"/>
    <x v="0"/>
    <x v="2"/>
  </r>
  <r>
    <n v="159"/>
    <x v="159"/>
    <x v="158"/>
    <n v="500000"/>
    <n v="10"/>
    <x v="1"/>
    <x v="0"/>
    <x v="0"/>
    <n v="1467541545"/>
    <n v="1464085545"/>
    <x v="0"/>
    <n v="1"/>
    <x v="1"/>
    <s v="film &amp; video/science fiction"/>
    <n v="0"/>
    <x v="119"/>
    <x v="0"/>
    <x v="2"/>
  </r>
  <r>
    <n v="160"/>
    <x v="160"/>
    <x v="159"/>
    <n v="5000"/>
    <n v="0"/>
    <x v="2"/>
    <x v="0"/>
    <x v="0"/>
    <n v="1439675691"/>
    <n v="1434491691"/>
    <x v="0"/>
    <n v="0"/>
    <x v="1"/>
    <s v="film &amp; video/drama"/>
    <n v="0"/>
    <x v="121"/>
    <x v="0"/>
    <x v="3"/>
  </r>
  <r>
    <n v="161"/>
    <x v="161"/>
    <x v="160"/>
    <n v="50000"/>
    <n v="5"/>
    <x v="2"/>
    <x v="0"/>
    <x v="0"/>
    <n v="1404318595"/>
    <n v="1401726595"/>
    <x v="0"/>
    <n v="1"/>
    <x v="1"/>
    <s v="film &amp; video/drama"/>
    <n v="0"/>
    <x v="144"/>
    <x v="0"/>
    <x v="3"/>
  </r>
  <r>
    <n v="162"/>
    <x v="162"/>
    <x v="161"/>
    <n v="2800"/>
    <n v="435"/>
    <x v="2"/>
    <x v="0"/>
    <x v="0"/>
    <n v="1408232520"/>
    <n v="1405393356"/>
    <x v="0"/>
    <n v="10"/>
    <x v="1"/>
    <s v="film &amp; video/drama"/>
    <n v="16"/>
    <x v="145"/>
    <x v="0"/>
    <x v="3"/>
  </r>
  <r>
    <n v="163"/>
    <x v="163"/>
    <x v="162"/>
    <n v="2000000"/>
    <n v="0"/>
    <x v="2"/>
    <x v="0"/>
    <x v="0"/>
    <n v="1443657600"/>
    <n v="1440716654"/>
    <x v="0"/>
    <n v="0"/>
    <x v="1"/>
    <s v="film &amp; video/drama"/>
    <n v="0"/>
    <x v="121"/>
    <x v="0"/>
    <x v="3"/>
  </r>
  <r>
    <n v="164"/>
    <x v="164"/>
    <x v="163"/>
    <n v="120000"/>
    <n v="640"/>
    <x v="2"/>
    <x v="0"/>
    <x v="0"/>
    <n v="1411150701"/>
    <n v="1405966701"/>
    <x v="0"/>
    <n v="7"/>
    <x v="1"/>
    <s v="film &amp; video/drama"/>
    <n v="1"/>
    <x v="146"/>
    <x v="0"/>
    <x v="3"/>
  </r>
  <r>
    <n v="165"/>
    <x v="165"/>
    <x v="164"/>
    <n v="17000"/>
    <n v="0"/>
    <x v="2"/>
    <x v="1"/>
    <x v="1"/>
    <n v="1452613724"/>
    <n v="1450021724"/>
    <x v="0"/>
    <n v="0"/>
    <x v="1"/>
    <s v="film &amp; video/drama"/>
    <n v="0"/>
    <x v="121"/>
    <x v="0"/>
    <x v="3"/>
  </r>
  <r>
    <n v="166"/>
    <x v="166"/>
    <x v="165"/>
    <n v="5000"/>
    <n v="3000"/>
    <x v="2"/>
    <x v="0"/>
    <x v="0"/>
    <n v="1484531362"/>
    <n v="1481939362"/>
    <x v="0"/>
    <n v="1"/>
    <x v="1"/>
    <s v="film &amp; video/drama"/>
    <n v="60"/>
    <x v="147"/>
    <x v="0"/>
    <x v="3"/>
  </r>
  <r>
    <n v="167"/>
    <x v="167"/>
    <x v="166"/>
    <n v="110000"/>
    <n v="11"/>
    <x v="2"/>
    <x v="0"/>
    <x v="0"/>
    <n v="1438726535"/>
    <n v="1433542535"/>
    <x v="0"/>
    <n v="2"/>
    <x v="1"/>
    <s v="film &amp; video/drama"/>
    <n v="0"/>
    <x v="148"/>
    <x v="0"/>
    <x v="3"/>
  </r>
  <r>
    <n v="168"/>
    <x v="168"/>
    <x v="167"/>
    <n v="8000"/>
    <n v="325"/>
    <x v="2"/>
    <x v="0"/>
    <x v="0"/>
    <n v="1426791770"/>
    <n v="1424203370"/>
    <x v="0"/>
    <n v="3"/>
    <x v="1"/>
    <s v="film &amp; video/drama"/>
    <n v="4"/>
    <x v="149"/>
    <x v="0"/>
    <x v="3"/>
  </r>
  <r>
    <n v="169"/>
    <x v="169"/>
    <x v="168"/>
    <n v="2500"/>
    <n v="560"/>
    <x v="2"/>
    <x v="1"/>
    <x v="1"/>
    <n v="1413634059"/>
    <n v="1411042059"/>
    <x v="0"/>
    <n v="10"/>
    <x v="1"/>
    <s v="film &amp; video/drama"/>
    <n v="22"/>
    <x v="150"/>
    <x v="0"/>
    <x v="3"/>
  </r>
  <r>
    <n v="170"/>
    <x v="170"/>
    <x v="169"/>
    <n v="10000"/>
    <n v="325"/>
    <x v="2"/>
    <x v="0"/>
    <x v="0"/>
    <n v="1440912480"/>
    <n v="1438385283"/>
    <x v="0"/>
    <n v="10"/>
    <x v="1"/>
    <s v="film &amp; video/drama"/>
    <n v="3"/>
    <x v="151"/>
    <x v="0"/>
    <x v="3"/>
  </r>
  <r>
    <n v="171"/>
    <x v="171"/>
    <x v="170"/>
    <n v="50000"/>
    <n v="1"/>
    <x v="2"/>
    <x v="0"/>
    <x v="0"/>
    <n v="1470975614"/>
    <n v="1465791614"/>
    <x v="0"/>
    <n v="1"/>
    <x v="1"/>
    <s v="film &amp; video/drama"/>
    <n v="0"/>
    <x v="120"/>
    <x v="0"/>
    <x v="3"/>
  </r>
  <r>
    <n v="172"/>
    <x v="172"/>
    <x v="171"/>
    <n v="95000"/>
    <n v="0"/>
    <x v="2"/>
    <x v="0"/>
    <x v="0"/>
    <n v="1426753723"/>
    <n v="1423733323"/>
    <x v="0"/>
    <n v="0"/>
    <x v="1"/>
    <s v="film &amp; video/drama"/>
    <n v="0"/>
    <x v="121"/>
    <x v="0"/>
    <x v="3"/>
  </r>
  <r>
    <n v="173"/>
    <x v="173"/>
    <x v="172"/>
    <n v="1110"/>
    <n v="0"/>
    <x v="2"/>
    <x v="1"/>
    <x v="1"/>
    <n v="1425131108"/>
    <n v="1422539108"/>
    <x v="0"/>
    <n v="0"/>
    <x v="1"/>
    <s v="film &amp; video/drama"/>
    <n v="0"/>
    <x v="121"/>
    <x v="0"/>
    <x v="3"/>
  </r>
  <r>
    <n v="174"/>
    <x v="174"/>
    <x v="173"/>
    <n v="6000"/>
    <n v="0"/>
    <x v="2"/>
    <x v="9"/>
    <x v="3"/>
    <n v="1431108776"/>
    <n v="1425924776"/>
    <x v="0"/>
    <n v="0"/>
    <x v="1"/>
    <s v="film &amp; video/drama"/>
    <n v="0"/>
    <x v="121"/>
    <x v="0"/>
    <x v="3"/>
  </r>
  <r>
    <n v="175"/>
    <x v="175"/>
    <x v="174"/>
    <n v="20000"/>
    <n v="1297"/>
    <x v="2"/>
    <x v="1"/>
    <x v="1"/>
    <n v="1409337611"/>
    <n v="1407177611"/>
    <x v="0"/>
    <n v="26"/>
    <x v="1"/>
    <s v="film &amp; video/drama"/>
    <n v="6"/>
    <x v="34"/>
    <x v="0"/>
    <x v="3"/>
  </r>
  <r>
    <n v="176"/>
    <x v="176"/>
    <x v="175"/>
    <n v="1500"/>
    <n v="0"/>
    <x v="2"/>
    <x v="0"/>
    <x v="0"/>
    <n v="1438803999"/>
    <n v="1436211999"/>
    <x v="0"/>
    <n v="0"/>
    <x v="1"/>
    <s v="film &amp; video/drama"/>
    <n v="0"/>
    <x v="121"/>
    <x v="0"/>
    <x v="3"/>
  </r>
  <r>
    <n v="177"/>
    <x v="177"/>
    <x v="176"/>
    <n v="450"/>
    <n v="180"/>
    <x v="2"/>
    <x v="0"/>
    <x v="0"/>
    <n v="1427155726"/>
    <n v="1425690526"/>
    <x v="0"/>
    <n v="7"/>
    <x v="1"/>
    <s v="film &amp; video/drama"/>
    <n v="40"/>
    <x v="152"/>
    <x v="0"/>
    <x v="3"/>
  </r>
  <r>
    <n v="178"/>
    <x v="178"/>
    <x v="177"/>
    <n v="500000"/>
    <n v="0"/>
    <x v="2"/>
    <x v="3"/>
    <x v="3"/>
    <n v="1448582145"/>
    <n v="1445986545"/>
    <x v="0"/>
    <n v="0"/>
    <x v="1"/>
    <s v="film &amp; video/drama"/>
    <n v="0"/>
    <x v="121"/>
    <x v="0"/>
    <x v="3"/>
  </r>
  <r>
    <n v="179"/>
    <x v="179"/>
    <x v="178"/>
    <n v="1000"/>
    <n v="200"/>
    <x v="2"/>
    <x v="0"/>
    <x v="0"/>
    <n v="1457056555"/>
    <n v="1454464555"/>
    <x v="0"/>
    <n v="2"/>
    <x v="1"/>
    <s v="film &amp; video/drama"/>
    <n v="20"/>
    <x v="101"/>
    <x v="0"/>
    <x v="3"/>
  </r>
  <r>
    <n v="180"/>
    <x v="180"/>
    <x v="179"/>
    <n v="1200"/>
    <n v="401"/>
    <x v="2"/>
    <x v="1"/>
    <x v="1"/>
    <n v="1428951600"/>
    <n v="1425512843"/>
    <x v="0"/>
    <n v="13"/>
    <x v="1"/>
    <s v="film &amp; video/drama"/>
    <n v="33"/>
    <x v="153"/>
    <x v="0"/>
    <x v="3"/>
  </r>
  <r>
    <n v="181"/>
    <x v="181"/>
    <x v="180"/>
    <n v="3423"/>
    <n v="722"/>
    <x v="2"/>
    <x v="1"/>
    <x v="1"/>
    <n v="1434995295"/>
    <n v="1432403295"/>
    <x v="0"/>
    <n v="4"/>
    <x v="1"/>
    <s v="film &amp; video/drama"/>
    <n v="21"/>
    <x v="154"/>
    <x v="0"/>
    <x v="3"/>
  </r>
  <r>
    <n v="182"/>
    <x v="182"/>
    <x v="181"/>
    <n v="1000"/>
    <n v="0"/>
    <x v="2"/>
    <x v="0"/>
    <x v="0"/>
    <n v="1483748232"/>
    <n v="1481156232"/>
    <x v="0"/>
    <n v="0"/>
    <x v="1"/>
    <s v="film &amp; video/drama"/>
    <n v="0"/>
    <x v="121"/>
    <x v="0"/>
    <x v="3"/>
  </r>
  <r>
    <n v="183"/>
    <x v="183"/>
    <x v="182"/>
    <n v="12500"/>
    <n v="4482"/>
    <x v="2"/>
    <x v="1"/>
    <x v="1"/>
    <n v="1417033610"/>
    <n v="1414438010"/>
    <x v="0"/>
    <n v="12"/>
    <x v="1"/>
    <s v="film &amp; video/drama"/>
    <n v="36"/>
    <x v="155"/>
    <x v="0"/>
    <x v="3"/>
  </r>
  <r>
    <n v="184"/>
    <x v="184"/>
    <x v="183"/>
    <n v="1500"/>
    <n v="51"/>
    <x v="2"/>
    <x v="5"/>
    <x v="5"/>
    <n v="1409543940"/>
    <n v="1404586762"/>
    <x v="0"/>
    <n v="2"/>
    <x v="1"/>
    <s v="film &amp; video/drama"/>
    <n v="3"/>
    <x v="156"/>
    <x v="0"/>
    <x v="3"/>
  </r>
  <r>
    <n v="185"/>
    <x v="185"/>
    <x v="184"/>
    <n v="40000"/>
    <n v="2200"/>
    <x v="2"/>
    <x v="10"/>
    <x v="8"/>
    <n v="1471557139"/>
    <n v="1468965139"/>
    <x v="0"/>
    <n v="10"/>
    <x v="1"/>
    <s v="film &amp; video/drama"/>
    <n v="6"/>
    <x v="157"/>
    <x v="0"/>
    <x v="3"/>
  </r>
  <r>
    <n v="186"/>
    <x v="186"/>
    <x v="185"/>
    <n v="5000"/>
    <n v="0"/>
    <x v="2"/>
    <x v="0"/>
    <x v="0"/>
    <n v="1488571200"/>
    <n v="1485977434"/>
    <x v="0"/>
    <n v="0"/>
    <x v="1"/>
    <s v="film &amp; video/drama"/>
    <n v="0"/>
    <x v="121"/>
    <x v="0"/>
    <x v="3"/>
  </r>
  <r>
    <n v="187"/>
    <x v="187"/>
    <x v="186"/>
    <n v="5000"/>
    <n v="800"/>
    <x v="2"/>
    <x v="0"/>
    <x v="0"/>
    <n v="1437461940"/>
    <n v="1435383457"/>
    <x v="0"/>
    <n v="5"/>
    <x v="1"/>
    <s v="film &amp; video/drama"/>
    <n v="16"/>
    <x v="158"/>
    <x v="0"/>
    <x v="3"/>
  </r>
  <r>
    <n v="188"/>
    <x v="188"/>
    <x v="187"/>
    <n v="1500"/>
    <n v="0"/>
    <x v="2"/>
    <x v="0"/>
    <x v="0"/>
    <n v="1409891015"/>
    <n v="1407299015"/>
    <x v="0"/>
    <n v="0"/>
    <x v="1"/>
    <s v="film &amp; video/drama"/>
    <n v="0"/>
    <x v="121"/>
    <x v="0"/>
    <x v="3"/>
  </r>
  <r>
    <n v="189"/>
    <x v="189"/>
    <x v="188"/>
    <n v="500000"/>
    <n v="345"/>
    <x v="2"/>
    <x v="0"/>
    <x v="0"/>
    <n v="1472920477"/>
    <n v="1467736477"/>
    <x v="0"/>
    <n v="5"/>
    <x v="1"/>
    <s v="film &amp; video/drama"/>
    <n v="0"/>
    <x v="159"/>
    <x v="0"/>
    <x v="3"/>
  </r>
  <r>
    <n v="190"/>
    <x v="190"/>
    <x v="189"/>
    <n v="12000"/>
    <n v="50"/>
    <x v="2"/>
    <x v="0"/>
    <x v="0"/>
    <n v="1466091446"/>
    <n v="1465227446"/>
    <x v="0"/>
    <n v="1"/>
    <x v="1"/>
    <s v="film &amp; video/drama"/>
    <n v="0"/>
    <x v="73"/>
    <x v="0"/>
    <x v="3"/>
  </r>
  <r>
    <n v="191"/>
    <x v="191"/>
    <x v="190"/>
    <n v="5000"/>
    <n v="250"/>
    <x v="2"/>
    <x v="2"/>
    <x v="2"/>
    <n v="1443782138"/>
    <n v="1440326138"/>
    <x v="0"/>
    <n v="3"/>
    <x v="1"/>
    <s v="film &amp; video/drama"/>
    <n v="5"/>
    <x v="160"/>
    <x v="0"/>
    <x v="3"/>
  </r>
  <r>
    <n v="192"/>
    <x v="192"/>
    <x v="191"/>
    <n v="1000000"/>
    <n v="17"/>
    <x v="2"/>
    <x v="0"/>
    <x v="0"/>
    <n v="1413572432"/>
    <n v="1410980432"/>
    <x v="0"/>
    <n v="3"/>
    <x v="1"/>
    <s v="film &amp; video/drama"/>
    <n v="0"/>
    <x v="161"/>
    <x v="0"/>
    <x v="3"/>
  </r>
  <r>
    <n v="193"/>
    <x v="193"/>
    <x v="192"/>
    <n v="1000"/>
    <n v="0"/>
    <x v="2"/>
    <x v="1"/>
    <x v="1"/>
    <n v="1417217166"/>
    <n v="1412029566"/>
    <x v="0"/>
    <n v="0"/>
    <x v="1"/>
    <s v="film &amp; video/drama"/>
    <n v="0"/>
    <x v="121"/>
    <x v="0"/>
    <x v="3"/>
  </r>
  <r>
    <n v="194"/>
    <x v="194"/>
    <x v="193"/>
    <n v="2500"/>
    <n v="3"/>
    <x v="2"/>
    <x v="1"/>
    <x v="1"/>
    <n v="1457308531"/>
    <n v="1452124531"/>
    <x v="0"/>
    <n v="3"/>
    <x v="1"/>
    <s v="film &amp; video/drama"/>
    <n v="0"/>
    <x v="120"/>
    <x v="0"/>
    <x v="3"/>
  </r>
  <r>
    <n v="195"/>
    <x v="195"/>
    <x v="194"/>
    <n v="2000000"/>
    <n v="0"/>
    <x v="2"/>
    <x v="0"/>
    <x v="0"/>
    <n v="1436544332"/>
    <n v="1431360332"/>
    <x v="0"/>
    <n v="0"/>
    <x v="1"/>
    <s v="film &amp; video/drama"/>
    <n v="0"/>
    <x v="121"/>
    <x v="0"/>
    <x v="3"/>
  </r>
  <r>
    <n v="196"/>
    <x v="196"/>
    <x v="195"/>
    <n v="3500"/>
    <n v="1465"/>
    <x v="2"/>
    <x v="1"/>
    <x v="1"/>
    <n v="1444510800"/>
    <n v="1442062898"/>
    <x v="0"/>
    <n v="19"/>
    <x v="1"/>
    <s v="film &amp; video/drama"/>
    <n v="42"/>
    <x v="162"/>
    <x v="0"/>
    <x v="3"/>
  </r>
  <r>
    <n v="197"/>
    <x v="197"/>
    <x v="196"/>
    <n v="2500"/>
    <n v="262"/>
    <x v="2"/>
    <x v="1"/>
    <x v="1"/>
    <n v="1487365200"/>
    <n v="1483734100"/>
    <x v="0"/>
    <n v="8"/>
    <x v="1"/>
    <s v="film &amp; video/drama"/>
    <n v="10"/>
    <x v="163"/>
    <x v="0"/>
    <x v="3"/>
  </r>
  <r>
    <n v="198"/>
    <x v="198"/>
    <x v="197"/>
    <n v="25000"/>
    <n v="279"/>
    <x v="2"/>
    <x v="0"/>
    <x v="0"/>
    <n v="1412500322"/>
    <n v="1409908322"/>
    <x v="0"/>
    <n v="6"/>
    <x v="1"/>
    <s v="film &amp; video/drama"/>
    <n v="1"/>
    <x v="164"/>
    <x v="0"/>
    <x v="3"/>
  </r>
  <r>
    <n v="199"/>
    <x v="199"/>
    <x v="198"/>
    <n v="10000"/>
    <n v="0"/>
    <x v="2"/>
    <x v="0"/>
    <x v="0"/>
    <n v="1472698702"/>
    <n v="1470106702"/>
    <x v="0"/>
    <n v="0"/>
    <x v="1"/>
    <s v="film &amp; video/drama"/>
    <n v="0"/>
    <x v="121"/>
    <x v="0"/>
    <x v="3"/>
  </r>
  <r>
    <n v="200"/>
    <x v="200"/>
    <x v="199"/>
    <n v="6000"/>
    <n v="1571.55"/>
    <x v="2"/>
    <x v="0"/>
    <x v="0"/>
    <n v="1410746403"/>
    <n v="1408154403"/>
    <x v="0"/>
    <n v="18"/>
    <x v="1"/>
    <s v="film &amp; video/drama"/>
    <n v="26"/>
    <x v="165"/>
    <x v="0"/>
    <x v="3"/>
  </r>
  <r>
    <n v="201"/>
    <x v="201"/>
    <x v="200"/>
    <n v="650"/>
    <n v="380"/>
    <x v="2"/>
    <x v="0"/>
    <x v="0"/>
    <n v="1423424329"/>
    <n v="1421696329"/>
    <x v="0"/>
    <n v="7"/>
    <x v="1"/>
    <s v="film &amp; video/drama"/>
    <n v="58"/>
    <x v="166"/>
    <x v="0"/>
    <x v="3"/>
  </r>
  <r>
    <n v="202"/>
    <x v="202"/>
    <x v="201"/>
    <n v="6000"/>
    <n v="0"/>
    <x v="2"/>
    <x v="0"/>
    <x v="0"/>
    <n v="1444337940"/>
    <n v="1441750564"/>
    <x v="0"/>
    <n v="0"/>
    <x v="1"/>
    <s v="film &amp; video/drama"/>
    <n v="0"/>
    <x v="121"/>
    <x v="0"/>
    <x v="3"/>
  </r>
  <r>
    <n v="203"/>
    <x v="203"/>
    <x v="202"/>
    <n v="2500"/>
    <n v="746"/>
    <x v="2"/>
    <x v="1"/>
    <x v="1"/>
    <n v="1422562864"/>
    <n v="1417378864"/>
    <x v="0"/>
    <n v="8"/>
    <x v="1"/>
    <s v="film &amp; video/drama"/>
    <n v="30"/>
    <x v="167"/>
    <x v="0"/>
    <x v="3"/>
  </r>
  <r>
    <n v="204"/>
    <x v="204"/>
    <x v="203"/>
    <n v="300000"/>
    <n v="152165"/>
    <x v="2"/>
    <x v="2"/>
    <x v="2"/>
    <n v="1470319203"/>
    <n v="1467727203"/>
    <x v="0"/>
    <n v="1293"/>
    <x v="1"/>
    <s v="film &amp; video/drama"/>
    <n v="51"/>
    <x v="168"/>
    <x v="0"/>
    <x v="3"/>
  </r>
  <r>
    <n v="205"/>
    <x v="205"/>
    <x v="204"/>
    <n v="8000"/>
    <n v="1300"/>
    <x v="2"/>
    <x v="0"/>
    <x v="0"/>
    <n v="1444144222"/>
    <n v="1441120222"/>
    <x v="0"/>
    <n v="17"/>
    <x v="1"/>
    <s v="film &amp; video/drama"/>
    <n v="16"/>
    <x v="169"/>
    <x v="0"/>
    <x v="3"/>
  </r>
  <r>
    <n v="206"/>
    <x v="206"/>
    <x v="205"/>
    <n v="12700"/>
    <n v="0"/>
    <x v="2"/>
    <x v="0"/>
    <x v="0"/>
    <n v="1470441983"/>
    <n v="1468627583"/>
    <x v="0"/>
    <n v="0"/>
    <x v="1"/>
    <s v="film &amp; video/drama"/>
    <n v="0"/>
    <x v="121"/>
    <x v="0"/>
    <x v="3"/>
  </r>
  <r>
    <n v="207"/>
    <x v="207"/>
    <x v="206"/>
    <n v="14000"/>
    <n v="2130"/>
    <x v="2"/>
    <x v="5"/>
    <x v="5"/>
    <n v="1420346638"/>
    <n v="1417754638"/>
    <x v="0"/>
    <n v="13"/>
    <x v="1"/>
    <s v="film &amp; video/drama"/>
    <n v="15"/>
    <x v="170"/>
    <x v="0"/>
    <x v="3"/>
  </r>
  <r>
    <n v="208"/>
    <x v="208"/>
    <x v="207"/>
    <n v="50000"/>
    <n v="0"/>
    <x v="2"/>
    <x v="2"/>
    <x v="2"/>
    <n v="1418719967"/>
    <n v="1416127967"/>
    <x v="0"/>
    <n v="0"/>
    <x v="1"/>
    <s v="film &amp; video/drama"/>
    <n v="0"/>
    <x v="121"/>
    <x v="0"/>
    <x v="3"/>
  </r>
  <r>
    <n v="209"/>
    <x v="209"/>
    <x v="208"/>
    <n v="25000"/>
    <n v="0"/>
    <x v="2"/>
    <x v="0"/>
    <x v="0"/>
    <n v="1436566135"/>
    <n v="1433974135"/>
    <x v="0"/>
    <n v="0"/>
    <x v="1"/>
    <s v="film &amp; video/drama"/>
    <n v="0"/>
    <x v="121"/>
    <x v="0"/>
    <x v="3"/>
  </r>
  <r>
    <n v="210"/>
    <x v="210"/>
    <x v="209"/>
    <n v="12000"/>
    <n v="3030"/>
    <x v="2"/>
    <x v="0"/>
    <x v="0"/>
    <n v="1443675600"/>
    <n v="1441157592"/>
    <x v="0"/>
    <n v="33"/>
    <x v="1"/>
    <s v="film &amp; video/drama"/>
    <n v="25"/>
    <x v="171"/>
    <x v="0"/>
    <x v="3"/>
  </r>
  <r>
    <n v="211"/>
    <x v="211"/>
    <x v="210"/>
    <n v="5000"/>
    <n v="2230"/>
    <x v="2"/>
    <x v="0"/>
    <x v="0"/>
    <n v="1442634617"/>
    <n v="1440042617"/>
    <x v="0"/>
    <n v="12"/>
    <x v="1"/>
    <s v="film &amp; video/drama"/>
    <n v="45"/>
    <x v="172"/>
    <x v="0"/>
    <x v="3"/>
  </r>
  <r>
    <n v="212"/>
    <x v="212"/>
    <x v="211"/>
    <n v="6300"/>
    <n v="1"/>
    <x v="2"/>
    <x v="0"/>
    <x v="0"/>
    <n v="1460837320"/>
    <n v="1455656920"/>
    <x v="0"/>
    <n v="1"/>
    <x v="1"/>
    <s v="film &amp; video/drama"/>
    <n v="0"/>
    <x v="120"/>
    <x v="0"/>
    <x v="3"/>
  </r>
  <r>
    <n v="213"/>
    <x v="213"/>
    <x v="212"/>
    <n v="50000"/>
    <n v="20"/>
    <x v="2"/>
    <x v="0"/>
    <x v="0"/>
    <n v="1439734001"/>
    <n v="1437142547"/>
    <x v="0"/>
    <n v="1"/>
    <x v="1"/>
    <s v="film &amp; video/drama"/>
    <n v="0"/>
    <x v="135"/>
    <x v="0"/>
    <x v="3"/>
  </r>
  <r>
    <n v="214"/>
    <x v="214"/>
    <x v="213"/>
    <n v="12500"/>
    <n v="1"/>
    <x v="2"/>
    <x v="0"/>
    <x v="0"/>
    <n v="1425655349"/>
    <n v="1420471349"/>
    <x v="0"/>
    <n v="1"/>
    <x v="1"/>
    <s v="film &amp; video/drama"/>
    <n v="0"/>
    <x v="120"/>
    <x v="0"/>
    <x v="3"/>
  </r>
  <r>
    <n v="215"/>
    <x v="215"/>
    <x v="214"/>
    <n v="4400"/>
    <n v="10"/>
    <x v="2"/>
    <x v="1"/>
    <x v="1"/>
    <n v="1455753540"/>
    <n v="1452058282"/>
    <x v="0"/>
    <n v="1"/>
    <x v="1"/>
    <s v="film &amp; video/drama"/>
    <n v="0"/>
    <x v="119"/>
    <x v="0"/>
    <x v="3"/>
  </r>
  <r>
    <n v="216"/>
    <x v="216"/>
    <x v="215"/>
    <n v="50000"/>
    <n v="27849.22"/>
    <x v="2"/>
    <x v="0"/>
    <x v="0"/>
    <n v="1429740037"/>
    <n v="1425423637"/>
    <x v="0"/>
    <n v="84"/>
    <x v="1"/>
    <s v="film &amp; video/drama"/>
    <n v="56"/>
    <x v="173"/>
    <x v="0"/>
    <x v="3"/>
  </r>
  <r>
    <n v="217"/>
    <x v="217"/>
    <x v="216"/>
    <n v="100000"/>
    <n v="11943"/>
    <x v="2"/>
    <x v="11"/>
    <x v="9"/>
    <n v="1419780149"/>
    <n v="1417101749"/>
    <x v="0"/>
    <n v="38"/>
    <x v="1"/>
    <s v="film &amp; video/drama"/>
    <n v="12"/>
    <x v="174"/>
    <x v="0"/>
    <x v="3"/>
  </r>
  <r>
    <n v="218"/>
    <x v="218"/>
    <x v="217"/>
    <n v="5000"/>
    <n v="100"/>
    <x v="2"/>
    <x v="0"/>
    <x v="0"/>
    <n v="1431702289"/>
    <n v="1426518289"/>
    <x v="0"/>
    <n v="1"/>
    <x v="1"/>
    <s v="film &amp; video/drama"/>
    <n v="2"/>
    <x v="101"/>
    <x v="0"/>
    <x v="3"/>
  </r>
  <r>
    <n v="219"/>
    <x v="219"/>
    <x v="218"/>
    <n v="50000"/>
    <n v="8815"/>
    <x v="2"/>
    <x v="0"/>
    <x v="0"/>
    <n v="1459493940"/>
    <n v="1456732225"/>
    <x v="0"/>
    <n v="76"/>
    <x v="1"/>
    <s v="film &amp; video/drama"/>
    <n v="18"/>
    <x v="175"/>
    <x v="0"/>
    <x v="3"/>
  </r>
  <r>
    <n v="220"/>
    <x v="220"/>
    <x v="219"/>
    <n v="50000"/>
    <n v="360"/>
    <x v="2"/>
    <x v="0"/>
    <x v="0"/>
    <n v="1440101160"/>
    <n v="1436542030"/>
    <x v="0"/>
    <n v="3"/>
    <x v="1"/>
    <s v="film &amp; video/drama"/>
    <n v="1"/>
    <x v="176"/>
    <x v="0"/>
    <x v="3"/>
  </r>
  <r>
    <n v="221"/>
    <x v="221"/>
    <x v="220"/>
    <n v="50000"/>
    <n v="0"/>
    <x v="2"/>
    <x v="0"/>
    <x v="0"/>
    <n v="1427569564"/>
    <n v="1422389164"/>
    <x v="0"/>
    <n v="0"/>
    <x v="1"/>
    <s v="film &amp; video/drama"/>
    <n v="0"/>
    <x v="121"/>
    <x v="0"/>
    <x v="3"/>
  </r>
  <r>
    <n v="222"/>
    <x v="222"/>
    <x v="221"/>
    <n v="1000"/>
    <n v="130"/>
    <x v="2"/>
    <x v="0"/>
    <x v="0"/>
    <n v="1427423940"/>
    <n v="1422383318"/>
    <x v="0"/>
    <n v="2"/>
    <x v="1"/>
    <s v="film &amp; video/drama"/>
    <n v="13"/>
    <x v="177"/>
    <x v="0"/>
    <x v="3"/>
  </r>
  <r>
    <n v="223"/>
    <x v="223"/>
    <x v="222"/>
    <n v="1500000"/>
    <n v="0"/>
    <x v="2"/>
    <x v="0"/>
    <x v="0"/>
    <n v="1463879100"/>
    <n v="1461287350"/>
    <x v="0"/>
    <n v="0"/>
    <x v="1"/>
    <s v="film &amp; video/drama"/>
    <n v="0"/>
    <x v="121"/>
    <x v="0"/>
    <x v="3"/>
  </r>
  <r>
    <n v="224"/>
    <x v="224"/>
    <x v="223"/>
    <n v="6000000"/>
    <n v="0"/>
    <x v="2"/>
    <x v="2"/>
    <x v="2"/>
    <n v="1436506726"/>
    <n v="1431322726"/>
    <x v="0"/>
    <n v="0"/>
    <x v="1"/>
    <s v="film &amp; video/drama"/>
    <n v="0"/>
    <x v="121"/>
    <x v="0"/>
    <x v="3"/>
  </r>
  <r>
    <n v="225"/>
    <x v="225"/>
    <x v="224"/>
    <n v="200"/>
    <n v="0"/>
    <x v="2"/>
    <x v="0"/>
    <x v="0"/>
    <n v="1460153054"/>
    <n v="1457564654"/>
    <x v="0"/>
    <n v="0"/>
    <x v="1"/>
    <s v="film &amp; video/drama"/>
    <n v="0"/>
    <x v="121"/>
    <x v="0"/>
    <x v="3"/>
  </r>
  <r>
    <n v="226"/>
    <x v="226"/>
    <x v="225"/>
    <n v="29000"/>
    <n v="250"/>
    <x v="2"/>
    <x v="1"/>
    <x v="1"/>
    <n v="1433064540"/>
    <n v="1428854344"/>
    <x v="0"/>
    <n v="2"/>
    <x v="1"/>
    <s v="film &amp; video/drama"/>
    <n v="1"/>
    <x v="178"/>
    <x v="0"/>
    <x v="3"/>
  </r>
  <r>
    <n v="227"/>
    <x v="227"/>
    <x v="226"/>
    <n v="28000"/>
    <n v="0"/>
    <x v="2"/>
    <x v="0"/>
    <x v="0"/>
    <n v="1436477241"/>
    <n v="1433885241"/>
    <x v="0"/>
    <n v="0"/>
    <x v="1"/>
    <s v="film &amp; video/drama"/>
    <n v="0"/>
    <x v="121"/>
    <x v="0"/>
    <x v="3"/>
  </r>
  <r>
    <n v="228"/>
    <x v="228"/>
    <x v="227"/>
    <n v="8000"/>
    <n v="0"/>
    <x v="2"/>
    <x v="1"/>
    <x v="1"/>
    <n v="1433176105"/>
    <n v="1427992105"/>
    <x v="0"/>
    <n v="0"/>
    <x v="1"/>
    <s v="film &amp; video/drama"/>
    <n v="0"/>
    <x v="121"/>
    <x v="0"/>
    <x v="3"/>
  </r>
  <r>
    <n v="229"/>
    <x v="229"/>
    <x v="228"/>
    <n v="3000"/>
    <n v="0"/>
    <x v="2"/>
    <x v="12"/>
    <x v="3"/>
    <n v="1455402297"/>
    <n v="1452810297"/>
    <x v="0"/>
    <n v="0"/>
    <x v="1"/>
    <s v="film &amp; video/drama"/>
    <n v="0"/>
    <x v="121"/>
    <x v="0"/>
    <x v="3"/>
  </r>
  <r>
    <n v="230"/>
    <x v="230"/>
    <x v="229"/>
    <n v="15000"/>
    <n v="60"/>
    <x v="2"/>
    <x v="0"/>
    <x v="0"/>
    <n v="1433443151"/>
    <n v="1430851151"/>
    <x v="0"/>
    <n v="2"/>
    <x v="1"/>
    <s v="film &amp; video/drama"/>
    <n v="0"/>
    <x v="179"/>
    <x v="0"/>
    <x v="3"/>
  </r>
  <r>
    <n v="231"/>
    <x v="231"/>
    <x v="230"/>
    <n v="1500000"/>
    <n v="0"/>
    <x v="2"/>
    <x v="0"/>
    <x v="0"/>
    <n v="1451775651"/>
    <n v="1449183651"/>
    <x v="0"/>
    <n v="0"/>
    <x v="1"/>
    <s v="film &amp; video/drama"/>
    <n v="0"/>
    <x v="121"/>
    <x v="0"/>
    <x v="3"/>
  </r>
  <r>
    <n v="232"/>
    <x v="232"/>
    <x v="231"/>
    <n v="4000"/>
    <n v="110"/>
    <x v="2"/>
    <x v="1"/>
    <x v="1"/>
    <n v="1425066546"/>
    <n v="1422474546"/>
    <x v="0"/>
    <n v="7"/>
    <x v="1"/>
    <s v="film &amp; video/drama"/>
    <n v="3"/>
    <x v="180"/>
    <x v="0"/>
    <x v="3"/>
  </r>
  <r>
    <n v="233"/>
    <x v="233"/>
    <x v="232"/>
    <n v="350000"/>
    <n v="0"/>
    <x v="2"/>
    <x v="0"/>
    <x v="0"/>
    <n v="1475185972"/>
    <n v="1472593972"/>
    <x v="0"/>
    <n v="0"/>
    <x v="1"/>
    <s v="film &amp; video/drama"/>
    <n v="0"/>
    <x v="121"/>
    <x v="0"/>
    <x v="3"/>
  </r>
  <r>
    <n v="234"/>
    <x v="234"/>
    <x v="233"/>
    <n v="1000"/>
    <n v="401"/>
    <x v="2"/>
    <x v="0"/>
    <x v="0"/>
    <n v="1434847859"/>
    <n v="1431391859"/>
    <x v="0"/>
    <n v="5"/>
    <x v="1"/>
    <s v="film &amp; video/drama"/>
    <n v="40"/>
    <x v="181"/>
    <x v="0"/>
    <x v="3"/>
  </r>
  <r>
    <n v="235"/>
    <x v="235"/>
    <x v="234"/>
    <n v="10000"/>
    <n v="0"/>
    <x v="2"/>
    <x v="0"/>
    <x v="0"/>
    <n v="1436478497"/>
    <n v="1433886497"/>
    <x v="0"/>
    <n v="0"/>
    <x v="1"/>
    <s v="film &amp; video/drama"/>
    <n v="0"/>
    <x v="121"/>
    <x v="0"/>
    <x v="3"/>
  </r>
  <r>
    <n v="236"/>
    <x v="236"/>
    <x v="235"/>
    <n v="150000"/>
    <n v="0"/>
    <x v="2"/>
    <x v="0"/>
    <x v="0"/>
    <n v="1451952000"/>
    <n v="1447380099"/>
    <x v="0"/>
    <n v="0"/>
    <x v="1"/>
    <s v="film &amp; video/drama"/>
    <n v="0"/>
    <x v="121"/>
    <x v="0"/>
    <x v="3"/>
  </r>
  <r>
    <n v="237"/>
    <x v="237"/>
    <x v="236"/>
    <n v="15000"/>
    <n v="50"/>
    <x v="2"/>
    <x v="0"/>
    <x v="0"/>
    <n v="1457445069"/>
    <n v="1452261069"/>
    <x v="0"/>
    <n v="1"/>
    <x v="1"/>
    <s v="film &amp; video/drama"/>
    <n v="0"/>
    <x v="73"/>
    <x v="0"/>
    <x v="3"/>
  </r>
  <r>
    <n v="238"/>
    <x v="238"/>
    <x v="237"/>
    <n v="26000"/>
    <n v="0"/>
    <x v="2"/>
    <x v="0"/>
    <x v="0"/>
    <n v="1483088400"/>
    <n v="1481324760"/>
    <x v="0"/>
    <n v="0"/>
    <x v="1"/>
    <s v="film &amp; video/drama"/>
    <n v="0"/>
    <x v="121"/>
    <x v="0"/>
    <x v="3"/>
  </r>
  <r>
    <n v="239"/>
    <x v="239"/>
    <x v="238"/>
    <n v="1000"/>
    <n v="250"/>
    <x v="2"/>
    <x v="2"/>
    <x v="2"/>
    <n v="1446984000"/>
    <n v="1445308730"/>
    <x v="0"/>
    <n v="5"/>
    <x v="1"/>
    <s v="film &amp; video/drama"/>
    <n v="25"/>
    <x v="73"/>
    <x v="0"/>
    <x v="3"/>
  </r>
  <r>
    <n v="240"/>
    <x v="240"/>
    <x v="239"/>
    <n v="15000"/>
    <n v="16145.12"/>
    <x v="0"/>
    <x v="0"/>
    <x v="0"/>
    <n v="1367773211"/>
    <n v="1363885211"/>
    <x v="1"/>
    <n v="137"/>
    <x v="0"/>
    <s v="film &amp; video/documentary"/>
    <n v="108"/>
    <x v="182"/>
    <x v="0"/>
    <x v="4"/>
  </r>
  <r>
    <n v="241"/>
    <x v="241"/>
    <x v="240"/>
    <n v="36400"/>
    <n v="41000"/>
    <x v="0"/>
    <x v="0"/>
    <x v="0"/>
    <n v="1419180304"/>
    <n v="1415292304"/>
    <x v="1"/>
    <n v="376"/>
    <x v="0"/>
    <s v="film &amp; video/documentary"/>
    <n v="113"/>
    <x v="183"/>
    <x v="0"/>
    <x v="4"/>
  </r>
  <r>
    <n v="242"/>
    <x v="242"/>
    <x v="241"/>
    <n v="13000"/>
    <n v="14750"/>
    <x v="0"/>
    <x v="0"/>
    <x v="0"/>
    <n v="1324381790"/>
    <n v="1321357790"/>
    <x v="1"/>
    <n v="202"/>
    <x v="0"/>
    <s v="film &amp; video/documentary"/>
    <n v="113"/>
    <x v="184"/>
    <x v="0"/>
    <x v="4"/>
  </r>
  <r>
    <n v="243"/>
    <x v="243"/>
    <x v="242"/>
    <n v="25000"/>
    <n v="25648"/>
    <x v="0"/>
    <x v="0"/>
    <x v="0"/>
    <n v="1393031304"/>
    <n v="1390439304"/>
    <x v="1"/>
    <n v="328"/>
    <x v="0"/>
    <s v="film &amp; video/documentary"/>
    <n v="103"/>
    <x v="185"/>
    <x v="0"/>
    <x v="4"/>
  </r>
  <r>
    <n v="244"/>
    <x v="244"/>
    <x v="243"/>
    <n v="3500"/>
    <n v="3981.5"/>
    <x v="0"/>
    <x v="0"/>
    <x v="0"/>
    <n v="1268723160"/>
    <n v="1265269559"/>
    <x v="1"/>
    <n v="84"/>
    <x v="0"/>
    <s v="film &amp; video/documentary"/>
    <n v="114"/>
    <x v="186"/>
    <x v="0"/>
    <x v="4"/>
  </r>
  <r>
    <n v="245"/>
    <x v="245"/>
    <x v="244"/>
    <n v="5000"/>
    <n v="5186"/>
    <x v="0"/>
    <x v="0"/>
    <x v="0"/>
    <n v="1345079785"/>
    <n v="1342487785"/>
    <x v="1"/>
    <n v="96"/>
    <x v="0"/>
    <s v="film &amp; video/documentary"/>
    <n v="104"/>
    <x v="187"/>
    <x v="0"/>
    <x v="4"/>
  </r>
  <r>
    <n v="246"/>
    <x v="246"/>
    <x v="245"/>
    <n v="5000"/>
    <n v="15273"/>
    <x v="0"/>
    <x v="0"/>
    <x v="0"/>
    <n v="1292665405"/>
    <n v="1288341805"/>
    <x v="1"/>
    <n v="223"/>
    <x v="0"/>
    <s v="film &amp; video/documentary"/>
    <n v="305"/>
    <x v="188"/>
    <x v="0"/>
    <x v="4"/>
  </r>
  <r>
    <n v="247"/>
    <x v="247"/>
    <x v="246"/>
    <n v="5000"/>
    <n v="6705"/>
    <x v="0"/>
    <x v="0"/>
    <x v="0"/>
    <n v="1287200340"/>
    <n v="1284042614"/>
    <x v="1"/>
    <n v="62"/>
    <x v="0"/>
    <s v="film &amp; video/documentary"/>
    <n v="134"/>
    <x v="189"/>
    <x v="0"/>
    <x v="4"/>
  </r>
  <r>
    <n v="248"/>
    <x v="248"/>
    <x v="247"/>
    <n v="85000"/>
    <n v="86133"/>
    <x v="0"/>
    <x v="0"/>
    <x v="0"/>
    <n v="1325961309"/>
    <n v="1322073309"/>
    <x v="1"/>
    <n v="146"/>
    <x v="0"/>
    <s v="film &amp; video/documentary"/>
    <n v="101"/>
    <x v="190"/>
    <x v="0"/>
    <x v="4"/>
  </r>
  <r>
    <n v="249"/>
    <x v="249"/>
    <x v="248"/>
    <n v="10000"/>
    <n v="11292"/>
    <x v="0"/>
    <x v="0"/>
    <x v="0"/>
    <n v="1282498800"/>
    <n v="1275603020"/>
    <x v="1"/>
    <n v="235"/>
    <x v="0"/>
    <s v="film &amp; video/documentary"/>
    <n v="113"/>
    <x v="191"/>
    <x v="0"/>
    <x v="4"/>
  </r>
  <r>
    <n v="250"/>
    <x v="250"/>
    <x v="249"/>
    <n v="30000"/>
    <n v="31675"/>
    <x v="0"/>
    <x v="0"/>
    <x v="0"/>
    <n v="1370525691"/>
    <n v="1367933691"/>
    <x v="1"/>
    <n v="437"/>
    <x v="0"/>
    <s v="film &amp; video/documentary"/>
    <n v="106"/>
    <x v="192"/>
    <x v="0"/>
    <x v="4"/>
  </r>
  <r>
    <n v="251"/>
    <x v="251"/>
    <x v="250"/>
    <n v="3500"/>
    <n v="4395"/>
    <x v="0"/>
    <x v="0"/>
    <x v="0"/>
    <n v="1337194800"/>
    <n v="1334429646"/>
    <x v="1"/>
    <n v="77"/>
    <x v="0"/>
    <s v="film &amp; video/documentary"/>
    <n v="126"/>
    <x v="193"/>
    <x v="0"/>
    <x v="4"/>
  </r>
  <r>
    <n v="252"/>
    <x v="252"/>
    <x v="251"/>
    <n v="5000"/>
    <n v="9228"/>
    <x v="0"/>
    <x v="0"/>
    <x v="0"/>
    <n v="1275364740"/>
    <n v="1269878058"/>
    <x v="1"/>
    <n v="108"/>
    <x v="0"/>
    <s v="film &amp; video/documentary"/>
    <n v="185"/>
    <x v="194"/>
    <x v="0"/>
    <x v="4"/>
  </r>
  <r>
    <n v="253"/>
    <x v="253"/>
    <x v="252"/>
    <n v="1500"/>
    <n v="1511"/>
    <x v="0"/>
    <x v="0"/>
    <x v="0"/>
    <n v="1329320235"/>
    <n v="1326728235"/>
    <x v="1"/>
    <n v="7"/>
    <x v="0"/>
    <s v="film &amp; video/documentary"/>
    <n v="101"/>
    <x v="195"/>
    <x v="0"/>
    <x v="4"/>
  </r>
  <r>
    <n v="254"/>
    <x v="254"/>
    <x v="253"/>
    <n v="24000"/>
    <n v="28067.34"/>
    <x v="0"/>
    <x v="0"/>
    <x v="0"/>
    <n v="1445047200"/>
    <n v="1442443910"/>
    <x v="1"/>
    <n v="314"/>
    <x v="0"/>
    <s v="film &amp; video/documentary"/>
    <n v="117"/>
    <x v="196"/>
    <x v="0"/>
    <x v="4"/>
  </r>
  <r>
    <n v="255"/>
    <x v="255"/>
    <x v="254"/>
    <n v="8000"/>
    <n v="8538.66"/>
    <x v="0"/>
    <x v="0"/>
    <x v="0"/>
    <n v="1300275482"/>
    <n v="1297687082"/>
    <x v="1"/>
    <n v="188"/>
    <x v="0"/>
    <s v="film &amp; video/documentary"/>
    <n v="107"/>
    <x v="197"/>
    <x v="0"/>
    <x v="4"/>
  </r>
  <r>
    <n v="256"/>
    <x v="256"/>
    <x v="255"/>
    <n v="13000"/>
    <n v="18083"/>
    <x v="0"/>
    <x v="0"/>
    <x v="0"/>
    <n v="1363458467"/>
    <n v="1360866467"/>
    <x v="1"/>
    <n v="275"/>
    <x v="0"/>
    <s v="film &amp; video/documentary"/>
    <n v="139"/>
    <x v="198"/>
    <x v="0"/>
    <x v="4"/>
  </r>
  <r>
    <n v="257"/>
    <x v="257"/>
    <x v="256"/>
    <n v="35000"/>
    <n v="37354.269999999997"/>
    <x v="0"/>
    <x v="0"/>
    <x v="0"/>
    <n v="1463670162"/>
    <n v="1461078162"/>
    <x v="1"/>
    <n v="560"/>
    <x v="0"/>
    <s v="film &amp; video/documentary"/>
    <n v="107"/>
    <x v="199"/>
    <x v="0"/>
    <x v="4"/>
  </r>
  <r>
    <n v="258"/>
    <x v="258"/>
    <x v="257"/>
    <n v="30000"/>
    <n v="57342"/>
    <x v="0"/>
    <x v="0"/>
    <x v="0"/>
    <n v="1308359666"/>
    <n v="1305767666"/>
    <x v="1"/>
    <n v="688"/>
    <x v="0"/>
    <s v="film &amp; video/documentary"/>
    <n v="191"/>
    <x v="200"/>
    <x v="0"/>
    <x v="4"/>
  </r>
  <r>
    <n v="259"/>
    <x v="259"/>
    <x v="258"/>
    <n v="75000"/>
    <n v="98953.42"/>
    <x v="0"/>
    <x v="0"/>
    <x v="0"/>
    <n v="1428514969"/>
    <n v="1425922969"/>
    <x v="1"/>
    <n v="942"/>
    <x v="0"/>
    <s v="film &amp; video/documentary"/>
    <n v="132"/>
    <x v="201"/>
    <x v="0"/>
    <x v="4"/>
  </r>
  <r>
    <n v="260"/>
    <x v="260"/>
    <x v="259"/>
    <n v="10000"/>
    <n v="10640"/>
    <x v="0"/>
    <x v="0"/>
    <x v="0"/>
    <n v="1279360740"/>
    <n v="1275415679"/>
    <x v="1"/>
    <n v="88"/>
    <x v="0"/>
    <s v="film &amp; video/documentary"/>
    <n v="106"/>
    <x v="202"/>
    <x v="0"/>
    <x v="4"/>
  </r>
  <r>
    <n v="261"/>
    <x v="261"/>
    <x v="260"/>
    <n v="20000"/>
    <n v="21480"/>
    <x v="0"/>
    <x v="0"/>
    <x v="0"/>
    <n v="1339080900"/>
    <n v="1334783704"/>
    <x v="1"/>
    <n v="220"/>
    <x v="0"/>
    <s v="film &amp; video/documentary"/>
    <n v="107"/>
    <x v="203"/>
    <x v="0"/>
    <x v="4"/>
  </r>
  <r>
    <n v="262"/>
    <x v="262"/>
    <x v="261"/>
    <n v="2500"/>
    <n v="6000"/>
    <x v="0"/>
    <x v="0"/>
    <x v="0"/>
    <n v="1298699828"/>
    <n v="1294811828"/>
    <x v="1"/>
    <n v="145"/>
    <x v="0"/>
    <s v="film &amp; video/documentary"/>
    <n v="240"/>
    <x v="204"/>
    <x v="0"/>
    <x v="4"/>
  </r>
  <r>
    <n v="263"/>
    <x v="263"/>
    <x v="262"/>
    <n v="25000"/>
    <n v="29520.27"/>
    <x v="0"/>
    <x v="0"/>
    <x v="0"/>
    <n v="1348786494"/>
    <n v="1346194494"/>
    <x v="1"/>
    <n v="963"/>
    <x v="0"/>
    <s v="film &amp; video/documentary"/>
    <n v="118"/>
    <x v="205"/>
    <x v="0"/>
    <x v="4"/>
  </r>
  <r>
    <n v="264"/>
    <x v="264"/>
    <x v="263"/>
    <n v="5000"/>
    <n v="5910"/>
    <x v="0"/>
    <x v="0"/>
    <x v="0"/>
    <n v="1336747995"/>
    <n v="1334155995"/>
    <x v="1"/>
    <n v="91"/>
    <x v="0"/>
    <s v="film &amp; video/documentary"/>
    <n v="118"/>
    <x v="206"/>
    <x v="0"/>
    <x v="4"/>
  </r>
  <r>
    <n v="265"/>
    <x v="265"/>
    <x v="264"/>
    <n v="5000"/>
    <n v="5555"/>
    <x v="0"/>
    <x v="0"/>
    <x v="0"/>
    <n v="1273522560"/>
    <n v="1269928430"/>
    <x v="1"/>
    <n v="58"/>
    <x v="0"/>
    <s v="film &amp; video/documentary"/>
    <n v="111"/>
    <x v="207"/>
    <x v="0"/>
    <x v="4"/>
  </r>
  <r>
    <n v="266"/>
    <x v="266"/>
    <x v="265"/>
    <n v="1000"/>
    <n v="1455"/>
    <x v="0"/>
    <x v="0"/>
    <x v="0"/>
    <n v="1271994660"/>
    <n v="1264565507"/>
    <x v="1"/>
    <n v="36"/>
    <x v="0"/>
    <s v="film &amp; video/documentary"/>
    <n v="146"/>
    <x v="208"/>
    <x v="0"/>
    <x v="4"/>
  </r>
  <r>
    <n v="267"/>
    <x v="267"/>
    <x v="266"/>
    <n v="9850"/>
    <n v="12965.44"/>
    <x v="0"/>
    <x v="1"/>
    <x v="1"/>
    <n v="1403693499"/>
    <n v="1401101499"/>
    <x v="1"/>
    <n v="165"/>
    <x v="0"/>
    <s v="film &amp; video/documentary"/>
    <n v="132"/>
    <x v="209"/>
    <x v="0"/>
    <x v="4"/>
  </r>
  <r>
    <n v="268"/>
    <x v="268"/>
    <x v="267"/>
    <n v="5000"/>
    <n v="5570"/>
    <x v="0"/>
    <x v="0"/>
    <x v="0"/>
    <n v="1320640778"/>
    <n v="1316749178"/>
    <x v="1"/>
    <n v="111"/>
    <x v="0"/>
    <s v="film &amp; video/documentary"/>
    <n v="111"/>
    <x v="210"/>
    <x v="0"/>
    <x v="4"/>
  </r>
  <r>
    <n v="269"/>
    <x v="269"/>
    <x v="268"/>
    <n v="100000"/>
    <n v="147233.76999999999"/>
    <x v="0"/>
    <x v="2"/>
    <x v="2"/>
    <n v="1487738622"/>
    <n v="1485146622"/>
    <x v="1"/>
    <n v="1596"/>
    <x v="0"/>
    <s v="film &amp; video/documentary"/>
    <n v="147"/>
    <x v="211"/>
    <x v="0"/>
    <x v="4"/>
  </r>
  <r>
    <n v="270"/>
    <x v="270"/>
    <x v="269"/>
    <n v="2300"/>
    <n v="3510"/>
    <x v="0"/>
    <x v="0"/>
    <x v="0"/>
    <n v="1306296000"/>
    <n v="1301950070"/>
    <x v="1"/>
    <n v="61"/>
    <x v="0"/>
    <s v="film &amp; video/documentary"/>
    <n v="153"/>
    <x v="212"/>
    <x v="0"/>
    <x v="4"/>
  </r>
  <r>
    <n v="271"/>
    <x v="271"/>
    <x v="270"/>
    <n v="30000"/>
    <n v="31404"/>
    <x v="0"/>
    <x v="0"/>
    <x v="0"/>
    <n v="1388649600"/>
    <n v="1386123861"/>
    <x v="1"/>
    <n v="287"/>
    <x v="0"/>
    <s v="film &amp; video/documentary"/>
    <n v="105"/>
    <x v="213"/>
    <x v="0"/>
    <x v="4"/>
  </r>
  <r>
    <n v="272"/>
    <x v="272"/>
    <x v="271"/>
    <n v="3000"/>
    <n v="5323.01"/>
    <x v="0"/>
    <x v="0"/>
    <x v="0"/>
    <n v="1272480540"/>
    <n v="1267220191"/>
    <x v="1"/>
    <n v="65"/>
    <x v="0"/>
    <s v="film &amp; video/documentary"/>
    <n v="177"/>
    <x v="214"/>
    <x v="0"/>
    <x v="4"/>
  </r>
  <r>
    <n v="273"/>
    <x v="273"/>
    <x v="272"/>
    <n v="5000"/>
    <n v="5388.79"/>
    <x v="0"/>
    <x v="0"/>
    <x v="0"/>
    <n v="1309694266"/>
    <n v="1307102266"/>
    <x v="1"/>
    <n v="118"/>
    <x v="0"/>
    <s v="film &amp; video/documentary"/>
    <n v="108"/>
    <x v="215"/>
    <x v="0"/>
    <x v="4"/>
  </r>
  <r>
    <n v="274"/>
    <x v="274"/>
    <x v="273"/>
    <n v="4000"/>
    <n v="6240"/>
    <x v="0"/>
    <x v="0"/>
    <x v="0"/>
    <n v="1333609140"/>
    <n v="1330638829"/>
    <x v="1"/>
    <n v="113"/>
    <x v="0"/>
    <s v="film &amp; video/documentary"/>
    <n v="156"/>
    <x v="216"/>
    <x v="0"/>
    <x v="4"/>
  </r>
  <r>
    <n v="275"/>
    <x v="275"/>
    <x v="274"/>
    <n v="20000"/>
    <n v="21679"/>
    <x v="0"/>
    <x v="0"/>
    <x v="0"/>
    <n v="1352511966"/>
    <n v="1349916366"/>
    <x v="1"/>
    <n v="332"/>
    <x v="0"/>
    <s v="film &amp; video/documentary"/>
    <n v="108"/>
    <x v="217"/>
    <x v="0"/>
    <x v="4"/>
  </r>
  <r>
    <n v="276"/>
    <x v="276"/>
    <x v="275"/>
    <n v="4000"/>
    <n v="5904"/>
    <x v="0"/>
    <x v="0"/>
    <x v="0"/>
    <n v="1335574674"/>
    <n v="1330394274"/>
    <x v="1"/>
    <n v="62"/>
    <x v="0"/>
    <s v="film &amp; video/documentary"/>
    <n v="148"/>
    <x v="218"/>
    <x v="0"/>
    <x v="4"/>
  </r>
  <r>
    <n v="277"/>
    <x v="277"/>
    <x v="276"/>
    <n v="65000"/>
    <n v="71748"/>
    <x v="0"/>
    <x v="0"/>
    <x v="0"/>
    <n v="1432416219"/>
    <n v="1429824219"/>
    <x v="1"/>
    <n v="951"/>
    <x v="0"/>
    <s v="film &amp; video/documentary"/>
    <n v="110"/>
    <x v="219"/>
    <x v="0"/>
    <x v="4"/>
  </r>
  <r>
    <n v="278"/>
    <x v="278"/>
    <x v="277"/>
    <n v="27000"/>
    <n v="40594"/>
    <x v="0"/>
    <x v="0"/>
    <x v="0"/>
    <n v="1350003539"/>
    <n v="1347411539"/>
    <x v="1"/>
    <n v="415"/>
    <x v="0"/>
    <s v="film &amp; video/documentary"/>
    <n v="150"/>
    <x v="220"/>
    <x v="0"/>
    <x v="4"/>
  </r>
  <r>
    <n v="279"/>
    <x v="279"/>
    <x v="278"/>
    <n v="17000"/>
    <n v="26744.11"/>
    <x v="0"/>
    <x v="0"/>
    <x v="0"/>
    <n v="1488160860"/>
    <n v="1485237096"/>
    <x v="1"/>
    <n v="305"/>
    <x v="0"/>
    <s v="film &amp; video/documentary"/>
    <n v="157"/>
    <x v="221"/>
    <x v="0"/>
    <x v="4"/>
  </r>
  <r>
    <n v="280"/>
    <x v="280"/>
    <x v="279"/>
    <n v="75000"/>
    <n v="117108"/>
    <x v="0"/>
    <x v="0"/>
    <x v="0"/>
    <n v="1401459035"/>
    <n v="1397571035"/>
    <x v="1"/>
    <n v="2139"/>
    <x v="0"/>
    <s v="film &amp; video/documentary"/>
    <n v="156"/>
    <x v="222"/>
    <x v="0"/>
    <x v="4"/>
  </r>
  <r>
    <n v="281"/>
    <x v="281"/>
    <x v="280"/>
    <n v="5500"/>
    <n v="6632.32"/>
    <x v="0"/>
    <x v="0"/>
    <x v="0"/>
    <n v="1249932360"/>
    <n v="1242532513"/>
    <x v="1"/>
    <n v="79"/>
    <x v="0"/>
    <s v="film &amp; video/documentary"/>
    <n v="121"/>
    <x v="223"/>
    <x v="0"/>
    <x v="4"/>
  </r>
  <r>
    <n v="282"/>
    <x v="282"/>
    <x v="281"/>
    <n v="45000"/>
    <n v="45535"/>
    <x v="0"/>
    <x v="0"/>
    <x v="0"/>
    <n v="1266876000"/>
    <n v="1263679492"/>
    <x v="1"/>
    <n v="179"/>
    <x v="0"/>
    <s v="film &amp; video/documentary"/>
    <n v="101"/>
    <x v="224"/>
    <x v="0"/>
    <x v="4"/>
  </r>
  <r>
    <n v="283"/>
    <x v="283"/>
    <x v="282"/>
    <n v="18000"/>
    <n v="20569.05"/>
    <x v="0"/>
    <x v="0"/>
    <x v="0"/>
    <n v="1306904340"/>
    <n v="1305219744"/>
    <x v="1"/>
    <n v="202"/>
    <x v="0"/>
    <s v="film &amp; video/documentary"/>
    <n v="114"/>
    <x v="225"/>
    <x v="0"/>
    <x v="4"/>
  </r>
  <r>
    <n v="284"/>
    <x v="284"/>
    <x v="283"/>
    <n v="40000"/>
    <n v="41850.46"/>
    <x v="0"/>
    <x v="0"/>
    <x v="0"/>
    <n v="1327167780"/>
    <n v="1325007780"/>
    <x v="1"/>
    <n v="760"/>
    <x v="0"/>
    <s v="film &amp; video/documentary"/>
    <n v="105"/>
    <x v="226"/>
    <x v="0"/>
    <x v="4"/>
  </r>
  <r>
    <n v="285"/>
    <x v="285"/>
    <x v="284"/>
    <n v="14000"/>
    <n v="32035.51"/>
    <x v="0"/>
    <x v="0"/>
    <x v="0"/>
    <n v="1379614128"/>
    <n v="1377022128"/>
    <x v="1"/>
    <n v="563"/>
    <x v="0"/>
    <s v="film &amp; video/documentary"/>
    <n v="229"/>
    <x v="227"/>
    <x v="0"/>
    <x v="4"/>
  </r>
  <r>
    <n v="286"/>
    <x v="286"/>
    <x v="285"/>
    <n v="15000"/>
    <n v="16373"/>
    <x v="0"/>
    <x v="0"/>
    <x v="0"/>
    <n v="1364236524"/>
    <n v="1360352124"/>
    <x v="1"/>
    <n v="135"/>
    <x v="0"/>
    <s v="film &amp; video/documentary"/>
    <n v="109"/>
    <x v="228"/>
    <x v="0"/>
    <x v="4"/>
  </r>
  <r>
    <n v="287"/>
    <x v="287"/>
    <x v="286"/>
    <n v="15000"/>
    <n v="26445"/>
    <x v="0"/>
    <x v="0"/>
    <x v="0"/>
    <n v="1351828800"/>
    <n v="1349160018"/>
    <x v="1"/>
    <n v="290"/>
    <x v="0"/>
    <s v="film &amp; video/documentary"/>
    <n v="176"/>
    <x v="229"/>
    <x v="0"/>
    <x v="4"/>
  </r>
  <r>
    <n v="288"/>
    <x v="288"/>
    <x v="287"/>
    <n v="50000"/>
    <n v="51605.31"/>
    <x v="0"/>
    <x v="0"/>
    <x v="0"/>
    <n v="1340683393"/>
    <n v="1337659393"/>
    <x v="1"/>
    <n v="447"/>
    <x v="0"/>
    <s v="film &amp; video/documentary"/>
    <n v="103"/>
    <x v="230"/>
    <x v="0"/>
    <x v="4"/>
  </r>
  <r>
    <n v="289"/>
    <x v="289"/>
    <x v="288"/>
    <n v="15000"/>
    <n v="15723"/>
    <x v="0"/>
    <x v="1"/>
    <x v="1"/>
    <n v="1383389834"/>
    <n v="1380797834"/>
    <x v="1"/>
    <n v="232"/>
    <x v="0"/>
    <s v="film &amp; video/documentary"/>
    <n v="105"/>
    <x v="231"/>
    <x v="0"/>
    <x v="4"/>
  </r>
  <r>
    <n v="290"/>
    <x v="290"/>
    <x v="289"/>
    <n v="4500"/>
    <n v="4800.8"/>
    <x v="0"/>
    <x v="0"/>
    <x v="0"/>
    <n v="1296633540"/>
    <n v="1292316697"/>
    <x v="1"/>
    <n v="168"/>
    <x v="0"/>
    <s v="film &amp; video/documentary"/>
    <n v="107"/>
    <x v="232"/>
    <x v="0"/>
    <x v="4"/>
  </r>
  <r>
    <n v="291"/>
    <x v="291"/>
    <x v="290"/>
    <n v="5000"/>
    <n v="6001"/>
    <x v="0"/>
    <x v="0"/>
    <x v="0"/>
    <n v="1367366460"/>
    <n v="1365791246"/>
    <x v="1"/>
    <n v="128"/>
    <x v="0"/>
    <s v="film &amp; video/documentary"/>
    <n v="120"/>
    <x v="233"/>
    <x v="0"/>
    <x v="4"/>
  </r>
  <r>
    <n v="292"/>
    <x v="292"/>
    <x v="291"/>
    <n v="75000"/>
    <n v="76130.2"/>
    <x v="0"/>
    <x v="0"/>
    <x v="0"/>
    <n v="1319860740"/>
    <n v="1317064599"/>
    <x v="1"/>
    <n v="493"/>
    <x v="0"/>
    <s v="film &amp; video/documentary"/>
    <n v="102"/>
    <x v="234"/>
    <x v="0"/>
    <x v="4"/>
  </r>
  <r>
    <n v="293"/>
    <x v="293"/>
    <x v="292"/>
    <n v="26000"/>
    <n v="26360"/>
    <x v="0"/>
    <x v="0"/>
    <x v="0"/>
    <n v="1398009714"/>
    <n v="1395417714"/>
    <x v="1"/>
    <n v="131"/>
    <x v="0"/>
    <s v="film &amp; video/documentary"/>
    <n v="101"/>
    <x v="235"/>
    <x v="0"/>
    <x v="4"/>
  </r>
  <r>
    <n v="294"/>
    <x v="294"/>
    <x v="293"/>
    <n v="5000"/>
    <n v="5000"/>
    <x v="0"/>
    <x v="0"/>
    <x v="0"/>
    <n v="1279555200"/>
    <n v="1276480894"/>
    <x v="1"/>
    <n v="50"/>
    <x v="0"/>
    <s v="film &amp; video/documentary"/>
    <n v="100"/>
    <x v="101"/>
    <x v="0"/>
    <x v="4"/>
  </r>
  <r>
    <n v="295"/>
    <x v="295"/>
    <x v="294"/>
    <n v="50000"/>
    <n v="66554.559999999998"/>
    <x v="0"/>
    <x v="0"/>
    <x v="0"/>
    <n v="1383264000"/>
    <n v="1378080409"/>
    <x v="1"/>
    <n v="665"/>
    <x v="0"/>
    <s v="film &amp; video/documentary"/>
    <n v="133"/>
    <x v="236"/>
    <x v="0"/>
    <x v="4"/>
  </r>
  <r>
    <n v="296"/>
    <x v="296"/>
    <x v="295"/>
    <n v="25000"/>
    <n v="29681.55"/>
    <x v="0"/>
    <x v="0"/>
    <x v="0"/>
    <n v="1347017083"/>
    <n v="1344857083"/>
    <x v="1"/>
    <n v="129"/>
    <x v="0"/>
    <s v="film &amp; video/documentary"/>
    <n v="119"/>
    <x v="237"/>
    <x v="0"/>
    <x v="4"/>
  </r>
  <r>
    <n v="297"/>
    <x v="297"/>
    <x v="296"/>
    <n v="20000"/>
    <n v="20128"/>
    <x v="0"/>
    <x v="0"/>
    <x v="0"/>
    <n v="1430452740"/>
    <n v="1427390901"/>
    <x v="1"/>
    <n v="142"/>
    <x v="0"/>
    <s v="film &amp; video/documentary"/>
    <n v="101"/>
    <x v="238"/>
    <x v="0"/>
    <x v="4"/>
  </r>
  <r>
    <n v="298"/>
    <x v="298"/>
    <x v="297"/>
    <n v="126000"/>
    <n v="137254.84"/>
    <x v="0"/>
    <x v="0"/>
    <x v="0"/>
    <n v="1399669200"/>
    <n v="1394536048"/>
    <x v="1"/>
    <n v="2436"/>
    <x v="0"/>
    <s v="film &amp; video/documentary"/>
    <n v="109"/>
    <x v="239"/>
    <x v="0"/>
    <x v="4"/>
  </r>
  <r>
    <n v="299"/>
    <x v="299"/>
    <x v="298"/>
    <n v="10000"/>
    <n v="17895.25"/>
    <x v="0"/>
    <x v="0"/>
    <x v="0"/>
    <n v="1289975060"/>
    <n v="1287379460"/>
    <x v="1"/>
    <n v="244"/>
    <x v="0"/>
    <s v="film &amp; video/documentary"/>
    <n v="179"/>
    <x v="240"/>
    <x v="0"/>
    <x v="4"/>
  </r>
  <r>
    <n v="300"/>
    <x v="300"/>
    <x v="299"/>
    <n v="25000"/>
    <n v="25430.66"/>
    <x v="0"/>
    <x v="0"/>
    <x v="0"/>
    <n v="1303686138"/>
    <n v="1301007738"/>
    <x v="1"/>
    <n v="298"/>
    <x v="0"/>
    <s v="film &amp; video/documentary"/>
    <n v="102"/>
    <x v="241"/>
    <x v="0"/>
    <x v="4"/>
  </r>
  <r>
    <n v="301"/>
    <x v="301"/>
    <x v="300"/>
    <n v="13000"/>
    <n v="15435.55"/>
    <x v="0"/>
    <x v="0"/>
    <x v="0"/>
    <n v="1363711335"/>
    <n v="1360258935"/>
    <x v="1"/>
    <n v="251"/>
    <x v="0"/>
    <s v="film &amp; video/documentary"/>
    <n v="119"/>
    <x v="242"/>
    <x v="0"/>
    <x v="4"/>
  </r>
  <r>
    <n v="302"/>
    <x v="302"/>
    <x v="301"/>
    <n v="10000"/>
    <n v="10046"/>
    <x v="0"/>
    <x v="0"/>
    <x v="0"/>
    <n v="1330115638"/>
    <n v="1327523638"/>
    <x v="1"/>
    <n v="108"/>
    <x v="0"/>
    <s v="film &amp; video/documentary"/>
    <n v="100"/>
    <x v="243"/>
    <x v="0"/>
    <x v="4"/>
  </r>
  <r>
    <n v="303"/>
    <x v="303"/>
    <x v="302"/>
    <n v="3000"/>
    <n v="4124"/>
    <x v="0"/>
    <x v="0"/>
    <x v="0"/>
    <n v="1338601346"/>
    <n v="1336009346"/>
    <x v="1"/>
    <n v="82"/>
    <x v="0"/>
    <s v="film &amp; video/documentary"/>
    <n v="137"/>
    <x v="244"/>
    <x v="0"/>
    <x v="4"/>
  </r>
  <r>
    <n v="304"/>
    <x v="304"/>
    <x v="303"/>
    <n v="3400"/>
    <n v="7876"/>
    <x v="0"/>
    <x v="0"/>
    <x v="0"/>
    <n v="1346464800"/>
    <n v="1343096197"/>
    <x v="1"/>
    <n v="74"/>
    <x v="0"/>
    <s v="film &amp; video/documentary"/>
    <n v="232"/>
    <x v="245"/>
    <x v="0"/>
    <x v="4"/>
  </r>
  <r>
    <n v="305"/>
    <x v="305"/>
    <x v="304"/>
    <n v="7500"/>
    <n v="9775"/>
    <x v="0"/>
    <x v="0"/>
    <x v="0"/>
    <n v="1331392049"/>
    <n v="1328800049"/>
    <x v="1"/>
    <n v="189"/>
    <x v="0"/>
    <s v="film &amp; video/documentary"/>
    <n v="130"/>
    <x v="246"/>
    <x v="0"/>
    <x v="4"/>
  </r>
  <r>
    <n v="306"/>
    <x v="306"/>
    <x v="305"/>
    <n v="1000"/>
    <n v="2929"/>
    <x v="0"/>
    <x v="0"/>
    <x v="0"/>
    <n v="1363806333"/>
    <n v="1362081933"/>
    <x v="1"/>
    <n v="80"/>
    <x v="0"/>
    <s v="film &amp; video/documentary"/>
    <n v="293"/>
    <x v="247"/>
    <x v="0"/>
    <x v="4"/>
  </r>
  <r>
    <n v="307"/>
    <x v="307"/>
    <x v="306"/>
    <n v="22000"/>
    <n v="24490"/>
    <x v="0"/>
    <x v="0"/>
    <x v="0"/>
    <n v="1360276801"/>
    <n v="1357684801"/>
    <x v="1"/>
    <n v="576"/>
    <x v="0"/>
    <s v="film &amp; video/documentary"/>
    <n v="111"/>
    <x v="248"/>
    <x v="0"/>
    <x v="4"/>
  </r>
  <r>
    <n v="308"/>
    <x v="308"/>
    <x v="307"/>
    <n v="12000"/>
    <n v="12668"/>
    <x v="0"/>
    <x v="0"/>
    <x v="0"/>
    <n v="1299775210"/>
    <n v="1295887210"/>
    <x v="1"/>
    <n v="202"/>
    <x v="0"/>
    <s v="film &amp; video/documentary"/>
    <n v="106"/>
    <x v="249"/>
    <x v="0"/>
    <x v="4"/>
  </r>
  <r>
    <n v="309"/>
    <x v="309"/>
    <x v="308"/>
    <n v="18000"/>
    <n v="21410"/>
    <x v="0"/>
    <x v="0"/>
    <x v="0"/>
    <n v="1346695334"/>
    <n v="1344880934"/>
    <x v="1"/>
    <n v="238"/>
    <x v="0"/>
    <s v="film &amp; video/documentary"/>
    <n v="119"/>
    <x v="250"/>
    <x v="0"/>
    <x v="4"/>
  </r>
  <r>
    <n v="310"/>
    <x v="310"/>
    <x v="309"/>
    <n v="1000"/>
    <n v="1041.29"/>
    <x v="0"/>
    <x v="0"/>
    <x v="0"/>
    <n v="1319076000"/>
    <n v="1317788623"/>
    <x v="1"/>
    <n v="36"/>
    <x v="0"/>
    <s v="film &amp; video/documentary"/>
    <n v="104"/>
    <x v="251"/>
    <x v="0"/>
    <x v="4"/>
  </r>
  <r>
    <n v="311"/>
    <x v="311"/>
    <x v="310"/>
    <n v="20000"/>
    <n v="20820.330000000002"/>
    <x v="0"/>
    <x v="0"/>
    <x v="0"/>
    <n v="1325404740"/>
    <n v="1321852592"/>
    <x v="1"/>
    <n v="150"/>
    <x v="0"/>
    <s v="film &amp; video/documentary"/>
    <n v="104"/>
    <x v="252"/>
    <x v="0"/>
    <x v="4"/>
  </r>
  <r>
    <n v="312"/>
    <x v="312"/>
    <x v="311"/>
    <n v="8000"/>
    <n v="8950"/>
    <x v="0"/>
    <x v="0"/>
    <x v="0"/>
    <n v="1365973432"/>
    <n v="1363381432"/>
    <x v="1"/>
    <n v="146"/>
    <x v="0"/>
    <s v="film &amp; video/documentary"/>
    <n v="112"/>
    <x v="253"/>
    <x v="0"/>
    <x v="4"/>
  </r>
  <r>
    <n v="313"/>
    <x v="313"/>
    <x v="312"/>
    <n v="17000"/>
    <n v="17805"/>
    <x v="0"/>
    <x v="0"/>
    <x v="0"/>
    <n v="1281542340"/>
    <n v="1277702894"/>
    <x v="1"/>
    <n v="222"/>
    <x v="0"/>
    <s v="film &amp; video/documentary"/>
    <n v="105"/>
    <x v="181"/>
    <x v="0"/>
    <x v="4"/>
  </r>
  <r>
    <n v="314"/>
    <x v="314"/>
    <x v="313"/>
    <n v="1000"/>
    <n v="3851.5"/>
    <x v="0"/>
    <x v="0"/>
    <x v="0"/>
    <n v="1362167988"/>
    <n v="1359575988"/>
    <x v="1"/>
    <n v="120"/>
    <x v="0"/>
    <s v="film &amp; video/documentary"/>
    <n v="385"/>
    <x v="254"/>
    <x v="0"/>
    <x v="4"/>
  </r>
  <r>
    <n v="315"/>
    <x v="315"/>
    <x v="314"/>
    <n v="25000"/>
    <n v="25312"/>
    <x v="0"/>
    <x v="0"/>
    <x v="0"/>
    <n v="1345660334"/>
    <n v="1343068334"/>
    <x v="1"/>
    <n v="126"/>
    <x v="0"/>
    <s v="film &amp; video/documentary"/>
    <n v="101"/>
    <x v="255"/>
    <x v="0"/>
    <x v="4"/>
  </r>
  <r>
    <n v="316"/>
    <x v="316"/>
    <x v="315"/>
    <n v="15000"/>
    <n v="17066"/>
    <x v="0"/>
    <x v="5"/>
    <x v="5"/>
    <n v="1418273940"/>
    <n v="1415398197"/>
    <x v="1"/>
    <n v="158"/>
    <x v="0"/>
    <s v="film &amp; video/documentary"/>
    <n v="114"/>
    <x v="256"/>
    <x v="0"/>
    <x v="4"/>
  </r>
  <r>
    <n v="317"/>
    <x v="317"/>
    <x v="316"/>
    <n v="30000"/>
    <n v="30241"/>
    <x v="0"/>
    <x v="0"/>
    <x v="0"/>
    <n v="1386778483"/>
    <n v="1384186483"/>
    <x v="1"/>
    <n v="316"/>
    <x v="0"/>
    <s v="film &amp; video/documentary"/>
    <n v="101"/>
    <x v="257"/>
    <x v="0"/>
    <x v="4"/>
  </r>
  <r>
    <n v="318"/>
    <x v="318"/>
    <x v="317"/>
    <n v="5000"/>
    <n v="14166"/>
    <x v="0"/>
    <x v="0"/>
    <x v="0"/>
    <n v="1364342151"/>
    <n v="1361753751"/>
    <x v="1"/>
    <n v="284"/>
    <x v="0"/>
    <s v="film &amp; video/documentary"/>
    <n v="283"/>
    <x v="34"/>
    <x v="0"/>
    <x v="4"/>
  </r>
  <r>
    <n v="319"/>
    <x v="319"/>
    <x v="318"/>
    <n v="5000"/>
    <n v="5634"/>
    <x v="0"/>
    <x v="0"/>
    <x v="0"/>
    <n v="1265097540"/>
    <n v="1257538029"/>
    <x v="1"/>
    <n v="51"/>
    <x v="0"/>
    <s v="film &amp; video/documentary"/>
    <n v="113"/>
    <x v="258"/>
    <x v="0"/>
    <x v="4"/>
  </r>
  <r>
    <n v="320"/>
    <x v="320"/>
    <x v="319"/>
    <n v="20000"/>
    <n v="21316"/>
    <x v="0"/>
    <x v="1"/>
    <x v="1"/>
    <n v="1450825200"/>
    <n v="1448284433"/>
    <x v="1"/>
    <n v="158"/>
    <x v="0"/>
    <s v="film &amp; video/documentary"/>
    <n v="107"/>
    <x v="259"/>
    <x v="0"/>
    <x v="4"/>
  </r>
  <r>
    <n v="321"/>
    <x v="321"/>
    <x v="320"/>
    <n v="35000"/>
    <n v="35932"/>
    <x v="0"/>
    <x v="12"/>
    <x v="3"/>
    <n v="1478605386"/>
    <n v="1475577786"/>
    <x v="1"/>
    <n v="337"/>
    <x v="0"/>
    <s v="film &amp; video/documentary"/>
    <n v="103"/>
    <x v="260"/>
    <x v="0"/>
    <x v="4"/>
  </r>
  <r>
    <n v="322"/>
    <x v="322"/>
    <x v="321"/>
    <n v="25000"/>
    <n v="26978"/>
    <x v="0"/>
    <x v="0"/>
    <x v="0"/>
    <n v="1463146848"/>
    <n v="1460554848"/>
    <x v="1"/>
    <n v="186"/>
    <x v="0"/>
    <s v="film &amp; video/documentary"/>
    <n v="108"/>
    <x v="261"/>
    <x v="0"/>
    <x v="4"/>
  </r>
  <r>
    <n v="323"/>
    <x v="323"/>
    <x v="322"/>
    <n v="5400"/>
    <n v="6646"/>
    <x v="0"/>
    <x v="0"/>
    <x v="0"/>
    <n v="1482307140"/>
    <n v="1479886966"/>
    <x v="1"/>
    <n v="58"/>
    <x v="0"/>
    <s v="film &amp; video/documentary"/>
    <n v="123"/>
    <x v="262"/>
    <x v="0"/>
    <x v="4"/>
  </r>
  <r>
    <n v="324"/>
    <x v="324"/>
    <x v="323"/>
    <n v="8500"/>
    <n v="8636"/>
    <x v="0"/>
    <x v="0"/>
    <x v="0"/>
    <n v="1438441308"/>
    <n v="1435590108"/>
    <x v="1"/>
    <n v="82"/>
    <x v="0"/>
    <s v="film &amp; video/documentary"/>
    <n v="102"/>
    <x v="263"/>
    <x v="0"/>
    <x v="4"/>
  </r>
  <r>
    <n v="325"/>
    <x v="325"/>
    <x v="324"/>
    <n v="50000"/>
    <n v="52198"/>
    <x v="0"/>
    <x v="0"/>
    <x v="0"/>
    <n v="1482208233"/>
    <n v="1479184233"/>
    <x v="1"/>
    <n v="736"/>
    <x v="0"/>
    <s v="film &amp; video/documentary"/>
    <n v="104"/>
    <x v="264"/>
    <x v="0"/>
    <x v="4"/>
  </r>
  <r>
    <n v="326"/>
    <x v="326"/>
    <x v="325"/>
    <n v="150000"/>
    <n v="169394.6"/>
    <x v="0"/>
    <x v="0"/>
    <x v="0"/>
    <n v="1489532220"/>
    <n v="1486625606"/>
    <x v="1"/>
    <n v="1151"/>
    <x v="0"/>
    <s v="film &amp; video/documentary"/>
    <n v="113"/>
    <x v="265"/>
    <x v="0"/>
    <x v="4"/>
  </r>
  <r>
    <n v="327"/>
    <x v="327"/>
    <x v="326"/>
    <n v="4000"/>
    <n v="5456"/>
    <x v="0"/>
    <x v="0"/>
    <x v="0"/>
    <n v="1427011200"/>
    <n v="1424669929"/>
    <x v="1"/>
    <n v="34"/>
    <x v="0"/>
    <s v="film &amp; video/documentary"/>
    <n v="136"/>
    <x v="266"/>
    <x v="0"/>
    <x v="4"/>
  </r>
  <r>
    <n v="328"/>
    <x v="328"/>
    <x v="327"/>
    <n v="75000"/>
    <n v="77710.8"/>
    <x v="0"/>
    <x v="0"/>
    <x v="0"/>
    <n v="1446350400"/>
    <n v="1443739388"/>
    <x v="1"/>
    <n v="498"/>
    <x v="0"/>
    <s v="film &amp; video/documentary"/>
    <n v="104"/>
    <x v="267"/>
    <x v="0"/>
    <x v="4"/>
  </r>
  <r>
    <n v="329"/>
    <x v="329"/>
    <x v="328"/>
    <n v="10000"/>
    <n v="10550"/>
    <x v="0"/>
    <x v="0"/>
    <x v="0"/>
    <n v="1446868800"/>
    <n v="1444821127"/>
    <x v="1"/>
    <n v="167"/>
    <x v="0"/>
    <s v="film &amp; video/documentary"/>
    <n v="106"/>
    <x v="268"/>
    <x v="0"/>
    <x v="4"/>
  </r>
  <r>
    <n v="330"/>
    <x v="330"/>
    <x v="329"/>
    <n v="35000"/>
    <n v="35640"/>
    <x v="0"/>
    <x v="0"/>
    <x v="0"/>
    <n v="1368763140"/>
    <n v="1366028563"/>
    <x v="1"/>
    <n v="340"/>
    <x v="0"/>
    <s v="film &amp; video/documentary"/>
    <n v="102"/>
    <x v="269"/>
    <x v="0"/>
    <x v="4"/>
  </r>
  <r>
    <n v="331"/>
    <x v="331"/>
    <x v="330"/>
    <n v="40000"/>
    <n v="42642"/>
    <x v="0"/>
    <x v="0"/>
    <x v="0"/>
    <n v="1466171834"/>
    <n v="1463493434"/>
    <x v="1"/>
    <n v="438"/>
    <x v="0"/>
    <s v="film &amp; video/documentary"/>
    <n v="107"/>
    <x v="270"/>
    <x v="0"/>
    <x v="4"/>
  </r>
  <r>
    <n v="332"/>
    <x v="332"/>
    <x v="331"/>
    <n v="100000"/>
    <n v="113015"/>
    <x v="0"/>
    <x v="0"/>
    <x v="0"/>
    <n v="1446019200"/>
    <n v="1442420377"/>
    <x v="1"/>
    <n v="555"/>
    <x v="0"/>
    <s v="film &amp; video/documentary"/>
    <n v="113"/>
    <x v="271"/>
    <x v="0"/>
    <x v="4"/>
  </r>
  <r>
    <n v="333"/>
    <x v="333"/>
    <x v="332"/>
    <n v="40000"/>
    <n v="50091"/>
    <x v="0"/>
    <x v="0"/>
    <x v="0"/>
    <n v="1460038591"/>
    <n v="1457450191"/>
    <x v="1"/>
    <n v="266"/>
    <x v="0"/>
    <s v="film &amp; video/documentary"/>
    <n v="125"/>
    <x v="272"/>
    <x v="0"/>
    <x v="4"/>
  </r>
  <r>
    <n v="334"/>
    <x v="334"/>
    <x v="333"/>
    <n v="10000"/>
    <n v="10119"/>
    <x v="0"/>
    <x v="0"/>
    <x v="0"/>
    <n v="1431716400"/>
    <n v="1428423757"/>
    <x v="1"/>
    <n v="69"/>
    <x v="0"/>
    <s v="film &amp; video/documentary"/>
    <n v="101"/>
    <x v="273"/>
    <x v="0"/>
    <x v="4"/>
  </r>
  <r>
    <n v="335"/>
    <x v="335"/>
    <x v="334"/>
    <n v="8500"/>
    <n v="8735"/>
    <x v="0"/>
    <x v="0"/>
    <x v="0"/>
    <n v="1431122400"/>
    <n v="1428428515"/>
    <x v="1"/>
    <n v="80"/>
    <x v="0"/>
    <s v="film &amp; video/documentary"/>
    <n v="103"/>
    <x v="274"/>
    <x v="0"/>
    <x v="4"/>
  </r>
  <r>
    <n v="336"/>
    <x v="336"/>
    <x v="335"/>
    <n v="25000"/>
    <n v="29209.78"/>
    <x v="0"/>
    <x v="0"/>
    <x v="0"/>
    <n v="1447427918"/>
    <n v="1444832318"/>
    <x v="1"/>
    <n v="493"/>
    <x v="0"/>
    <s v="film &amp; video/documentary"/>
    <n v="117"/>
    <x v="275"/>
    <x v="0"/>
    <x v="4"/>
  </r>
  <r>
    <n v="337"/>
    <x v="337"/>
    <x v="336"/>
    <n v="3000"/>
    <n v="3035.05"/>
    <x v="0"/>
    <x v="0"/>
    <x v="0"/>
    <n v="1426298708"/>
    <n v="1423710308"/>
    <x v="1"/>
    <n v="31"/>
    <x v="0"/>
    <s v="film &amp; video/documentary"/>
    <n v="101"/>
    <x v="276"/>
    <x v="0"/>
    <x v="4"/>
  </r>
  <r>
    <n v="338"/>
    <x v="338"/>
    <x v="337"/>
    <n v="15000"/>
    <n v="16520.04"/>
    <x v="0"/>
    <x v="0"/>
    <x v="0"/>
    <n v="1472864400"/>
    <n v="1468001290"/>
    <x v="1"/>
    <n v="236"/>
    <x v="0"/>
    <s v="film &amp; video/documentary"/>
    <n v="110"/>
    <x v="277"/>
    <x v="0"/>
    <x v="4"/>
  </r>
  <r>
    <n v="339"/>
    <x v="339"/>
    <x v="338"/>
    <n v="6000"/>
    <n v="6485"/>
    <x v="0"/>
    <x v="0"/>
    <x v="0"/>
    <n v="1430331268"/>
    <n v="1427739268"/>
    <x v="1"/>
    <n v="89"/>
    <x v="0"/>
    <s v="film &amp; video/documentary"/>
    <n v="108"/>
    <x v="278"/>
    <x v="0"/>
    <x v="4"/>
  </r>
  <r>
    <n v="340"/>
    <x v="340"/>
    <x v="339"/>
    <n v="35000"/>
    <n v="43758"/>
    <x v="0"/>
    <x v="0"/>
    <x v="0"/>
    <n v="1489006800"/>
    <n v="1486397007"/>
    <x v="1"/>
    <n v="299"/>
    <x v="0"/>
    <s v="film &amp; video/documentary"/>
    <n v="125"/>
    <x v="279"/>
    <x v="0"/>
    <x v="4"/>
  </r>
  <r>
    <n v="341"/>
    <x v="341"/>
    <x v="340"/>
    <n v="3500"/>
    <n v="3735"/>
    <x v="0"/>
    <x v="0"/>
    <x v="0"/>
    <n v="1412135940"/>
    <n v="1410555998"/>
    <x v="1"/>
    <n v="55"/>
    <x v="0"/>
    <s v="film &amp; video/documentary"/>
    <n v="107"/>
    <x v="280"/>
    <x v="0"/>
    <x v="4"/>
  </r>
  <r>
    <n v="342"/>
    <x v="342"/>
    <x v="341"/>
    <n v="55000"/>
    <n v="55201.52"/>
    <x v="0"/>
    <x v="0"/>
    <x v="0"/>
    <n v="1461955465"/>
    <n v="1459363465"/>
    <x v="1"/>
    <n v="325"/>
    <x v="0"/>
    <s v="film &amp; video/documentary"/>
    <n v="100"/>
    <x v="281"/>
    <x v="0"/>
    <x v="4"/>
  </r>
  <r>
    <n v="343"/>
    <x v="343"/>
    <x v="342"/>
    <n v="30000"/>
    <n v="30608.59"/>
    <x v="0"/>
    <x v="0"/>
    <x v="0"/>
    <n v="1415934000"/>
    <n v="1413308545"/>
    <x v="1"/>
    <n v="524"/>
    <x v="0"/>
    <s v="film &amp; video/documentary"/>
    <n v="102"/>
    <x v="282"/>
    <x v="0"/>
    <x v="4"/>
  </r>
  <r>
    <n v="344"/>
    <x v="344"/>
    <x v="343"/>
    <n v="33500"/>
    <n v="34198"/>
    <x v="0"/>
    <x v="0"/>
    <x v="0"/>
    <n v="1433125200"/>
    <n v="1429312694"/>
    <x v="1"/>
    <n v="285"/>
    <x v="0"/>
    <s v="film &amp; video/documentary"/>
    <n v="102"/>
    <x v="283"/>
    <x v="0"/>
    <x v="4"/>
  </r>
  <r>
    <n v="345"/>
    <x v="345"/>
    <x v="344"/>
    <n v="14500"/>
    <n v="17875"/>
    <x v="0"/>
    <x v="0"/>
    <x v="0"/>
    <n v="1432161590"/>
    <n v="1429569590"/>
    <x v="1"/>
    <n v="179"/>
    <x v="0"/>
    <s v="film &amp; video/documentary"/>
    <n v="123"/>
    <x v="284"/>
    <x v="0"/>
    <x v="4"/>
  </r>
  <r>
    <n v="346"/>
    <x v="346"/>
    <x v="345"/>
    <n v="10000"/>
    <n v="17028.88"/>
    <x v="0"/>
    <x v="0"/>
    <x v="0"/>
    <n v="1444824021"/>
    <n v="1442232021"/>
    <x v="1"/>
    <n v="188"/>
    <x v="0"/>
    <s v="film &amp; video/documentary"/>
    <n v="170"/>
    <x v="285"/>
    <x v="0"/>
    <x v="4"/>
  </r>
  <r>
    <n v="347"/>
    <x v="347"/>
    <x v="346"/>
    <n v="40000"/>
    <n v="44636.2"/>
    <x v="0"/>
    <x v="0"/>
    <x v="0"/>
    <n v="1447505609"/>
    <n v="1444910009"/>
    <x v="1"/>
    <n v="379"/>
    <x v="0"/>
    <s v="film &amp; video/documentary"/>
    <n v="112"/>
    <x v="286"/>
    <x v="0"/>
    <x v="4"/>
  </r>
  <r>
    <n v="348"/>
    <x v="348"/>
    <x v="347"/>
    <n v="10000"/>
    <n v="10300"/>
    <x v="0"/>
    <x v="0"/>
    <x v="0"/>
    <n v="1440165916"/>
    <n v="1437573916"/>
    <x v="1"/>
    <n v="119"/>
    <x v="0"/>
    <s v="film &amp; video/documentary"/>
    <n v="103"/>
    <x v="287"/>
    <x v="0"/>
    <x v="4"/>
  </r>
  <r>
    <n v="349"/>
    <x v="349"/>
    <x v="348"/>
    <n v="11260"/>
    <n v="12007.18"/>
    <x v="0"/>
    <x v="0"/>
    <x v="0"/>
    <n v="1487937508"/>
    <n v="1485345508"/>
    <x v="1"/>
    <n v="167"/>
    <x v="0"/>
    <s v="film &amp; video/documentary"/>
    <n v="107"/>
    <x v="288"/>
    <x v="0"/>
    <x v="4"/>
  </r>
  <r>
    <n v="350"/>
    <x v="350"/>
    <x v="349"/>
    <n v="25000"/>
    <n v="28690"/>
    <x v="0"/>
    <x v="0"/>
    <x v="0"/>
    <n v="1473566340"/>
    <n v="1470274509"/>
    <x v="1"/>
    <n v="221"/>
    <x v="0"/>
    <s v="film &amp; video/documentary"/>
    <n v="115"/>
    <x v="289"/>
    <x v="0"/>
    <x v="4"/>
  </r>
  <r>
    <n v="351"/>
    <x v="351"/>
    <x v="350"/>
    <n v="34000"/>
    <n v="43296"/>
    <x v="0"/>
    <x v="3"/>
    <x v="3"/>
    <n v="1460066954"/>
    <n v="1456614554"/>
    <x v="1"/>
    <n v="964"/>
    <x v="0"/>
    <s v="film &amp; video/documentary"/>
    <n v="127"/>
    <x v="290"/>
    <x v="0"/>
    <x v="4"/>
  </r>
  <r>
    <n v="352"/>
    <x v="352"/>
    <x v="351"/>
    <n v="10000"/>
    <n v="11656"/>
    <x v="0"/>
    <x v="0"/>
    <x v="0"/>
    <n v="1412740868"/>
    <n v="1410148868"/>
    <x v="1"/>
    <n v="286"/>
    <x v="0"/>
    <s v="film &amp; video/documentary"/>
    <n v="117"/>
    <x v="291"/>
    <x v="0"/>
    <x v="4"/>
  </r>
  <r>
    <n v="353"/>
    <x v="353"/>
    <x v="352"/>
    <n v="58425"/>
    <n v="63460.18"/>
    <x v="0"/>
    <x v="0"/>
    <x v="0"/>
    <n v="1447963219"/>
    <n v="1445367619"/>
    <x v="1"/>
    <n v="613"/>
    <x v="0"/>
    <s v="film &amp; video/documentary"/>
    <n v="109"/>
    <x v="292"/>
    <x v="0"/>
    <x v="4"/>
  </r>
  <r>
    <n v="354"/>
    <x v="354"/>
    <x v="353"/>
    <n v="3500"/>
    <n v="3638"/>
    <x v="0"/>
    <x v="0"/>
    <x v="0"/>
    <n v="1460141521"/>
    <n v="1457553121"/>
    <x v="1"/>
    <n v="29"/>
    <x v="0"/>
    <s v="film &amp; video/documentary"/>
    <n v="104"/>
    <x v="293"/>
    <x v="0"/>
    <x v="4"/>
  </r>
  <r>
    <n v="355"/>
    <x v="355"/>
    <x v="354"/>
    <n v="35000"/>
    <n v="40690"/>
    <x v="0"/>
    <x v="0"/>
    <x v="0"/>
    <n v="1417420994"/>
    <n v="1414738994"/>
    <x v="1"/>
    <n v="165"/>
    <x v="0"/>
    <s v="film &amp; video/documentary"/>
    <n v="116"/>
    <x v="294"/>
    <x v="0"/>
    <x v="4"/>
  </r>
  <r>
    <n v="356"/>
    <x v="356"/>
    <x v="355"/>
    <n v="7500"/>
    <n v="7701.93"/>
    <x v="0"/>
    <x v="0"/>
    <x v="0"/>
    <n v="1458152193"/>
    <n v="1455563793"/>
    <x v="1"/>
    <n v="97"/>
    <x v="0"/>
    <s v="film &amp; video/documentary"/>
    <n v="103"/>
    <x v="295"/>
    <x v="0"/>
    <x v="4"/>
  </r>
  <r>
    <n v="357"/>
    <x v="357"/>
    <x v="356"/>
    <n v="15000"/>
    <n v="26100"/>
    <x v="0"/>
    <x v="0"/>
    <x v="0"/>
    <n v="1429852797"/>
    <n v="1426396797"/>
    <x v="1"/>
    <n v="303"/>
    <x v="0"/>
    <s v="film &amp; video/documentary"/>
    <n v="174"/>
    <x v="296"/>
    <x v="0"/>
    <x v="4"/>
  </r>
  <r>
    <n v="358"/>
    <x v="358"/>
    <x v="357"/>
    <n v="50000"/>
    <n v="51544"/>
    <x v="0"/>
    <x v="0"/>
    <x v="0"/>
    <n v="1466002800"/>
    <n v="1463517521"/>
    <x v="1"/>
    <n v="267"/>
    <x v="0"/>
    <s v="film &amp; video/documentary"/>
    <n v="103"/>
    <x v="297"/>
    <x v="0"/>
    <x v="4"/>
  </r>
  <r>
    <n v="359"/>
    <x v="359"/>
    <x v="358"/>
    <n v="24200"/>
    <n v="25375"/>
    <x v="0"/>
    <x v="0"/>
    <x v="0"/>
    <n v="1415941920"/>
    <n v="1414028490"/>
    <x v="1"/>
    <n v="302"/>
    <x v="0"/>
    <s v="film &amp; video/documentary"/>
    <n v="105"/>
    <x v="298"/>
    <x v="0"/>
    <x v="4"/>
  </r>
  <r>
    <n v="360"/>
    <x v="360"/>
    <x v="359"/>
    <n v="12000"/>
    <n v="12165"/>
    <x v="0"/>
    <x v="0"/>
    <x v="0"/>
    <n v="1437621060"/>
    <n v="1433799180"/>
    <x v="0"/>
    <n v="87"/>
    <x v="0"/>
    <s v="film &amp; video/documentary"/>
    <n v="101"/>
    <x v="299"/>
    <x v="0"/>
    <x v="4"/>
  </r>
  <r>
    <n v="361"/>
    <x v="361"/>
    <x v="360"/>
    <n v="35000"/>
    <n v="38876.949999999997"/>
    <x v="0"/>
    <x v="0"/>
    <x v="0"/>
    <n v="1416704506"/>
    <n v="1414108906"/>
    <x v="0"/>
    <n v="354"/>
    <x v="0"/>
    <s v="film &amp; video/documentary"/>
    <n v="111"/>
    <x v="300"/>
    <x v="0"/>
    <x v="4"/>
  </r>
  <r>
    <n v="362"/>
    <x v="362"/>
    <x v="361"/>
    <n v="9665"/>
    <n v="12000"/>
    <x v="0"/>
    <x v="0"/>
    <x v="0"/>
    <n v="1407456000"/>
    <n v="1405573391"/>
    <x v="0"/>
    <n v="86"/>
    <x v="0"/>
    <s v="film &amp; video/documentary"/>
    <n v="124"/>
    <x v="301"/>
    <x v="0"/>
    <x v="4"/>
  </r>
  <r>
    <n v="363"/>
    <x v="363"/>
    <x v="362"/>
    <n v="8925"/>
    <n v="9044"/>
    <x v="0"/>
    <x v="0"/>
    <x v="0"/>
    <n v="1272828120"/>
    <n v="1268934736"/>
    <x v="0"/>
    <n v="26"/>
    <x v="0"/>
    <s v="film &amp; video/documentary"/>
    <n v="101"/>
    <x v="302"/>
    <x v="0"/>
    <x v="4"/>
  </r>
  <r>
    <n v="364"/>
    <x v="364"/>
    <x v="363"/>
    <n v="7000"/>
    <n v="7711.3"/>
    <x v="0"/>
    <x v="0"/>
    <x v="0"/>
    <n v="1403323140"/>
    <n v="1400704672"/>
    <x v="0"/>
    <n v="113"/>
    <x v="0"/>
    <s v="film &amp; video/documentary"/>
    <n v="110"/>
    <x v="303"/>
    <x v="0"/>
    <x v="4"/>
  </r>
  <r>
    <n v="365"/>
    <x v="365"/>
    <x v="364"/>
    <n v="15000"/>
    <n v="15596"/>
    <x v="0"/>
    <x v="1"/>
    <x v="1"/>
    <n v="1393597999"/>
    <n v="1391005999"/>
    <x v="0"/>
    <n v="65"/>
    <x v="0"/>
    <s v="film &amp; video/documentary"/>
    <n v="104"/>
    <x v="304"/>
    <x v="0"/>
    <x v="4"/>
  </r>
  <r>
    <n v="366"/>
    <x v="366"/>
    <x v="365"/>
    <n v="38000"/>
    <n v="38500"/>
    <x v="0"/>
    <x v="0"/>
    <x v="0"/>
    <n v="1337540518"/>
    <n v="1334948518"/>
    <x v="0"/>
    <n v="134"/>
    <x v="0"/>
    <s v="film &amp; video/documentary"/>
    <n v="101"/>
    <x v="305"/>
    <x v="0"/>
    <x v="4"/>
  </r>
  <r>
    <n v="367"/>
    <x v="367"/>
    <x v="366"/>
    <n v="10000"/>
    <n v="10335.01"/>
    <x v="0"/>
    <x v="0"/>
    <x v="0"/>
    <n v="1367384340"/>
    <n v="1363960278"/>
    <x v="0"/>
    <n v="119"/>
    <x v="0"/>
    <s v="film &amp; video/documentary"/>
    <n v="103"/>
    <x v="306"/>
    <x v="0"/>
    <x v="4"/>
  </r>
  <r>
    <n v="368"/>
    <x v="368"/>
    <x v="367"/>
    <n v="12500"/>
    <n v="13014"/>
    <x v="0"/>
    <x v="0"/>
    <x v="0"/>
    <n v="1426426322"/>
    <n v="1423405922"/>
    <x v="0"/>
    <n v="159"/>
    <x v="0"/>
    <s v="film &amp; video/documentary"/>
    <n v="104"/>
    <x v="307"/>
    <x v="0"/>
    <x v="4"/>
  </r>
  <r>
    <n v="369"/>
    <x v="369"/>
    <x v="368"/>
    <n v="6500"/>
    <n v="7160.12"/>
    <x v="0"/>
    <x v="0"/>
    <x v="0"/>
    <n v="1326633269"/>
    <n v="1324041269"/>
    <x v="0"/>
    <n v="167"/>
    <x v="0"/>
    <s v="film &amp; video/documentary"/>
    <n v="110"/>
    <x v="308"/>
    <x v="0"/>
    <x v="4"/>
  </r>
  <r>
    <n v="370"/>
    <x v="370"/>
    <x v="369"/>
    <n v="25000"/>
    <n v="30505"/>
    <x v="0"/>
    <x v="0"/>
    <x v="0"/>
    <n v="1483729500"/>
    <n v="1481137500"/>
    <x v="0"/>
    <n v="43"/>
    <x v="0"/>
    <s v="film &amp; video/documentary"/>
    <n v="122"/>
    <x v="309"/>
    <x v="0"/>
    <x v="4"/>
  </r>
  <r>
    <n v="371"/>
    <x v="371"/>
    <x v="370"/>
    <n v="150000"/>
    <n v="171253"/>
    <x v="0"/>
    <x v="0"/>
    <x v="0"/>
    <n v="1359743139"/>
    <n v="1355855139"/>
    <x v="0"/>
    <n v="1062"/>
    <x v="0"/>
    <s v="film &amp; video/documentary"/>
    <n v="114"/>
    <x v="310"/>
    <x v="0"/>
    <x v="4"/>
  </r>
  <r>
    <n v="372"/>
    <x v="372"/>
    <x v="371"/>
    <n v="300"/>
    <n v="376"/>
    <x v="0"/>
    <x v="1"/>
    <x v="1"/>
    <n v="1459872000"/>
    <n v="1456408244"/>
    <x v="0"/>
    <n v="9"/>
    <x v="0"/>
    <s v="film &amp; video/documentary"/>
    <n v="125"/>
    <x v="311"/>
    <x v="0"/>
    <x v="4"/>
  </r>
  <r>
    <n v="373"/>
    <x v="373"/>
    <x v="372"/>
    <n v="7500"/>
    <n v="8000"/>
    <x v="0"/>
    <x v="0"/>
    <x v="0"/>
    <n v="1342648398"/>
    <n v="1340056398"/>
    <x v="0"/>
    <n v="89"/>
    <x v="0"/>
    <s v="film &amp; video/documentary"/>
    <n v="107"/>
    <x v="312"/>
    <x v="0"/>
    <x v="4"/>
  </r>
  <r>
    <n v="374"/>
    <x v="374"/>
    <x v="373"/>
    <n v="6000"/>
    <n v="7839"/>
    <x v="0"/>
    <x v="0"/>
    <x v="0"/>
    <n v="1316208031"/>
    <n v="1312320031"/>
    <x v="0"/>
    <n v="174"/>
    <x v="0"/>
    <s v="film &amp; video/documentary"/>
    <n v="131"/>
    <x v="313"/>
    <x v="0"/>
    <x v="4"/>
  </r>
  <r>
    <n v="375"/>
    <x v="375"/>
    <x v="374"/>
    <n v="500"/>
    <n v="600"/>
    <x v="0"/>
    <x v="0"/>
    <x v="0"/>
    <n v="1393694280"/>
    <n v="1390088311"/>
    <x v="0"/>
    <n v="14"/>
    <x v="0"/>
    <s v="film &amp; video/documentary"/>
    <n v="120"/>
    <x v="314"/>
    <x v="0"/>
    <x v="4"/>
  </r>
  <r>
    <n v="376"/>
    <x v="376"/>
    <x v="375"/>
    <n v="2450"/>
    <n v="2596"/>
    <x v="0"/>
    <x v="1"/>
    <x v="1"/>
    <n v="1472122316"/>
    <n v="1469443916"/>
    <x v="0"/>
    <n v="48"/>
    <x v="0"/>
    <s v="film &amp; video/documentary"/>
    <n v="106"/>
    <x v="315"/>
    <x v="0"/>
    <x v="4"/>
  </r>
  <r>
    <n v="377"/>
    <x v="377"/>
    <x v="376"/>
    <n v="12000"/>
    <n v="13728"/>
    <x v="0"/>
    <x v="0"/>
    <x v="0"/>
    <n v="1447484460"/>
    <n v="1444888868"/>
    <x v="0"/>
    <n v="133"/>
    <x v="0"/>
    <s v="film &amp; video/documentary"/>
    <n v="114"/>
    <x v="316"/>
    <x v="0"/>
    <x v="4"/>
  </r>
  <r>
    <n v="378"/>
    <x v="378"/>
    <x v="377"/>
    <n v="3000"/>
    <n v="3353"/>
    <x v="0"/>
    <x v="5"/>
    <x v="5"/>
    <n v="1453765920"/>
    <n v="1451655808"/>
    <x v="0"/>
    <n v="83"/>
    <x v="0"/>
    <s v="film &amp; video/documentary"/>
    <n v="112"/>
    <x v="317"/>
    <x v="0"/>
    <x v="4"/>
  </r>
  <r>
    <n v="379"/>
    <x v="379"/>
    <x v="378"/>
    <n v="15000"/>
    <n v="17412"/>
    <x v="0"/>
    <x v="0"/>
    <x v="0"/>
    <n v="1336062672"/>
    <n v="1332174672"/>
    <x v="0"/>
    <n v="149"/>
    <x v="0"/>
    <s v="film &amp; video/documentary"/>
    <n v="116"/>
    <x v="318"/>
    <x v="0"/>
    <x v="4"/>
  </r>
  <r>
    <n v="380"/>
    <x v="380"/>
    <x v="379"/>
    <n v="4000"/>
    <n v="5660"/>
    <x v="0"/>
    <x v="0"/>
    <x v="0"/>
    <n v="1453569392"/>
    <n v="1451409392"/>
    <x v="0"/>
    <n v="49"/>
    <x v="0"/>
    <s v="film &amp; video/documentary"/>
    <n v="142"/>
    <x v="319"/>
    <x v="0"/>
    <x v="4"/>
  </r>
  <r>
    <n v="381"/>
    <x v="381"/>
    <x v="380"/>
    <n v="25000"/>
    <n v="26182.5"/>
    <x v="0"/>
    <x v="0"/>
    <x v="0"/>
    <n v="1343624400"/>
    <n v="1340642717"/>
    <x v="0"/>
    <n v="251"/>
    <x v="0"/>
    <s v="film &amp; video/documentary"/>
    <n v="105"/>
    <x v="320"/>
    <x v="0"/>
    <x v="4"/>
  </r>
  <r>
    <n v="382"/>
    <x v="382"/>
    <x v="381"/>
    <n v="600"/>
    <n v="1535"/>
    <x v="0"/>
    <x v="0"/>
    <x v="0"/>
    <n v="1346950900"/>
    <n v="1345741300"/>
    <x v="0"/>
    <n v="22"/>
    <x v="0"/>
    <s v="film &amp; video/documentary"/>
    <n v="256"/>
    <x v="321"/>
    <x v="0"/>
    <x v="4"/>
  </r>
  <r>
    <n v="383"/>
    <x v="383"/>
    <x v="382"/>
    <n v="999"/>
    <n v="2065"/>
    <x v="0"/>
    <x v="0"/>
    <x v="0"/>
    <n v="1400467759"/>
    <n v="1398480559"/>
    <x v="0"/>
    <n v="48"/>
    <x v="0"/>
    <s v="film &amp; video/documentary"/>
    <n v="207"/>
    <x v="322"/>
    <x v="0"/>
    <x v="4"/>
  </r>
  <r>
    <n v="384"/>
    <x v="384"/>
    <x v="383"/>
    <n v="20000"/>
    <n v="22421"/>
    <x v="0"/>
    <x v="0"/>
    <x v="0"/>
    <n v="1420569947"/>
    <n v="1417977947"/>
    <x v="0"/>
    <n v="383"/>
    <x v="0"/>
    <s v="film &amp; video/documentary"/>
    <n v="112"/>
    <x v="323"/>
    <x v="0"/>
    <x v="4"/>
  </r>
  <r>
    <n v="385"/>
    <x v="385"/>
    <x v="384"/>
    <n v="25000"/>
    <n v="26495.5"/>
    <x v="0"/>
    <x v="0"/>
    <x v="0"/>
    <n v="1416582101"/>
    <n v="1413986501"/>
    <x v="0"/>
    <n v="237"/>
    <x v="0"/>
    <s v="film &amp; video/documentary"/>
    <n v="106"/>
    <x v="324"/>
    <x v="0"/>
    <x v="4"/>
  </r>
  <r>
    <n v="386"/>
    <x v="386"/>
    <x v="385"/>
    <n v="600"/>
    <n v="601"/>
    <x v="0"/>
    <x v="0"/>
    <x v="0"/>
    <n v="1439246991"/>
    <n v="1437950991"/>
    <x v="0"/>
    <n v="13"/>
    <x v="0"/>
    <s v="film &amp; video/documentary"/>
    <n v="100"/>
    <x v="325"/>
    <x v="0"/>
    <x v="4"/>
  </r>
  <r>
    <n v="387"/>
    <x v="387"/>
    <x v="386"/>
    <n v="38000"/>
    <n v="81316"/>
    <x v="0"/>
    <x v="0"/>
    <x v="0"/>
    <n v="1439618400"/>
    <n v="1436976858"/>
    <x v="0"/>
    <n v="562"/>
    <x v="0"/>
    <s v="film &amp; video/documentary"/>
    <n v="214"/>
    <x v="326"/>
    <x v="0"/>
    <x v="4"/>
  </r>
  <r>
    <n v="388"/>
    <x v="388"/>
    <x v="387"/>
    <n v="5000"/>
    <n v="6308"/>
    <x v="0"/>
    <x v="0"/>
    <x v="0"/>
    <n v="1469670580"/>
    <n v="1467078580"/>
    <x v="0"/>
    <n v="71"/>
    <x v="0"/>
    <s v="film &amp; video/documentary"/>
    <n v="126"/>
    <x v="327"/>
    <x v="0"/>
    <x v="4"/>
  </r>
  <r>
    <n v="389"/>
    <x v="389"/>
    <x v="388"/>
    <n v="68000"/>
    <n v="123444.12"/>
    <x v="0"/>
    <x v="0"/>
    <x v="0"/>
    <n v="1394233140"/>
    <n v="1391477450"/>
    <x v="0"/>
    <n v="1510"/>
    <x v="0"/>
    <s v="film &amp; video/documentary"/>
    <n v="182"/>
    <x v="328"/>
    <x v="0"/>
    <x v="4"/>
  </r>
  <r>
    <n v="390"/>
    <x v="390"/>
    <x v="389"/>
    <n v="1000"/>
    <n v="1000"/>
    <x v="0"/>
    <x v="0"/>
    <x v="0"/>
    <n v="1431046372"/>
    <n v="1429318372"/>
    <x v="0"/>
    <n v="14"/>
    <x v="0"/>
    <s v="film &amp; video/documentary"/>
    <n v="100"/>
    <x v="84"/>
    <x v="0"/>
    <x v="4"/>
  </r>
  <r>
    <n v="391"/>
    <x v="391"/>
    <x v="390"/>
    <n v="20000"/>
    <n v="20122"/>
    <x v="0"/>
    <x v="0"/>
    <x v="0"/>
    <n v="1324169940"/>
    <n v="1321578051"/>
    <x v="0"/>
    <n v="193"/>
    <x v="0"/>
    <s v="film &amp; video/documentary"/>
    <n v="101"/>
    <x v="329"/>
    <x v="0"/>
    <x v="4"/>
  </r>
  <r>
    <n v="392"/>
    <x v="392"/>
    <x v="391"/>
    <n v="18500"/>
    <n v="18667"/>
    <x v="0"/>
    <x v="0"/>
    <x v="0"/>
    <n v="1315450800"/>
    <n v="1312823571"/>
    <x v="0"/>
    <n v="206"/>
    <x v="0"/>
    <s v="film &amp; video/documentary"/>
    <n v="101"/>
    <x v="330"/>
    <x v="0"/>
    <x v="4"/>
  </r>
  <r>
    <n v="393"/>
    <x v="393"/>
    <x v="392"/>
    <n v="50000"/>
    <n v="55223"/>
    <x v="0"/>
    <x v="0"/>
    <x v="0"/>
    <n v="1381424452"/>
    <n v="1378746052"/>
    <x v="0"/>
    <n v="351"/>
    <x v="0"/>
    <s v="film &amp; video/documentary"/>
    <n v="110"/>
    <x v="331"/>
    <x v="0"/>
    <x v="4"/>
  </r>
  <r>
    <n v="394"/>
    <x v="394"/>
    <x v="393"/>
    <n v="4700"/>
    <n v="5259"/>
    <x v="0"/>
    <x v="3"/>
    <x v="3"/>
    <n v="1460918282"/>
    <n v="1455737882"/>
    <x v="0"/>
    <n v="50"/>
    <x v="0"/>
    <s v="film &amp; video/documentary"/>
    <n v="112"/>
    <x v="332"/>
    <x v="0"/>
    <x v="4"/>
  </r>
  <r>
    <n v="395"/>
    <x v="395"/>
    <x v="394"/>
    <n v="10000"/>
    <n v="10804.45"/>
    <x v="0"/>
    <x v="0"/>
    <x v="0"/>
    <n v="1335562320"/>
    <n v="1332452960"/>
    <x v="0"/>
    <n v="184"/>
    <x v="0"/>
    <s v="film &amp; video/documentary"/>
    <n v="108"/>
    <x v="333"/>
    <x v="0"/>
    <x v="4"/>
  </r>
  <r>
    <n v="396"/>
    <x v="396"/>
    <x v="395"/>
    <n v="15000"/>
    <n v="16000"/>
    <x v="0"/>
    <x v="0"/>
    <x v="0"/>
    <n v="1341668006"/>
    <n v="1340372006"/>
    <x v="0"/>
    <n v="196"/>
    <x v="0"/>
    <s v="film &amp; video/documentary"/>
    <n v="107"/>
    <x v="334"/>
    <x v="0"/>
    <x v="4"/>
  </r>
  <r>
    <n v="397"/>
    <x v="397"/>
    <x v="396"/>
    <n v="12444"/>
    <n v="12929.35"/>
    <x v="0"/>
    <x v="0"/>
    <x v="0"/>
    <n v="1283312640"/>
    <n v="1279651084"/>
    <x v="0"/>
    <n v="229"/>
    <x v="0"/>
    <s v="film &amp; video/documentary"/>
    <n v="104"/>
    <x v="335"/>
    <x v="0"/>
    <x v="4"/>
  </r>
  <r>
    <n v="398"/>
    <x v="398"/>
    <x v="397"/>
    <n v="7500"/>
    <n v="9387"/>
    <x v="0"/>
    <x v="0"/>
    <x v="0"/>
    <n v="1430334126"/>
    <n v="1426446126"/>
    <x v="0"/>
    <n v="67"/>
    <x v="0"/>
    <s v="film &amp; video/documentary"/>
    <n v="125"/>
    <x v="336"/>
    <x v="0"/>
    <x v="4"/>
  </r>
  <r>
    <n v="399"/>
    <x v="399"/>
    <x v="398"/>
    <n v="20000"/>
    <n v="21361"/>
    <x v="0"/>
    <x v="1"/>
    <x v="1"/>
    <n v="1481716800"/>
    <n v="1479070867"/>
    <x v="0"/>
    <n v="95"/>
    <x v="0"/>
    <s v="film &amp; video/documentary"/>
    <n v="107"/>
    <x v="337"/>
    <x v="0"/>
    <x v="4"/>
  </r>
  <r>
    <n v="400"/>
    <x v="400"/>
    <x v="399"/>
    <n v="10000"/>
    <n v="11230.25"/>
    <x v="0"/>
    <x v="0"/>
    <x v="0"/>
    <n v="1400297400"/>
    <n v="1397661347"/>
    <x v="0"/>
    <n v="62"/>
    <x v="0"/>
    <s v="film &amp; video/documentary"/>
    <n v="112"/>
    <x v="338"/>
    <x v="0"/>
    <x v="4"/>
  </r>
  <r>
    <n v="401"/>
    <x v="401"/>
    <x v="400"/>
    <n v="50000"/>
    <n v="51906"/>
    <x v="0"/>
    <x v="0"/>
    <x v="0"/>
    <n v="1312747970"/>
    <n v="1310155970"/>
    <x v="0"/>
    <n v="73"/>
    <x v="0"/>
    <s v="film &amp; video/documentary"/>
    <n v="104"/>
    <x v="339"/>
    <x v="0"/>
    <x v="4"/>
  </r>
  <r>
    <n v="402"/>
    <x v="402"/>
    <x v="401"/>
    <n v="2000"/>
    <n v="2833"/>
    <x v="0"/>
    <x v="0"/>
    <x v="0"/>
    <n v="1446731817"/>
    <n v="1444913817"/>
    <x v="0"/>
    <n v="43"/>
    <x v="0"/>
    <s v="film &amp; video/documentary"/>
    <n v="142"/>
    <x v="340"/>
    <x v="0"/>
    <x v="4"/>
  </r>
  <r>
    <n v="403"/>
    <x v="403"/>
    <x v="402"/>
    <n v="5000"/>
    <n v="5263"/>
    <x v="0"/>
    <x v="0"/>
    <x v="0"/>
    <n v="1312960080"/>
    <n v="1308900441"/>
    <x v="0"/>
    <n v="70"/>
    <x v="0"/>
    <s v="film &amp; video/documentary"/>
    <n v="105"/>
    <x v="341"/>
    <x v="0"/>
    <x v="4"/>
  </r>
  <r>
    <n v="404"/>
    <x v="404"/>
    <x v="403"/>
    <n v="35000"/>
    <n v="36082"/>
    <x v="0"/>
    <x v="0"/>
    <x v="0"/>
    <n v="1391641440"/>
    <n v="1389107062"/>
    <x v="0"/>
    <n v="271"/>
    <x v="0"/>
    <s v="film &amp; video/documentary"/>
    <n v="103"/>
    <x v="342"/>
    <x v="0"/>
    <x v="4"/>
  </r>
  <r>
    <n v="405"/>
    <x v="405"/>
    <x v="404"/>
    <n v="2820"/>
    <n v="3036"/>
    <x v="0"/>
    <x v="0"/>
    <x v="0"/>
    <n v="1394071339"/>
    <n v="1391479339"/>
    <x v="0"/>
    <n v="55"/>
    <x v="0"/>
    <s v="film &amp; video/documentary"/>
    <n v="108"/>
    <x v="343"/>
    <x v="0"/>
    <x v="4"/>
  </r>
  <r>
    <n v="406"/>
    <x v="406"/>
    <x v="405"/>
    <n v="2800"/>
    <n v="3015.73"/>
    <x v="0"/>
    <x v="0"/>
    <x v="0"/>
    <n v="1304920740"/>
    <n v="1301975637"/>
    <x v="0"/>
    <n v="35"/>
    <x v="0"/>
    <s v="film &amp; video/documentary"/>
    <n v="108"/>
    <x v="344"/>
    <x v="0"/>
    <x v="4"/>
  </r>
  <r>
    <n v="407"/>
    <x v="407"/>
    <x v="406"/>
    <n v="2000"/>
    <n v="2031"/>
    <x v="0"/>
    <x v="0"/>
    <x v="0"/>
    <n v="1321739650"/>
    <n v="1316552050"/>
    <x v="0"/>
    <n v="22"/>
    <x v="0"/>
    <s v="film &amp; video/documentary"/>
    <n v="102"/>
    <x v="345"/>
    <x v="0"/>
    <x v="4"/>
  </r>
  <r>
    <n v="408"/>
    <x v="408"/>
    <x v="407"/>
    <n v="6000"/>
    <n v="6086.26"/>
    <x v="0"/>
    <x v="0"/>
    <x v="0"/>
    <n v="1383676790"/>
    <n v="1380217190"/>
    <x v="0"/>
    <n v="38"/>
    <x v="0"/>
    <s v="film &amp; video/documentary"/>
    <n v="101"/>
    <x v="346"/>
    <x v="0"/>
    <x v="4"/>
  </r>
  <r>
    <n v="409"/>
    <x v="409"/>
    <x v="408"/>
    <n v="500"/>
    <n v="684"/>
    <x v="0"/>
    <x v="1"/>
    <x v="1"/>
    <n v="1469220144"/>
    <n v="1466628144"/>
    <x v="0"/>
    <n v="15"/>
    <x v="0"/>
    <s v="film &amp; video/documentary"/>
    <n v="137"/>
    <x v="347"/>
    <x v="0"/>
    <x v="4"/>
  </r>
  <r>
    <n v="410"/>
    <x v="410"/>
    <x v="409"/>
    <n v="1000"/>
    <n v="1283"/>
    <x v="0"/>
    <x v="5"/>
    <x v="5"/>
    <n v="1434670397"/>
    <n v="1429486397"/>
    <x v="0"/>
    <n v="7"/>
    <x v="0"/>
    <s v="film &amp; video/documentary"/>
    <n v="128"/>
    <x v="348"/>
    <x v="0"/>
    <x v="4"/>
  </r>
  <r>
    <n v="411"/>
    <x v="411"/>
    <x v="410"/>
    <n v="30000"/>
    <n v="30315"/>
    <x v="0"/>
    <x v="0"/>
    <x v="0"/>
    <n v="1387688400"/>
    <n v="1384920804"/>
    <x v="0"/>
    <n v="241"/>
    <x v="0"/>
    <s v="film &amp; video/documentary"/>
    <n v="101"/>
    <x v="349"/>
    <x v="0"/>
    <x v="4"/>
  </r>
  <r>
    <n v="412"/>
    <x v="412"/>
    <x v="411"/>
    <n v="2500"/>
    <n v="3171"/>
    <x v="0"/>
    <x v="0"/>
    <x v="0"/>
    <n v="1343238578"/>
    <n v="1341856178"/>
    <x v="0"/>
    <n v="55"/>
    <x v="0"/>
    <s v="film &amp; video/documentary"/>
    <n v="127"/>
    <x v="350"/>
    <x v="0"/>
    <x v="4"/>
  </r>
  <r>
    <n v="413"/>
    <x v="413"/>
    <x v="412"/>
    <n v="12800"/>
    <n v="13451"/>
    <x v="0"/>
    <x v="0"/>
    <x v="0"/>
    <n v="1342731811"/>
    <n v="1340139811"/>
    <x v="0"/>
    <n v="171"/>
    <x v="0"/>
    <s v="film &amp; video/documentary"/>
    <n v="105"/>
    <x v="351"/>
    <x v="0"/>
    <x v="4"/>
  </r>
  <r>
    <n v="414"/>
    <x v="414"/>
    <x v="413"/>
    <n v="18500"/>
    <n v="19028"/>
    <x v="0"/>
    <x v="0"/>
    <x v="0"/>
    <n v="1381541465"/>
    <n v="1378949465"/>
    <x v="0"/>
    <n v="208"/>
    <x v="0"/>
    <s v="film &amp; video/documentary"/>
    <n v="103"/>
    <x v="352"/>
    <x v="0"/>
    <x v="4"/>
  </r>
  <r>
    <n v="415"/>
    <x v="415"/>
    <x v="414"/>
    <n v="1400"/>
    <n v="1430.06"/>
    <x v="0"/>
    <x v="5"/>
    <x v="5"/>
    <n v="1413547200"/>
    <n v="1411417602"/>
    <x v="0"/>
    <n v="21"/>
    <x v="0"/>
    <s v="film &amp; video/documentary"/>
    <n v="102"/>
    <x v="353"/>
    <x v="0"/>
    <x v="4"/>
  </r>
  <r>
    <n v="416"/>
    <x v="416"/>
    <x v="415"/>
    <n v="1000"/>
    <n v="1202.17"/>
    <x v="0"/>
    <x v="0"/>
    <x v="0"/>
    <n v="1391851831"/>
    <n v="1389259831"/>
    <x v="0"/>
    <n v="25"/>
    <x v="0"/>
    <s v="film &amp; video/documentary"/>
    <n v="120"/>
    <x v="354"/>
    <x v="0"/>
    <x v="4"/>
  </r>
  <r>
    <n v="417"/>
    <x v="417"/>
    <x v="416"/>
    <n v="10500"/>
    <n v="10526"/>
    <x v="0"/>
    <x v="0"/>
    <x v="0"/>
    <n v="1365395580"/>
    <n v="1364426260"/>
    <x v="0"/>
    <n v="52"/>
    <x v="0"/>
    <s v="film &amp; video/documentary"/>
    <n v="100"/>
    <x v="355"/>
    <x v="0"/>
    <x v="4"/>
  </r>
  <r>
    <n v="418"/>
    <x v="418"/>
    <x v="417"/>
    <n v="22400"/>
    <n v="22542"/>
    <x v="0"/>
    <x v="0"/>
    <x v="0"/>
    <n v="1437633997"/>
    <n v="1435041997"/>
    <x v="0"/>
    <n v="104"/>
    <x v="0"/>
    <s v="film &amp; video/documentary"/>
    <n v="101"/>
    <x v="356"/>
    <x v="0"/>
    <x v="4"/>
  </r>
  <r>
    <n v="419"/>
    <x v="419"/>
    <x v="418"/>
    <n v="8000"/>
    <n v="8035"/>
    <x v="0"/>
    <x v="0"/>
    <x v="0"/>
    <n v="1372536787"/>
    <n v="1367352787"/>
    <x v="0"/>
    <n v="73"/>
    <x v="0"/>
    <s v="film &amp; video/documentary"/>
    <n v="100"/>
    <x v="357"/>
    <x v="0"/>
    <x v="4"/>
  </r>
  <r>
    <n v="420"/>
    <x v="420"/>
    <x v="419"/>
    <n v="3300"/>
    <n v="14.5"/>
    <x v="2"/>
    <x v="0"/>
    <x v="0"/>
    <n v="1394772031"/>
    <n v="1392183631"/>
    <x v="0"/>
    <n v="3"/>
    <x v="1"/>
    <s v="film &amp; video/animation"/>
    <n v="0"/>
    <x v="358"/>
    <x v="0"/>
    <x v="5"/>
  </r>
  <r>
    <n v="421"/>
    <x v="421"/>
    <x v="420"/>
    <n v="15000"/>
    <n v="301"/>
    <x v="2"/>
    <x v="0"/>
    <x v="0"/>
    <n v="1440157656"/>
    <n v="1434973656"/>
    <x v="0"/>
    <n v="6"/>
    <x v="1"/>
    <s v="film &amp; video/animation"/>
    <n v="2"/>
    <x v="359"/>
    <x v="0"/>
    <x v="5"/>
  </r>
  <r>
    <n v="422"/>
    <x v="422"/>
    <x v="421"/>
    <n v="40000"/>
    <n v="430"/>
    <x v="2"/>
    <x v="0"/>
    <x v="0"/>
    <n v="1410416097"/>
    <n v="1407824097"/>
    <x v="0"/>
    <n v="12"/>
    <x v="1"/>
    <s v="film &amp; video/animation"/>
    <n v="1"/>
    <x v="360"/>
    <x v="0"/>
    <x v="5"/>
  </r>
  <r>
    <n v="423"/>
    <x v="423"/>
    <x v="422"/>
    <n v="20000"/>
    <n v="153"/>
    <x v="2"/>
    <x v="0"/>
    <x v="0"/>
    <n v="1370470430"/>
    <n v="1367878430"/>
    <x v="0"/>
    <n v="13"/>
    <x v="1"/>
    <s v="film &amp; video/animation"/>
    <n v="1"/>
    <x v="361"/>
    <x v="0"/>
    <x v="5"/>
  </r>
  <r>
    <n v="424"/>
    <x v="424"/>
    <x v="423"/>
    <n v="3000"/>
    <n v="203.9"/>
    <x v="2"/>
    <x v="0"/>
    <x v="0"/>
    <n v="1332748899"/>
    <n v="1327568499"/>
    <x v="0"/>
    <n v="5"/>
    <x v="1"/>
    <s v="film &amp; video/animation"/>
    <n v="7"/>
    <x v="99"/>
    <x v="0"/>
    <x v="5"/>
  </r>
  <r>
    <n v="425"/>
    <x v="425"/>
    <x v="424"/>
    <n v="50000"/>
    <n v="6"/>
    <x v="2"/>
    <x v="0"/>
    <x v="0"/>
    <n v="1448660404"/>
    <n v="1443472804"/>
    <x v="0"/>
    <n v="2"/>
    <x v="1"/>
    <s v="film &amp; video/animation"/>
    <n v="0"/>
    <x v="362"/>
    <x v="0"/>
    <x v="5"/>
  </r>
  <r>
    <n v="426"/>
    <x v="426"/>
    <x v="425"/>
    <n v="10000"/>
    <n v="133"/>
    <x v="2"/>
    <x v="0"/>
    <x v="0"/>
    <n v="1456851914"/>
    <n v="1454259914"/>
    <x v="0"/>
    <n v="8"/>
    <x v="1"/>
    <s v="film &amp; video/animation"/>
    <n v="1"/>
    <x v="363"/>
    <x v="0"/>
    <x v="5"/>
  </r>
  <r>
    <n v="427"/>
    <x v="427"/>
    <x v="426"/>
    <n v="6500"/>
    <n v="0"/>
    <x v="2"/>
    <x v="0"/>
    <x v="0"/>
    <n v="1445540340"/>
    <n v="1444340940"/>
    <x v="0"/>
    <n v="0"/>
    <x v="1"/>
    <s v="film &amp; video/animation"/>
    <n v="0"/>
    <x v="121"/>
    <x v="0"/>
    <x v="5"/>
  </r>
  <r>
    <n v="428"/>
    <x v="428"/>
    <x v="427"/>
    <n v="12000"/>
    <n v="676"/>
    <x v="2"/>
    <x v="0"/>
    <x v="0"/>
    <n v="1402956000"/>
    <n v="1400523845"/>
    <x v="0"/>
    <n v="13"/>
    <x v="1"/>
    <s v="film &amp; video/animation"/>
    <n v="6"/>
    <x v="364"/>
    <x v="0"/>
    <x v="5"/>
  </r>
  <r>
    <n v="429"/>
    <x v="429"/>
    <x v="428"/>
    <n v="5000"/>
    <n v="0"/>
    <x v="2"/>
    <x v="0"/>
    <x v="0"/>
    <n v="1259297940"/>
    <n v="1252964282"/>
    <x v="0"/>
    <n v="0"/>
    <x v="1"/>
    <s v="film &amp; video/animation"/>
    <n v="0"/>
    <x v="121"/>
    <x v="0"/>
    <x v="5"/>
  </r>
  <r>
    <n v="430"/>
    <x v="430"/>
    <x v="429"/>
    <n v="1000"/>
    <n v="24"/>
    <x v="2"/>
    <x v="0"/>
    <x v="0"/>
    <n v="1378866867"/>
    <n v="1377570867"/>
    <x v="0"/>
    <n v="5"/>
    <x v="1"/>
    <s v="film &amp; video/animation"/>
    <n v="2"/>
    <x v="365"/>
    <x v="0"/>
    <x v="5"/>
  </r>
  <r>
    <n v="431"/>
    <x v="431"/>
    <x v="430"/>
    <n v="3000"/>
    <n v="415"/>
    <x v="2"/>
    <x v="1"/>
    <x v="1"/>
    <n v="1467752083"/>
    <n v="1465160083"/>
    <x v="0"/>
    <n v="8"/>
    <x v="1"/>
    <s v="film &amp; video/animation"/>
    <n v="14"/>
    <x v="366"/>
    <x v="0"/>
    <x v="5"/>
  </r>
  <r>
    <n v="432"/>
    <x v="432"/>
    <x v="431"/>
    <n v="6000"/>
    <n v="570"/>
    <x v="2"/>
    <x v="0"/>
    <x v="0"/>
    <n v="1445448381"/>
    <n v="1440264381"/>
    <x v="0"/>
    <n v="8"/>
    <x v="1"/>
    <s v="film &amp; video/animation"/>
    <n v="10"/>
    <x v="367"/>
    <x v="0"/>
    <x v="5"/>
  </r>
  <r>
    <n v="433"/>
    <x v="433"/>
    <x v="432"/>
    <n v="3000"/>
    <n v="0"/>
    <x v="2"/>
    <x v="0"/>
    <x v="0"/>
    <n v="1444576022"/>
    <n v="1439392022"/>
    <x v="0"/>
    <n v="0"/>
    <x v="1"/>
    <s v="film &amp; video/animation"/>
    <n v="0"/>
    <x v="121"/>
    <x v="0"/>
    <x v="5"/>
  </r>
  <r>
    <n v="434"/>
    <x v="434"/>
    <x v="433"/>
    <n v="2500"/>
    <n v="125"/>
    <x v="2"/>
    <x v="0"/>
    <x v="0"/>
    <n v="1385931702"/>
    <n v="1383076902"/>
    <x v="0"/>
    <n v="2"/>
    <x v="1"/>
    <s v="film &amp; video/animation"/>
    <n v="5"/>
    <x v="368"/>
    <x v="0"/>
    <x v="5"/>
  </r>
  <r>
    <n v="435"/>
    <x v="435"/>
    <x v="434"/>
    <n v="110000"/>
    <n v="3"/>
    <x v="2"/>
    <x v="0"/>
    <x v="0"/>
    <n v="1379094980"/>
    <n v="1376502980"/>
    <x v="0"/>
    <n v="3"/>
    <x v="1"/>
    <s v="film &amp; video/animation"/>
    <n v="0"/>
    <x v="120"/>
    <x v="0"/>
    <x v="5"/>
  </r>
  <r>
    <n v="436"/>
    <x v="436"/>
    <x v="435"/>
    <n v="1000"/>
    <n v="0"/>
    <x v="2"/>
    <x v="0"/>
    <x v="0"/>
    <n v="1375260113"/>
    <n v="1372668113"/>
    <x v="0"/>
    <n v="0"/>
    <x v="1"/>
    <s v="film &amp; video/animation"/>
    <n v="0"/>
    <x v="121"/>
    <x v="0"/>
    <x v="5"/>
  </r>
  <r>
    <n v="437"/>
    <x v="437"/>
    <x v="436"/>
    <n v="7000"/>
    <n v="0"/>
    <x v="2"/>
    <x v="5"/>
    <x v="5"/>
    <n v="1475912326"/>
    <n v="1470728326"/>
    <x v="0"/>
    <n v="0"/>
    <x v="1"/>
    <s v="film &amp; video/animation"/>
    <n v="0"/>
    <x v="121"/>
    <x v="0"/>
    <x v="5"/>
  </r>
  <r>
    <n v="438"/>
    <x v="438"/>
    <x v="437"/>
    <n v="20000"/>
    <n v="1876"/>
    <x v="2"/>
    <x v="0"/>
    <x v="0"/>
    <n v="1447830958"/>
    <n v="1445235358"/>
    <x v="0"/>
    <n v="11"/>
    <x v="1"/>
    <s v="film &amp; video/animation"/>
    <n v="9"/>
    <x v="369"/>
    <x v="0"/>
    <x v="5"/>
  </r>
  <r>
    <n v="439"/>
    <x v="439"/>
    <x v="438"/>
    <n v="450"/>
    <n v="0"/>
    <x v="2"/>
    <x v="0"/>
    <x v="0"/>
    <n v="1413569818"/>
    <n v="1412705818"/>
    <x v="0"/>
    <n v="0"/>
    <x v="1"/>
    <s v="film &amp; video/animation"/>
    <n v="0"/>
    <x v="121"/>
    <x v="0"/>
    <x v="5"/>
  </r>
  <r>
    <n v="440"/>
    <x v="440"/>
    <x v="439"/>
    <n v="5000"/>
    <n v="5"/>
    <x v="2"/>
    <x v="0"/>
    <x v="0"/>
    <n v="1458859153"/>
    <n v="1456270753"/>
    <x v="0"/>
    <n v="1"/>
    <x v="1"/>
    <s v="film &amp; video/animation"/>
    <n v="0"/>
    <x v="144"/>
    <x v="0"/>
    <x v="5"/>
  </r>
  <r>
    <n v="441"/>
    <x v="441"/>
    <x v="440"/>
    <n v="400"/>
    <n v="0"/>
    <x v="2"/>
    <x v="1"/>
    <x v="1"/>
    <n v="1383418996"/>
    <n v="1380826996"/>
    <x v="0"/>
    <n v="0"/>
    <x v="1"/>
    <s v="film &amp; video/animation"/>
    <n v="0"/>
    <x v="121"/>
    <x v="0"/>
    <x v="5"/>
  </r>
  <r>
    <n v="442"/>
    <x v="442"/>
    <x v="441"/>
    <n v="17000"/>
    <n v="6691"/>
    <x v="2"/>
    <x v="0"/>
    <x v="0"/>
    <n v="1424380783"/>
    <n v="1421788783"/>
    <x v="0"/>
    <n v="17"/>
    <x v="1"/>
    <s v="film &amp; video/animation"/>
    <n v="39"/>
    <x v="370"/>
    <x v="0"/>
    <x v="5"/>
  </r>
  <r>
    <n v="443"/>
    <x v="443"/>
    <x v="442"/>
    <n v="10000"/>
    <n v="10"/>
    <x v="2"/>
    <x v="5"/>
    <x v="5"/>
    <n v="1391991701"/>
    <n v="1389399701"/>
    <x v="0"/>
    <n v="2"/>
    <x v="1"/>
    <s v="film &amp; video/animation"/>
    <n v="0"/>
    <x v="144"/>
    <x v="0"/>
    <x v="5"/>
  </r>
  <r>
    <n v="444"/>
    <x v="444"/>
    <x v="443"/>
    <n v="1000"/>
    <n v="50"/>
    <x v="2"/>
    <x v="0"/>
    <x v="0"/>
    <n v="1329342361"/>
    <n v="1324158361"/>
    <x v="0"/>
    <n v="1"/>
    <x v="1"/>
    <s v="film &amp; video/animation"/>
    <n v="5"/>
    <x v="73"/>
    <x v="0"/>
    <x v="5"/>
  </r>
  <r>
    <n v="445"/>
    <x v="445"/>
    <x v="444"/>
    <n v="60000"/>
    <n v="2"/>
    <x v="2"/>
    <x v="0"/>
    <x v="0"/>
    <n v="1432195375"/>
    <n v="1430899375"/>
    <x v="0"/>
    <n v="2"/>
    <x v="1"/>
    <s v="film &amp; video/animation"/>
    <n v="0"/>
    <x v="120"/>
    <x v="0"/>
    <x v="5"/>
  </r>
  <r>
    <n v="446"/>
    <x v="446"/>
    <x v="445"/>
    <n v="10500"/>
    <n v="766"/>
    <x v="2"/>
    <x v="0"/>
    <x v="0"/>
    <n v="1425434420"/>
    <n v="1422842420"/>
    <x v="0"/>
    <n v="16"/>
    <x v="1"/>
    <s v="film &amp; video/animation"/>
    <n v="7"/>
    <x v="371"/>
    <x v="0"/>
    <x v="5"/>
  </r>
  <r>
    <n v="447"/>
    <x v="447"/>
    <x v="446"/>
    <n v="30000"/>
    <n v="5"/>
    <x v="2"/>
    <x v="1"/>
    <x v="1"/>
    <n v="1364041163"/>
    <n v="1361884763"/>
    <x v="0"/>
    <n v="1"/>
    <x v="1"/>
    <s v="film &amp; video/animation"/>
    <n v="0"/>
    <x v="144"/>
    <x v="0"/>
    <x v="5"/>
  </r>
  <r>
    <n v="448"/>
    <x v="448"/>
    <x v="447"/>
    <n v="2500"/>
    <n v="82.01"/>
    <x v="2"/>
    <x v="0"/>
    <x v="0"/>
    <n v="1400091095"/>
    <n v="1398363095"/>
    <x v="0"/>
    <n v="4"/>
    <x v="1"/>
    <s v="film &amp; video/animation"/>
    <n v="3"/>
    <x v="372"/>
    <x v="0"/>
    <x v="5"/>
  </r>
  <r>
    <n v="449"/>
    <x v="449"/>
    <x v="448"/>
    <n v="2000"/>
    <n v="45"/>
    <x v="2"/>
    <x v="1"/>
    <x v="1"/>
    <n v="1382017085"/>
    <n v="1379425085"/>
    <x v="0"/>
    <n v="5"/>
    <x v="1"/>
    <s v="film &amp; video/animation"/>
    <n v="2"/>
    <x v="373"/>
    <x v="0"/>
    <x v="5"/>
  </r>
  <r>
    <n v="450"/>
    <x v="450"/>
    <x v="449"/>
    <n v="50000"/>
    <n v="396"/>
    <x v="2"/>
    <x v="0"/>
    <x v="0"/>
    <n v="1392417800"/>
    <n v="1389825800"/>
    <x v="0"/>
    <n v="7"/>
    <x v="1"/>
    <s v="film &amp; video/animation"/>
    <n v="1"/>
    <x v="374"/>
    <x v="0"/>
    <x v="5"/>
  </r>
  <r>
    <n v="451"/>
    <x v="451"/>
    <x v="450"/>
    <n v="20000"/>
    <n v="0"/>
    <x v="2"/>
    <x v="0"/>
    <x v="0"/>
    <n v="1390669791"/>
    <n v="1388077791"/>
    <x v="0"/>
    <n v="0"/>
    <x v="1"/>
    <s v="film &amp; video/animation"/>
    <n v="0"/>
    <x v="121"/>
    <x v="0"/>
    <x v="5"/>
  </r>
  <r>
    <n v="452"/>
    <x v="452"/>
    <x v="451"/>
    <n v="750"/>
    <n v="480"/>
    <x v="2"/>
    <x v="0"/>
    <x v="0"/>
    <n v="1431536015"/>
    <n v="1428944015"/>
    <x v="0"/>
    <n v="12"/>
    <x v="1"/>
    <s v="film &amp; video/animation"/>
    <n v="64"/>
    <x v="375"/>
    <x v="0"/>
    <x v="5"/>
  </r>
  <r>
    <n v="453"/>
    <x v="453"/>
    <x v="452"/>
    <n v="94875"/>
    <n v="26"/>
    <x v="2"/>
    <x v="0"/>
    <x v="0"/>
    <n v="1424375279"/>
    <n v="1422992879"/>
    <x v="0"/>
    <n v="2"/>
    <x v="1"/>
    <s v="film &amp; video/animation"/>
    <n v="0"/>
    <x v="31"/>
    <x v="0"/>
    <x v="5"/>
  </r>
  <r>
    <n v="454"/>
    <x v="454"/>
    <x v="453"/>
    <n v="10000"/>
    <n v="82"/>
    <x v="2"/>
    <x v="0"/>
    <x v="0"/>
    <n v="1417007640"/>
    <n v="1414343571"/>
    <x v="0"/>
    <n v="5"/>
    <x v="1"/>
    <s v="film &amp; video/animation"/>
    <n v="1"/>
    <x v="376"/>
    <x v="0"/>
    <x v="5"/>
  </r>
  <r>
    <n v="455"/>
    <x v="455"/>
    <x v="454"/>
    <n v="65000"/>
    <n v="45"/>
    <x v="2"/>
    <x v="0"/>
    <x v="0"/>
    <n v="1334622660"/>
    <n v="1330733022"/>
    <x v="0"/>
    <n v="2"/>
    <x v="1"/>
    <s v="film &amp; video/animation"/>
    <n v="0"/>
    <x v="377"/>
    <x v="0"/>
    <x v="5"/>
  </r>
  <r>
    <n v="456"/>
    <x v="456"/>
    <x v="455"/>
    <n v="8888"/>
    <n v="61"/>
    <x v="2"/>
    <x v="0"/>
    <x v="0"/>
    <n v="1382414340"/>
    <n v="1380559201"/>
    <x v="0"/>
    <n v="3"/>
    <x v="1"/>
    <s v="film &amp; video/animation"/>
    <n v="1"/>
    <x v="378"/>
    <x v="0"/>
    <x v="5"/>
  </r>
  <r>
    <n v="457"/>
    <x v="457"/>
    <x v="456"/>
    <n v="20000"/>
    <n v="0"/>
    <x v="2"/>
    <x v="5"/>
    <x v="5"/>
    <n v="1408213512"/>
    <n v="1405621512"/>
    <x v="0"/>
    <n v="0"/>
    <x v="1"/>
    <s v="film &amp; video/animation"/>
    <n v="0"/>
    <x v="121"/>
    <x v="0"/>
    <x v="5"/>
  </r>
  <r>
    <n v="458"/>
    <x v="458"/>
    <x v="457"/>
    <n v="10000"/>
    <n v="821"/>
    <x v="2"/>
    <x v="1"/>
    <x v="1"/>
    <n v="1368550060"/>
    <n v="1365958060"/>
    <x v="0"/>
    <n v="49"/>
    <x v="1"/>
    <s v="film &amp; video/animation"/>
    <n v="8"/>
    <x v="379"/>
    <x v="0"/>
    <x v="5"/>
  </r>
  <r>
    <n v="459"/>
    <x v="459"/>
    <x v="458"/>
    <n v="39000"/>
    <n v="25"/>
    <x v="2"/>
    <x v="0"/>
    <x v="0"/>
    <n v="1321201327"/>
    <n v="1316013727"/>
    <x v="0"/>
    <n v="1"/>
    <x v="1"/>
    <s v="film &amp; video/animation"/>
    <n v="0"/>
    <x v="380"/>
    <x v="0"/>
    <x v="5"/>
  </r>
  <r>
    <n v="460"/>
    <x v="460"/>
    <x v="459"/>
    <n v="8500"/>
    <n v="25"/>
    <x v="2"/>
    <x v="0"/>
    <x v="0"/>
    <n v="1401595200"/>
    <n v="1398862875"/>
    <x v="0"/>
    <n v="2"/>
    <x v="1"/>
    <s v="film &amp; video/animation"/>
    <n v="0"/>
    <x v="381"/>
    <x v="0"/>
    <x v="5"/>
  </r>
  <r>
    <n v="461"/>
    <x v="461"/>
    <x v="460"/>
    <n v="550"/>
    <n v="0"/>
    <x v="2"/>
    <x v="1"/>
    <x v="1"/>
    <n v="1370204367"/>
    <n v="1368476367"/>
    <x v="0"/>
    <n v="0"/>
    <x v="1"/>
    <s v="film &amp; video/animation"/>
    <n v="0"/>
    <x v="121"/>
    <x v="0"/>
    <x v="5"/>
  </r>
  <r>
    <n v="462"/>
    <x v="462"/>
    <x v="461"/>
    <n v="100000"/>
    <n v="0"/>
    <x v="2"/>
    <x v="0"/>
    <x v="0"/>
    <n v="1312945341"/>
    <n v="1307761341"/>
    <x v="0"/>
    <n v="0"/>
    <x v="1"/>
    <s v="film &amp; video/animation"/>
    <n v="0"/>
    <x v="121"/>
    <x v="0"/>
    <x v="5"/>
  </r>
  <r>
    <n v="463"/>
    <x v="463"/>
    <x v="462"/>
    <n v="55000"/>
    <n v="1250"/>
    <x v="2"/>
    <x v="0"/>
    <x v="0"/>
    <n v="1316883753"/>
    <n v="1311699753"/>
    <x v="0"/>
    <n v="11"/>
    <x v="1"/>
    <s v="film &amp; video/animation"/>
    <n v="2"/>
    <x v="382"/>
    <x v="0"/>
    <x v="5"/>
  </r>
  <r>
    <n v="464"/>
    <x v="464"/>
    <x v="463"/>
    <n v="1010"/>
    <n v="1"/>
    <x v="2"/>
    <x v="12"/>
    <x v="3"/>
    <n v="1463602935"/>
    <n v="1461874935"/>
    <x v="0"/>
    <n v="1"/>
    <x v="1"/>
    <s v="film &amp; video/animation"/>
    <n v="0"/>
    <x v="120"/>
    <x v="0"/>
    <x v="5"/>
  </r>
  <r>
    <n v="465"/>
    <x v="465"/>
    <x v="464"/>
    <n v="512"/>
    <n v="138"/>
    <x v="2"/>
    <x v="0"/>
    <x v="0"/>
    <n v="1403837574"/>
    <n v="1402455174"/>
    <x v="0"/>
    <n v="8"/>
    <x v="1"/>
    <s v="film &amp; video/animation"/>
    <n v="27"/>
    <x v="383"/>
    <x v="0"/>
    <x v="5"/>
  </r>
  <r>
    <n v="466"/>
    <x v="466"/>
    <x v="465"/>
    <n v="10000"/>
    <n v="76"/>
    <x v="2"/>
    <x v="0"/>
    <x v="0"/>
    <n v="1347057464"/>
    <n v="1344465464"/>
    <x v="0"/>
    <n v="5"/>
    <x v="1"/>
    <s v="film &amp; video/animation"/>
    <n v="1"/>
    <x v="384"/>
    <x v="0"/>
    <x v="5"/>
  </r>
  <r>
    <n v="467"/>
    <x v="467"/>
    <x v="466"/>
    <n v="20000"/>
    <n v="4315"/>
    <x v="2"/>
    <x v="0"/>
    <x v="0"/>
    <n v="1348849134"/>
    <n v="1344961134"/>
    <x v="0"/>
    <n v="39"/>
    <x v="1"/>
    <s v="film &amp; video/animation"/>
    <n v="22"/>
    <x v="385"/>
    <x v="0"/>
    <x v="5"/>
  </r>
  <r>
    <n v="468"/>
    <x v="468"/>
    <x v="467"/>
    <n v="7500"/>
    <n v="0"/>
    <x v="2"/>
    <x v="0"/>
    <x v="0"/>
    <n v="1341978665"/>
    <n v="1336795283"/>
    <x v="0"/>
    <n v="0"/>
    <x v="1"/>
    <s v="film &amp; video/animation"/>
    <n v="0"/>
    <x v="121"/>
    <x v="0"/>
    <x v="5"/>
  </r>
  <r>
    <n v="469"/>
    <x v="469"/>
    <x v="468"/>
    <n v="6000"/>
    <n v="0"/>
    <x v="2"/>
    <x v="1"/>
    <x v="1"/>
    <n v="1409960724"/>
    <n v="1404776724"/>
    <x v="0"/>
    <n v="0"/>
    <x v="1"/>
    <s v="film &amp; video/animation"/>
    <n v="0"/>
    <x v="121"/>
    <x v="0"/>
    <x v="5"/>
  </r>
  <r>
    <n v="470"/>
    <x v="470"/>
    <x v="469"/>
    <n v="5000"/>
    <n v="51"/>
    <x v="2"/>
    <x v="0"/>
    <x v="0"/>
    <n v="1389844800"/>
    <n v="1385524889"/>
    <x v="0"/>
    <n v="2"/>
    <x v="1"/>
    <s v="film &amp; video/animation"/>
    <n v="1"/>
    <x v="156"/>
    <x v="0"/>
    <x v="5"/>
  </r>
  <r>
    <n v="471"/>
    <x v="471"/>
    <x v="470"/>
    <n v="55000"/>
    <n v="6541"/>
    <x v="2"/>
    <x v="0"/>
    <x v="0"/>
    <n v="1397924379"/>
    <n v="1394039979"/>
    <x v="0"/>
    <n v="170"/>
    <x v="1"/>
    <s v="film &amp; video/animation"/>
    <n v="12"/>
    <x v="386"/>
    <x v="0"/>
    <x v="5"/>
  </r>
  <r>
    <n v="472"/>
    <x v="472"/>
    <x v="471"/>
    <n v="800"/>
    <n v="141"/>
    <x v="2"/>
    <x v="0"/>
    <x v="0"/>
    <n v="1408831718"/>
    <n v="1406239718"/>
    <x v="0"/>
    <n v="5"/>
    <x v="1"/>
    <s v="film &amp; video/animation"/>
    <n v="18"/>
    <x v="387"/>
    <x v="0"/>
    <x v="5"/>
  </r>
  <r>
    <n v="473"/>
    <x v="473"/>
    <x v="472"/>
    <n v="30000"/>
    <n v="861"/>
    <x v="2"/>
    <x v="0"/>
    <x v="0"/>
    <n v="1410972319"/>
    <n v="1408380319"/>
    <x v="0"/>
    <n v="14"/>
    <x v="1"/>
    <s v="film &amp; video/animation"/>
    <n v="3"/>
    <x v="242"/>
    <x v="0"/>
    <x v="5"/>
  </r>
  <r>
    <n v="474"/>
    <x v="474"/>
    <x v="473"/>
    <n v="3300"/>
    <n v="1"/>
    <x v="2"/>
    <x v="0"/>
    <x v="0"/>
    <n v="1487318029"/>
    <n v="1484726029"/>
    <x v="0"/>
    <n v="1"/>
    <x v="1"/>
    <s v="film &amp; video/animation"/>
    <n v="0"/>
    <x v="120"/>
    <x v="0"/>
    <x v="5"/>
  </r>
  <r>
    <n v="475"/>
    <x v="475"/>
    <x v="474"/>
    <n v="2000"/>
    <n v="0"/>
    <x v="2"/>
    <x v="0"/>
    <x v="0"/>
    <n v="1430877843"/>
    <n v="1428285843"/>
    <x v="0"/>
    <n v="0"/>
    <x v="1"/>
    <s v="film &amp; video/animation"/>
    <n v="0"/>
    <x v="121"/>
    <x v="0"/>
    <x v="5"/>
  </r>
  <r>
    <n v="476"/>
    <x v="476"/>
    <x v="475"/>
    <n v="220000"/>
    <n v="4906.59"/>
    <x v="2"/>
    <x v="0"/>
    <x v="0"/>
    <n v="1401767940"/>
    <n v="1398727441"/>
    <x v="0"/>
    <n v="124"/>
    <x v="1"/>
    <s v="film &amp; video/animation"/>
    <n v="2"/>
    <x v="388"/>
    <x v="0"/>
    <x v="5"/>
  </r>
  <r>
    <n v="477"/>
    <x v="477"/>
    <x v="476"/>
    <n v="1500"/>
    <n v="0"/>
    <x v="2"/>
    <x v="0"/>
    <x v="0"/>
    <n v="1337371334"/>
    <n v="1332187334"/>
    <x v="0"/>
    <n v="0"/>
    <x v="1"/>
    <s v="film &amp; video/animation"/>
    <n v="0"/>
    <x v="121"/>
    <x v="0"/>
    <x v="5"/>
  </r>
  <r>
    <n v="478"/>
    <x v="478"/>
    <x v="477"/>
    <n v="10000"/>
    <n v="0"/>
    <x v="2"/>
    <x v="0"/>
    <x v="0"/>
    <n v="1427921509"/>
    <n v="1425333109"/>
    <x v="0"/>
    <n v="0"/>
    <x v="1"/>
    <s v="film &amp; video/animation"/>
    <n v="0"/>
    <x v="121"/>
    <x v="0"/>
    <x v="5"/>
  </r>
  <r>
    <n v="479"/>
    <x v="479"/>
    <x v="478"/>
    <n v="15000"/>
    <n v="4884"/>
    <x v="2"/>
    <x v="0"/>
    <x v="0"/>
    <n v="1416566835"/>
    <n v="1411379235"/>
    <x v="0"/>
    <n v="55"/>
    <x v="1"/>
    <s v="film &amp; video/animation"/>
    <n v="33"/>
    <x v="389"/>
    <x v="0"/>
    <x v="5"/>
  </r>
  <r>
    <n v="480"/>
    <x v="480"/>
    <x v="479"/>
    <n v="40000"/>
    <n v="7764"/>
    <x v="2"/>
    <x v="0"/>
    <x v="0"/>
    <n v="1376049615"/>
    <n v="1373457615"/>
    <x v="0"/>
    <n v="140"/>
    <x v="1"/>
    <s v="film &amp; video/animation"/>
    <n v="19"/>
    <x v="390"/>
    <x v="0"/>
    <x v="5"/>
  </r>
  <r>
    <n v="481"/>
    <x v="481"/>
    <x v="480"/>
    <n v="30000"/>
    <n v="1830"/>
    <x v="2"/>
    <x v="0"/>
    <x v="0"/>
    <n v="1349885289"/>
    <n v="1347293289"/>
    <x v="0"/>
    <n v="21"/>
    <x v="1"/>
    <s v="film &amp; video/animation"/>
    <n v="6"/>
    <x v="391"/>
    <x v="0"/>
    <x v="5"/>
  </r>
  <r>
    <n v="482"/>
    <x v="482"/>
    <x v="481"/>
    <n v="10000"/>
    <n v="10"/>
    <x v="2"/>
    <x v="0"/>
    <x v="0"/>
    <n v="1460644440"/>
    <n v="1458336690"/>
    <x v="0"/>
    <n v="1"/>
    <x v="1"/>
    <s v="film &amp; video/animation"/>
    <n v="0"/>
    <x v="119"/>
    <x v="0"/>
    <x v="5"/>
  </r>
  <r>
    <n v="483"/>
    <x v="483"/>
    <x v="482"/>
    <n v="15000"/>
    <n v="7530"/>
    <x v="2"/>
    <x v="1"/>
    <x v="1"/>
    <n v="1359434672"/>
    <n v="1354250672"/>
    <x v="0"/>
    <n v="147"/>
    <x v="1"/>
    <s v="film &amp; video/animation"/>
    <n v="50"/>
    <x v="392"/>
    <x v="0"/>
    <x v="5"/>
  </r>
  <r>
    <n v="484"/>
    <x v="484"/>
    <x v="483"/>
    <n v="80000"/>
    <n v="149"/>
    <x v="2"/>
    <x v="1"/>
    <x v="1"/>
    <n v="1446766372"/>
    <n v="1443220372"/>
    <x v="0"/>
    <n v="11"/>
    <x v="1"/>
    <s v="film &amp; video/animation"/>
    <n v="0"/>
    <x v="393"/>
    <x v="0"/>
    <x v="5"/>
  </r>
  <r>
    <n v="485"/>
    <x v="485"/>
    <x v="484"/>
    <n v="37956"/>
    <n v="8315.01"/>
    <x v="2"/>
    <x v="1"/>
    <x v="1"/>
    <n v="1368792499"/>
    <n v="1366200499"/>
    <x v="0"/>
    <n v="125"/>
    <x v="1"/>
    <s v="film &amp; video/animation"/>
    <n v="22"/>
    <x v="394"/>
    <x v="0"/>
    <x v="5"/>
  </r>
  <r>
    <n v="486"/>
    <x v="486"/>
    <x v="485"/>
    <n v="550000"/>
    <n v="50"/>
    <x v="2"/>
    <x v="2"/>
    <x v="2"/>
    <n v="1401662239"/>
    <n v="1399070239"/>
    <x v="0"/>
    <n v="1"/>
    <x v="1"/>
    <s v="film &amp; video/animation"/>
    <n v="0"/>
    <x v="73"/>
    <x v="0"/>
    <x v="5"/>
  </r>
  <r>
    <n v="487"/>
    <x v="487"/>
    <x v="486"/>
    <n v="50000"/>
    <n v="0"/>
    <x v="2"/>
    <x v="5"/>
    <x v="5"/>
    <n v="1482678994"/>
    <n v="1477491394"/>
    <x v="0"/>
    <n v="0"/>
    <x v="1"/>
    <s v="film &amp; video/animation"/>
    <n v="0"/>
    <x v="121"/>
    <x v="0"/>
    <x v="5"/>
  </r>
  <r>
    <n v="488"/>
    <x v="488"/>
    <x v="487"/>
    <n v="12000"/>
    <n v="0"/>
    <x v="2"/>
    <x v="0"/>
    <x v="0"/>
    <n v="1483924700"/>
    <n v="1481332700"/>
    <x v="0"/>
    <n v="0"/>
    <x v="1"/>
    <s v="film &amp; video/animation"/>
    <n v="0"/>
    <x v="121"/>
    <x v="0"/>
    <x v="5"/>
  </r>
  <r>
    <n v="489"/>
    <x v="489"/>
    <x v="488"/>
    <n v="74997"/>
    <n v="215"/>
    <x v="2"/>
    <x v="0"/>
    <x v="0"/>
    <n v="1325763180"/>
    <n v="1323084816"/>
    <x v="0"/>
    <n v="3"/>
    <x v="1"/>
    <s v="film &amp; video/animation"/>
    <n v="0"/>
    <x v="395"/>
    <x v="0"/>
    <x v="5"/>
  </r>
  <r>
    <n v="490"/>
    <x v="490"/>
    <x v="489"/>
    <n v="1000"/>
    <n v="0"/>
    <x v="2"/>
    <x v="0"/>
    <x v="0"/>
    <n v="1345677285"/>
    <n v="1343085285"/>
    <x v="0"/>
    <n v="0"/>
    <x v="1"/>
    <s v="film &amp; video/animation"/>
    <n v="0"/>
    <x v="121"/>
    <x v="0"/>
    <x v="5"/>
  </r>
  <r>
    <n v="491"/>
    <x v="491"/>
    <x v="490"/>
    <n v="10000"/>
    <n v="0"/>
    <x v="2"/>
    <x v="0"/>
    <x v="0"/>
    <n v="1453937699"/>
    <n v="1451345699"/>
    <x v="0"/>
    <n v="0"/>
    <x v="1"/>
    <s v="film &amp; video/animation"/>
    <n v="0"/>
    <x v="121"/>
    <x v="0"/>
    <x v="5"/>
  </r>
  <r>
    <n v="492"/>
    <x v="492"/>
    <x v="491"/>
    <n v="10000000"/>
    <n v="0"/>
    <x v="2"/>
    <x v="11"/>
    <x v="9"/>
    <n v="1476319830"/>
    <n v="1471135830"/>
    <x v="0"/>
    <n v="0"/>
    <x v="1"/>
    <s v="film &amp; video/animation"/>
    <n v="0"/>
    <x v="121"/>
    <x v="0"/>
    <x v="5"/>
  </r>
  <r>
    <n v="493"/>
    <x v="493"/>
    <x v="492"/>
    <n v="30000"/>
    <n v="0"/>
    <x v="2"/>
    <x v="1"/>
    <x v="1"/>
    <n v="1432142738"/>
    <n v="1429550738"/>
    <x v="0"/>
    <n v="0"/>
    <x v="1"/>
    <s v="film &amp; video/animation"/>
    <n v="0"/>
    <x v="121"/>
    <x v="0"/>
    <x v="5"/>
  </r>
  <r>
    <n v="494"/>
    <x v="494"/>
    <x v="493"/>
    <n v="20000"/>
    <n v="31"/>
    <x v="2"/>
    <x v="0"/>
    <x v="0"/>
    <n v="1404356400"/>
    <n v="1402343765"/>
    <x v="0"/>
    <n v="3"/>
    <x v="1"/>
    <s v="film &amp; video/animation"/>
    <n v="0"/>
    <x v="396"/>
    <x v="0"/>
    <x v="5"/>
  </r>
  <r>
    <n v="495"/>
    <x v="495"/>
    <x v="494"/>
    <n v="7000"/>
    <n v="0"/>
    <x v="2"/>
    <x v="0"/>
    <x v="0"/>
    <n v="1437076305"/>
    <n v="1434484305"/>
    <x v="0"/>
    <n v="0"/>
    <x v="1"/>
    <s v="film &amp; video/animation"/>
    <n v="0"/>
    <x v="121"/>
    <x v="0"/>
    <x v="5"/>
  </r>
  <r>
    <n v="496"/>
    <x v="496"/>
    <x v="495"/>
    <n v="60000"/>
    <n v="1"/>
    <x v="2"/>
    <x v="0"/>
    <x v="0"/>
    <n v="1392070874"/>
    <n v="1386886874"/>
    <x v="0"/>
    <n v="1"/>
    <x v="1"/>
    <s v="film &amp; video/animation"/>
    <n v="0"/>
    <x v="120"/>
    <x v="0"/>
    <x v="5"/>
  </r>
  <r>
    <n v="497"/>
    <x v="497"/>
    <x v="496"/>
    <n v="4480"/>
    <n v="30"/>
    <x v="2"/>
    <x v="0"/>
    <x v="0"/>
    <n v="1419483600"/>
    <n v="1414889665"/>
    <x v="0"/>
    <n v="3"/>
    <x v="1"/>
    <s v="film &amp; video/animation"/>
    <n v="1"/>
    <x v="119"/>
    <x v="0"/>
    <x v="5"/>
  </r>
  <r>
    <n v="498"/>
    <x v="498"/>
    <x v="497"/>
    <n v="65108"/>
    <n v="2994"/>
    <x v="2"/>
    <x v="0"/>
    <x v="0"/>
    <n v="1324664249"/>
    <n v="1321035449"/>
    <x v="0"/>
    <n v="22"/>
    <x v="1"/>
    <s v="film &amp; video/animation"/>
    <n v="5"/>
    <x v="397"/>
    <x v="0"/>
    <x v="5"/>
  </r>
  <r>
    <n v="499"/>
    <x v="499"/>
    <x v="498"/>
    <n v="20000"/>
    <n v="1910"/>
    <x v="2"/>
    <x v="0"/>
    <x v="0"/>
    <n v="1255381140"/>
    <n v="1250630968"/>
    <x v="0"/>
    <n v="26"/>
    <x v="1"/>
    <s v="film &amp; video/animation"/>
    <n v="10"/>
    <x v="398"/>
    <x v="0"/>
    <x v="5"/>
  </r>
  <r>
    <n v="500"/>
    <x v="500"/>
    <x v="499"/>
    <n v="6500"/>
    <n v="215"/>
    <x v="2"/>
    <x v="0"/>
    <x v="0"/>
    <n v="1273356960"/>
    <n v="1268255751"/>
    <x v="0"/>
    <n v="4"/>
    <x v="1"/>
    <s v="film &amp; video/animation"/>
    <n v="3"/>
    <x v="399"/>
    <x v="0"/>
    <x v="5"/>
  </r>
  <r>
    <n v="501"/>
    <x v="501"/>
    <x v="500"/>
    <n v="10000"/>
    <n v="0"/>
    <x v="2"/>
    <x v="0"/>
    <x v="0"/>
    <n v="1310189851"/>
    <n v="1307597851"/>
    <x v="0"/>
    <n v="0"/>
    <x v="1"/>
    <s v="film &amp; video/animation"/>
    <n v="0"/>
    <x v="121"/>
    <x v="0"/>
    <x v="5"/>
  </r>
  <r>
    <n v="502"/>
    <x v="502"/>
    <x v="501"/>
    <n v="20000"/>
    <n v="230"/>
    <x v="2"/>
    <x v="0"/>
    <x v="0"/>
    <n v="1332073025"/>
    <n v="1329484625"/>
    <x v="0"/>
    <n v="4"/>
    <x v="1"/>
    <s v="film &amp; video/animation"/>
    <n v="1"/>
    <x v="400"/>
    <x v="0"/>
    <x v="5"/>
  </r>
  <r>
    <n v="503"/>
    <x v="503"/>
    <x v="502"/>
    <n v="6500"/>
    <n v="114"/>
    <x v="2"/>
    <x v="1"/>
    <x v="1"/>
    <n v="1421498303"/>
    <n v="1418906303"/>
    <x v="0"/>
    <n v="9"/>
    <x v="1"/>
    <s v="film &amp; video/animation"/>
    <n v="2"/>
    <x v="401"/>
    <x v="0"/>
    <x v="5"/>
  </r>
  <r>
    <n v="504"/>
    <x v="504"/>
    <x v="503"/>
    <n v="24500"/>
    <n v="335"/>
    <x v="2"/>
    <x v="0"/>
    <x v="0"/>
    <n v="1334097387"/>
    <n v="1328916987"/>
    <x v="0"/>
    <n v="5"/>
    <x v="1"/>
    <s v="film &amp; video/animation"/>
    <n v="1"/>
    <x v="402"/>
    <x v="0"/>
    <x v="5"/>
  </r>
  <r>
    <n v="505"/>
    <x v="505"/>
    <x v="504"/>
    <n v="12000"/>
    <n v="52"/>
    <x v="2"/>
    <x v="0"/>
    <x v="0"/>
    <n v="1451010086"/>
    <n v="1447122086"/>
    <x v="0"/>
    <n v="14"/>
    <x v="1"/>
    <s v="film &amp; video/animation"/>
    <n v="0"/>
    <x v="403"/>
    <x v="0"/>
    <x v="5"/>
  </r>
  <r>
    <n v="506"/>
    <x v="506"/>
    <x v="505"/>
    <n v="200000"/>
    <n v="250"/>
    <x v="2"/>
    <x v="0"/>
    <x v="0"/>
    <n v="1376140520"/>
    <n v="1373548520"/>
    <x v="0"/>
    <n v="1"/>
    <x v="1"/>
    <s v="film &amp; video/animation"/>
    <n v="0"/>
    <x v="404"/>
    <x v="0"/>
    <x v="5"/>
  </r>
  <r>
    <n v="507"/>
    <x v="507"/>
    <x v="506"/>
    <n v="20000"/>
    <n v="640"/>
    <x v="2"/>
    <x v="0"/>
    <x v="0"/>
    <n v="1350687657"/>
    <n v="1346799657"/>
    <x v="0"/>
    <n v="10"/>
    <x v="1"/>
    <s v="film &amp; video/animation"/>
    <n v="3"/>
    <x v="405"/>
    <x v="0"/>
    <x v="5"/>
  </r>
  <r>
    <n v="508"/>
    <x v="508"/>
    <x v="507"/>
    <n v="50000"/>
    <n v="400"/>
    <x v="2"/>
    <x v="0"/>
    <x v="0"/>
    <n v="1337955240"/>
    <n v="1332808501"/>
    <x v="0"/>
    <n v="3"/>
    <x v="1"/>
    <s v="film &amp; video/animation"/>
    <n v="1"/>
    <x v="44"/>
    <x v="0"/>
    <x v="5"/>
  </r>
  <r>
    <n v="509"/>
    <x v="509"/>
    <x v="508"/>
    <n v="5000"/>
    <n v="10"/>
    <x v="2"/>
    <x v="1"/>
    <x v="1"/>
    <n v="1435504170"/>
    <n v="1432912170"/>
    <x v="0"/>
    <n v="1"/>
    <x v="1"/>
    <s v="film &amp; video/animation"/>
    <n v="0"/>
    <x v="119"/>
    <x v="0"/>
    <x v="5"/>
  </r>
  <r>
    <n v="510"/>
    <x v="510"/>
    <x v="509"/>
    <n v="14000"/>
    <n v="0"/>
    <x v="2"/>
    <x v="0"/>
    <x v="0"/>
    <n v="1456805639"/>
    <n v="1454213639"/>
    <x v="0"/>
    <n v="0"/>
    <x v="1"/>
    <s v="film &amp; video/animation"/>
    <n v="0"/>
    <x v="121"/>
    <x v="0"/>
    <x v="5"/>
  </r>
  <r>
    <n v="511"/>
    <x v="511"/>
    <x v="510"/>
    <n v="5000"/>
    <n v="150"/>
    <x v="2"/>
    <x v="0"/>
    <x v="0"/>
    <n v="1365228982"/>
    <n v="1362640582"/>
    <x v="0"/>
    <n v="5"/>
    <x v="1"/>
    <s v="film &amp; video/animation"/>
    <n v="3"/>
    <x v="179"/>
    <x v="0"/>
    <x v="5"/>
  </r>
  <r>
    <n v="512"/>
    <x v="512"/>
    <x v="511"/>
    <n v="8000"/>
    <n v="11"/>
    <x v="2"/>
    <x v="0"/>
    <x v="0"/>
    <n v="1479667727"/>
    <n v="1475776127"/>
    <x v="0"/>
    <n v="2"/>
    <x v="1"/>
    <s v="film &amp; video/animation"/>
    <n v="0"/>
    <x v="148"/>
    <x v="0"/>
    <x v="5"/>
  </r>
  <r>
    <n v="513"/>
    <x v="513"/>
    <x v="512"/>
    <n v="50000"/>
    <n v="6962"/>
    <x v="2"/>
    <x v="0"/>
    <x v="0"/>
    <n v="1471244400"/>
    <n v="1467387705"/>
    <x v="0"/>
    <n v="68"/>
    <x v="1"/>
    <s v="film &amp; video/animation"/>
    <n v="14"/>
    <x v="406"/>
    <x v="0"/>
    <x v="5"/>
  </r>
  <r>
    <n v="514"/>
    <x v="514"/>
    <x v="513"/>
    <n v="1500"/>
    <n v="50"/>
    <x v="2"/>
    <x v="5"/>
    <x v="5"/>
    <n v="1407595447"/>
    <n v="1405003447"/>
    <x v="0"/>
    <n v="3"/>
    <x v="1"/>
    <s v="film &amp; video/animation"/>
    <n v="3"/>
    <x v="407"/>
    <x v="0"/>
    <x v="5"/>
  </r>
  <r>
    <n v="515"/>
    <x v="515"/>
    <x v="514"/>
    <n v="97000"/>
    <n v="24651"/>
    <x v="2"/>
    <x v="0"/>
    <x v="0"/>
    <n v="1451389601"/>
    <n v="1447933601"/>
    <x v="0"/>
    <n v="34"/>
    <x v="1"/>
    <s v="film &amp; video/animation"/>
    <n v="25"/>
    <x v="408"/>
    <x v="0"/>
    <x v="5"/>
  </r>
  <r>
    <n v="516"/>
    <x v="516"/>
    <x v="515"/>
    <n v="5000"/>
    <n v="0"/>
    <x v="2"/>
    <x v="1"/>
    <x v="1"/>
    <n v="1432752080"/>
    <n v="1427568080"/>
    <x v="0"/>
    <n v="0"/>
    <x v="1"/>
    <s v="film &amp; video/animation"/>
    <n v="0"/>
    <x v="121"/>
    <x v="0"/>
    <x v="5"/>
  </r>
  <r>
    <n v="517"/>
    <x v="517"/>
    <x v="516"/>
    <n v="15000"/>
    <n v="205"/>
    <x v="2"/>
    <x v="0"/>
    <x v="0"/>
    <n v="1486046761"/>
    <n v="1483454761"/>
    <x v="0"/>
    <n v="3"/>
    <x v="1"/>
    <s v="film &amp; video/animation"/>
    <n v="1"/>
    <x v="409"/>
    <x v="0"/>
    <x v="5"/>
  </r>
  <r>
    <n v="518"/>
    <x v="518"/>
    <x v="517"/>
    <n v="7175"/>
    <n v="0"/>
    <x v="2"/>
    <x v="0"/>
    <x v="0"/>
    <n v="1441550760"/>
    <n v="1438958824"/>
    <x v="0"/>
    <n v="0"/>
    <x v="1"/>
    <s v="film &amp; video/animation"/>
    <n v="0"/>
    <x v="121"/>
    <x v="0"/>
    <x v="5"/>
  </r>
  <r>
    <n v="519"/>
    <x v="519"/>
    <x v="518"/>
    <n v="12001"/>
    <n v="2746"/>
    <x v="2"/>
    <x v="0"/>
    <x v="0"/>
    <n v="1354699421"/>
    <n v="1352107421"/>
    <x v="0"/>
    <n v="70"/>
    <x v="1"/>
    <s v="film &amp; video/animation"/>
    <n v="23"/>
    <x v="410"/>
    <x v="0"/>
    <x v="5"/>
  </r>
  <r>
    <n v="520"/>
    <x v="520"/>
    <x v="519"/>
    <n v="5000"/>
    <n v="5105"/>
    <x v="0"/>
    <x v="1"/>
    <x v="1"/>
    <n v="1449766261"/>
    <n v="1447174261"/>
    <x v="0"/>
    <n v="34"/>
    <x v="0"/>
    <s v="theater/plays"/>
    <n v="102"/>
    <x v="411"/>
    <x v="1"/>
    <x v="6"/>
  </r>
  <r>
    <n v="521"/>
    <x v="521"/>
    <x v="520"/>
    <n v="5000"/>
    <n v="5232"/>
    <x v="0"/>
    <x v="0"/>
    <x v="0"/>
    <n v="1477976340"/>
    <n v="1475460819"/>
    <x v="0"/>
    <n v="56"/>
    <x v="0"/>
    <s v="theater/plays"/>
    <n v="105"/>
    <x v="412"/>
    <x v="1"/>
    <x v="6"/>
  </r>
  <r>
    <n v="522"/>
    <x v="522"/>
    <x v="521"/>
    <n v="3000"/>
    <n v="3440"/>
    <x v="0"/>
    <x v="0"/>
    <x v="0"/>
    <n v="1458518325"/>
    <n v="1456793925"/>
    <x v="0"/>
    <n v="31"/>
    <x v="0"/>
    <s v="theater/plays"/>
    <n v="115"/>
    <x v="413"/>
    <x v="1"/>
    <x v="6"/>
  </r>
  <r>
    <n v="523"/>
    <x v="523"/>
    <x v="522"/>
    <n v="5000"/>
    <n v="6030"/>
    <x v="0"/>
    <x v="0"/>
    <x v="0"/>
    <n v="1442805076"/>
    <n v="1440213076"/>
    <x v="0"/>
    <n v="84"/>
    <x v="0"/>
    <s v="theater/plays"/>
    <n v="121"/>
    <x v="414"/>
    <x v="1"/>
    <x v="6"/>
  </r>
  <r>
    <n v="524"/>
    <x v="524"/>
    <x v="523"/>
    <n v="3500"/>
    <n v="3803.55"/>
    <x v="0"/>
    <x v="1"/>
    <x v="1"/>
    <n v="1464801169"/>
    <n v="1462209169"/>
    <x v="0"/>
    <n v="130"/>
    <x v="0"/>
    <s v="theater/plays"/>
    <n v="109"/>
    <x v="415"/>
    <x v="1"/>
    <x v="6"/>
  </r>
  <r>
    <n v="525"/>
    <x v="525"/>
    <x v="524"/>
    <n v="12000"/>
    <n v="12000"/>
    <x v="0"/>
    <x v="0"/>
    <x v="0"/>
    <n v="1410601041"/>
    <n v="1406713041"/>
    <x v="0"/>
    <n v="12"/>
    <x v="0"/>
    <s v="theater/plays"/>
    <n v="100"/>
    <x v="416"/>
    <x v="1"/>
    <x v="6"/>
  </r>
  <r>
    <n v="526"/>
    <x v="526"/>
    <x v="525"/>
    <n v="1500"/>
    <n v="1710"/>
    <x v="0"/>
    <x v="1"/>
    <x v="1"/>
    <n v="1438966800"/>
    <n v="1436278344"/>
    <x v="0"/>
    <n v="23"/>
    <x v="0"/>
    <s v="theater/plays"/>
    <n v="114"/>
    <x v="417"/>
    <x v="1"/>
    <x v="6"/>
  </r>
  <r>
    <n v="527"/>
    <x v="527"/>
    <x v="526"/>
    <n v="10000"/>
    <n v="10085"/>
    <x v="0"/>
    <x v="0"/>
    <x v="0"/>
    <n v="1487347500"/>
    <n v="1484715366"/>
    <x v="0"/>
    <n v="158"/>
    <x v="0"/>
    <s v="theater/plays"/>
    <n v="101"/>
    <x v="418"/>
    <x v="1"/>
    <x v="6"/>
  </r>
  <r>
    <n v="528"/>
    <x v="528"/>
    <x v="527"/>
    <n v="1150"/>
    <n v="1330"/>
    <x v="0"/>
    <x v="0"/>
    <x v="0"/>
    <n v="1434921600"/>
    <n v="1433109907"/>
    <x v="0"/>
    <n v="30"/>
    <x v="0"/>
    <s v="theater/plays"/>
    <n v="116"/>
    <x v="419"/>
    <x v="1"/>
    <x v="6"/>
  </r>
  <r>
    <n v="529"/>
    <x v="529"/>
    <x v="528"/>
    <n v="1200"/>
    <n v="1565"/>
    <x v="0"/>
    <x v="5"/>
    <x v="5"/>
    <n v="1484110800"/>
    <n v="1482281094"/>
    <x v="0"/>
    <n v="18"/>
    <x v="0"/>
    <s v="theater/plays"/>
    <n v="130"/>
    <x v="420"/>
    <x v="1"/>
    <x v="6"/>
  </r>
  <r>
    <n v="530"/>
    <x v="530"/>
    <x v="529"/>
    <n v="3405"/>
    <n v="3670"/>
    <x v="0"/>
    <x v="0"/>
    <x v="0"/>
    <n v="1435111200"/>
    <n v="1433254268"/>
    <x v="0"/>
    <n v="29"/>
    <x v="0"/>
    <s v="theater/plays"/>
    <n v="108"/>
    <x v="421"/>
    <x v="1"/>
    <x v="6"/>
  </r>
  <r>
    <n v="531"/>
    <x v="531"/>
    <x v="530"/>
    <n v="4000"/>
    <n v="4000"/>
    <x v="0"/>
    <x v="0"/>
    <x v="0"/>
    <n v="1481957940"/>
    <n v="1478050429"/>
    <x v="0"/>
    <n v="31"/>
    <x v="0"/>
    <s v="theater/plays"/>
    <n v="100"/>
    <x v="422"/>
    <x v="1"/>
    <x v="6"/>
  </r>
  <r>
    <n v="532"/>
    <x v="532"/>
    <x v="531"/>
    <n v="10000"/>
    <n v="12325"/>
    <x v="0"/>
    <x v="0"/>
    <x v="0"/>
    <n v="1463098208"/>
    <n v="1460506208"/>
    <x v="0"/>
    <n v="173"/>
    <x v="0"/>
    <s v="theater/plays"/>
    <n v="123"/>
    <x v="423"/>
    <x v="1"/>
    <x v="6"/>
  </r>
  <r>
    <n v="533"/>
    <x v="533"/>
    <x v="532"/>
    <n v="2000"/>
    <n v="2004"/>
    <x v="0"/>
    <x v="1"/>
    <x v="1"/>
    <n v="1463394365"/>
    <n v="1461320765"/>
    <x v="0"/>
    <n v="17"/>
    <x v="0"/>
    <s v="theater/plays"/>
    <n v="100"/>
    <x v="424"/>
    <x v="1"/>
    <x v="6"/>
  </r>
  <r>
    <n v="534"/>
    <x v="534"/>
    <x v="533"/>
    <n v="15000"/>
    <n v="15700"/>
    <x v="0"/>
    <x v="10"/>
    <x v="8"/>
    <n v="1446418800"/>
    <n v="1443036470"/>
    <x v="0"/>
    <n v="48"/>
    <x v="0"/>
    <s v="theater/plays"/>
    <n v="105"/>
    <x v="425"/>
    <x v="1"/>
    <x v="6"/>
  </r>
  <r>
    <n v="535"/>
    <x v="535"/>
    <x v="534"/>
    <n v="2000"/>
    <n v="2050"/>
    <x v="0"/>
    <x v="1"/>
    <x v="1"/>
    <n v="1483707905"/>
    <n v="1481115905"/>
    <x v="0"/>
    <n v="59"/>
    <x v="0"/>
    <s v="theater/plays"/>
    <n v="103"/>
    <x v="426"/>
    <x v="1"/>
    <x v="6"/>
  </r>
  <r>
    <n v="536"/>
    <x v="536"/>
    <x v="535"/>
    <n v="3300"/>
    <n v="3902.5"/>
    <x v="0"/>
    <x v="1"/>
    <x v="1"/>
    <n v="1438624800"/>
    <n v="1435133807"/>
    <x v="0"/>
    <n v="39"/>
    <x v="0"/>
    <s v="theater/plays"/>
    <n v="118"/>
    <x v="427"/>
    <x v="1"/>
    <x v="6"/>
  </r>
  <r>
    <n v="537"/>
    <x v="537"/>
    <x v="536"/>
    <n v="2000"/>
    <n v="2410"/>
    <x v="0"/>
    <x v="0"/>
    <x v="0"/>
    <n v="1446665191"/>
    <n v="1444069591"/>
    <x v="0"/>
    <n v="59"/>
    <x v="0"/>
    <s v="theater/plays"/>
    <n v="121"/>
    <x v="428"/>
    <x v="1"/>
    <x v="6"/>
  </r>
  <r>
    <n v="538"/>
    <x v="538"/>
    <x v="537"/>
    <n v="5000"/>
    <n v="15121"/>
    <x v="0"/>
    <x v="0"/>
    <x v="0"/>
    <n v="1463166263"/>
    <n v="1460574263"/>
    <x v="0"/>
    <n v="60"/>
    <x v="0"/>
    <s v="theater/plays"/>
    <n v="302"/>
    <x v="429"/>
    <x v="1"/>
    <x v="6"/>
  </r>
  <r>
    <n v="539"/>
    <x v="539"/>
    <x v="538"/>
    <n v="500"/>
    <n v="503.22"/>
    <x v="0"/>
    <x v="1"/>
    <x v="1"/>
    <n v="1467681107"/>
    <n v="1465866707"/>
    <x v="0"/>
    <n v="20"/>
    <x v="0"/>
    <s v="theater/plays"/>
    <n v="101"/>
    <x v="430"/>
    <x v="1"/>
    <x v="6"/>
  </r>
  <r>
    <n v="540"/>
    <x v="540"/>
    <x v="539"/>
    <n v="15000"/>
    <n v="1"/>
    <x v="2"/>
    <x v="0"/>
    <x v="0"/>
    <n v="1423078606"/>
    <n v="1420486606"/>
    <x v="0"/>
    <n v="1"/>
    <x v="1"/>
    <s v="technology/web"/>
    <n v="0"/>
    <x v="120"/>
    <x v="2"/>
    <x v="7"/>
  </r>
  <r>
    <n v="541"/>
    <x v="541"/>
    <x v="540"/>
    <n v="4500"/>
    <n v="25"/>
    <x v="2"/>
    <x v="0"/>
    <x v="0"/>
    <n v="1446080834"/>
    <n v="1443488834"/>
    <x v="0"/>
    <n v="1"/>
    <x v="1"/>
    <s v="technology/web"/>
    <n v="1"/>
    <x v="380"/>
    <x v="2"/>
    <x v="7"/>
  </r>
  <r>
    <n v="542"/>
    <x v="542"/>
    <x v="541"/>
    <n v="250000"/>
    <n v="1"/>
    <x v="2"/>
    <x v="0"/>
    <x v="0"/>
    <n v="1462293716"/>
    <n v="1457113316"/>
    <x v="0"/>
    <n v="1"/>
    <x v="1"/>
    <s v="technology/web"/>
    <n v="0"/>
    <x v="120"/>
    <x v="2"/>
    <x v="7"/>
  </r>
  <r>
    <n v="543"/>
    <x v="543"/>
    <x v="542"/>
    <n v="22000"/>
    <n v="70"/>
    <x v="2"/>
    <x v="2"/>
    <x v="2"/>
    <n v="1414807962"/>
    <n v="1412215962"/>
    <x v="0"/>
    <n v="2"/>
    <x v="1"/>
    <s v="technology/web"/>
    <n v="0"/>
    <x v="431"/>
    <x v="2"/>
    <x v="7"/>
  </r>
  <r>
    <n v="544"/>
    <x v="544"/>
    <x v="543"/>
    <n v="500"/>
    <n v="6"/>
    <x v="2"/>
    <x v="0"/>
    <x v="0"/>
    <n v="1467647160"/>
    <n v="1465055160"/>
    <x v="0"/>
    <n v="2"/>
    <x v="1"/>
    <s v="technology/web"/>
    <n v="1"/>
    <x v="362"/>
    <x v="2"/>
    <x v="7"/>
  </r>
  <r>
    <n v="545"/>
    <x v="545"/>
    <x v="544"/>
    <n v="50000"/>
    <n v="13692"/>
    <x v="2"/>
    <x v="6"/>
    <x v="3"/>
    <n v="1447600389"/>
    <n v="1444140789"/>
    <x v="0"/>
    <n v="34"/>
    <x v="1"/>
    <s v="technology/web"/>
    <n v="27"/>
    <x v="432"/>
    <x v="2"/>
    <x v="7"/>
  </r>
  <r>
    <n v="546"/>
    <x v="546"/>
    <x v="545"/>
    <n v="60000"/>
    <n v="52"/>
    <x v="2"/>
    <x v="0"/>
    <x v="0"/>
    <n v="1445097715"/>
    <n v="1441209715"/>
    <x v="0"/>
    <n v="2"/>
    <x v="1"/>
    <s v="technology/web"/>
    <n v="0"/>
    <x v="433"/>
    <x v="2"/>
    <x v="7"/>
  </r>
  <r>
    <n v="547"/>
    <x v="547"/>
    <x v="546"/>
    <n v="7500"/>
    <n v="0"/>
    <x v="2"/>
    <x v="1"/>
    <x v="1"/>
    <n v="1455122564"/>
    <n v="1452530564"/>
    <x v="0"/>
    <n v="0"/>
    <x v="1"/>
    <s v="technology/web"/>
    <n v="0"/>
    <x v="121"/>
    <x v="2"/>
    <x v="7"/>
  </r>
  <r>
    <n v="548"/>
    <x v="548"/>
    <x v="547"/>
    <n v="10000"/>
    <n v="9"/>
    <x v="2"/>
    <x v="1"/>
    <x v="1"/>
    <n v="1446154848"/>
    <n v="1443562848"/>
    <x v="0"/>
    <n v="1"/>
    <x v="1"/>
    <s v="technology/web"/>
    <n v="0"/>
    <x v="373"/>
    <x v="2"/>
    <x v="7"/>
  </r>
  <r>
    <n v="549"/>
    <x v="549"/>
    <x v="548"/>
    <n v="2500"/>
    <n v="68"/>
    <x v="2"/>
    <x v="1"/>
    <x v="1"/>
    <n v="1436368622"/>
    <n v="1433776622"/>
    <x v="0"/>
    <n v="8"/>
    <x v="1"/>
    <s v="technology/web"/>
    <n v="3"/>
    <x v="434"/>
    <x v="2"/>
    <x v="7"/>
  </r>
  <r>
    <n v="550"/>
    <x v="550"/>
    <x v="549"/>
    <n v="5000"/>
    <n v="35"/>
    <x v="2"/>
    <x v="5"/>
    <x v="5"/>
    <n v="1485838800"/>
    <n v="1484756245"/>
    <x v="0"/>
    <n v="4"/>
    <x v="1"/>
    <s v="technology/web"/>
    <n v="1"/>
    <x v="435"/>
    <x v="2"/>
    <x v="7"/>
  </r>
  <r>
    <n v="551"/>
    <x v="551"/>
    <x v="550"/>
    <n v="75000"/>
    <n v="3781"/>
    <x v="2"/>
    <x v="0"/>
    <x v="0"/>
    <n v="1438451580"/>
    <n v="1434609424"/>
    <x v="0"/>
    <n v="28"/>
    <x v="1"/>
    <s v="technology/web"/>
    <n v="5"/>
    <x v="436"/>
    <x v="2"/>
    <x v="7"/>
  </r>
  <r>
    <n v="552"/>
    <x v="552"/>
    <x v="551"/>
    <n v="45000"/>
    <n v="0"/>
    <x v="2"/>
    <x v="5"/>
    <x v="5"/>
    <n v="1452350896"/>
    <n v="1447166896"/>
    <x v="0"/>
    <n v="0"/>
    <x v="1"/>
    <s v="technology/web"/>
    <n v="0"/>
    <x v="121"/>
    <x v="2"/>
    <x v="7"/>
  </r>
  <r>
    <n v="553"/>
    <x v="553"/>
    <x v="552"/>
    <n v="25000"/>
    <n v="123"/>
    <x v="2"/>
    <x v="0"/>
    <x v="0"/>
    <n v="1415988991"/>
    <n v="1413393391"/>
    <x v="0"/>
    <n v="6"/>
    <x v="1"/>
    <s v="technology/web"/>
    <n v="0"/>
    <x v="372"/>
    <x v="2"/>
    <x v="7"/>
  </r>
  <r>
    <n v="554"/>
    <x v="554"/>
    <x v="553"/>
    <n v="3870"/>
    <n v="1416"/>
    <x v="2"/>
    <x v="0"/>
    <x v="0"/>
    <n v="1413735972"/>
    <n v="1411143972"/>
    <x v="0"/>
    <n v="22"/>
    <x v="1"/>
    <s v="technology/web"/>
    <n v="37"/>
    <x v="437"/>
    <x v="2"/>
    <x v="7"/>
  </r>
  <r>
    <n v="555"/>
    <x v="555"/>
    <x v="554"/>
    <n v="7500"/>
    <n v="0"/>
    <x v="2"/>
    <x v="1"/>
    <x v="1"/>
    <n v="1465720143"/>
    <n v="1463128143"/>
    <x v="0"/>
    <n v="0"/>
    <x v="1"/>
    <s v="technology/web"/>
    <n v="0"/>
    <x v="121"/>
    <x v="2"/>
    <x v="7"/>
  </r>
  <r>
    <n v="556"/>
    <x v="556"/>
    <x v="555"/>
    <n v="8000"/>
    <n v="200"/>
    <x v="2"/>
    <x v="0"/>
    <x v="0"/>
    <n v="1452112717"/>
    <n v="1449520717"/>
    <x v="0"/>
    <n v="1"/>
    <x v="1"/>
    <s v="technology/web"/>
    <n v="3"/>
    <x v="438"/>
    <x v="2"/>
    <x v="7"/>
  </r>
  <r>
    <n v="557"/>
    <x v="557"/>
    <x v="556"/>
    <n v="150000"/>
    <n v="1366"/>
    <x v="2"/>
    <x v="12"/>
    <x v="3"/>
    <n v="1480721803"/>
    <n v="1478126203"/>
    <x v="0"/>
    <n v="20"/>
    <x v="1"/>
    <s v="technology/web"/>
    <n v="1"/>
    <x v="439"/>
    <x v="2"/>
    <x v="7"/>
  </r>
  <r>
    <n v="558"/>
    <x v="558"/>
    <x v="557"/>
    <n v="750"/>
    <n v="0"/>
    <x v="2"/>
    <x v="0"/>
    <x v="0"/>
    <n v="1427227905"/>
    <n v="1424639505"/>
    <x v="0"/>
    <n v="0"/>
    <x v="1"/>
    <s v="technology/web"/>
    <n v="0"/>
    <x v="121"/>
    <x v="2"/>
    <x v="7"/>
  </r>
  <r>
    <n v="559"/>
    <x v="559"/>
    <x v="558"/>
    <n v="240000"/>
    <n v="50"/>
    <x v="2"/>
    <x v="0"/>
    <x v="0"/>
    <n v="1449989260"/>
    <n v="1447397260"/>
    <x v="0"/>
    <n v="1"/>
    <x v="1"/>
    <s v="technology/web"/>
    <n v="0"/>
    <x v="73"/>
    <x v="2"/>
    <x v="7"/>
  </r>
  <r>
    <n v="560"/>
    <x v="560"/>
    <x v="559"/>
    <n v="100000"/>
    <n v="12"/>
    <x v="2"/>
    <x v="5"/>
    <x v="5"/>
    <n v="1418841045"/>
    <n v="1416249045"/>
    <x v="0"/>
    <n v="3"/>
    <x v="1"/>
    <s v="technology/web"/>
    <n v="0"/>
    <x v="143"/>
    <x v="2"/>
    <x v="7"/>
  </r>
  <r>
    <n v="561"/>
    <x v="561"/>
    <x v="560"/>
    <n v="15000"/>
    <n v="55"/>
    <x v="2"/>
    <x v="0"/>
    <x v="0"/>
    <n v="1445874513"/>
    <n v="1442850513"/>
    <x v="0"/>
    <n v="2"/>
    <x v="1"/>
    <s v="technology/web"/>
    <n v="0"/>
    <x v="440"/>
    <x v="2"/>
    <x v="7"/>
  </r>
  <r>
    <n v="562"/>
    <x v="562"/>
    <x v="561"/>
    <n v="50000"/>
    <n v="0"/>
    <x v="2"/>
    <x v="9"/>
    <x v="3"/>
    <n v="1482052815"/>
    <n v="1479460815"/>
    <x v="0"/>
    <n v="0"/>
    <x v="1"/>
    <s v="technology/web"/>
    <n v="0"/>
    <x v="121"/>
    <x v="2"/>
    <x v="7"/>
  </r>
  <r>
    <n v="563"/>
    <x v="563"/>
    <x v="562"/>
    <n v="75000"/>
    <n v="68"/>
    <x v="2"/>
    <x v="2"/>
    <x v="2"/>
    <n v="1424137247"/>
    <n v="1421545247"/>
    <x v="0"/>
    <n v="2"/>
    <x v="1"/>
    <s v="technology/web"/>
    <n v="0"/>
    <x v="441"/>
    <x v="2"/>
    <x v="7"/>
  </r>
  <r>
    <n v="564"/>
    <x v="564"/>
    <x v="563"/>
    <n v="18000"/>
    <n v="1"/>
    <x v="2"/>
    <x v="6"/>
    <x v="3"/>
    <n v="1457822275"/>
    <n v="1455230275"/>
    <x v="0"/>
    <n v="1"/>
    <x v="1"/>
    <s v="technology/web"/>
    <n v="0"/>
    <x v="120"/>
    <x v="2"/>
    <x v="7"/>
  </r>
  <r>
    <n v="565"/>
    <x v="565"/>
    <x v="564"/>
    <n v="25000"/>
    <n v="0"/>
    <x v="2"/>
    <x v="1"/>
    <x v="1"/>
    <n v="1436554249"/>
    <n v="1433962249"/>
    <x v="0"/>
    <n v="0"/>
    <x v="1"/>
    <s v="technology/web"/>
    <n v="0"/>
    <x v="121"/>
    <x v="2"/>
    <x v="7"/>
  </r>
  <r>
    <n v="566"/>
    <x v="566"/>
    <x v="565"/>
    <n v="5000"/>
    <n v="1"/>
    <x v="2"/>
    <x v="0"/>
    <x v="0"/>
    <n v="1468513533"/>
    <n v="1465921533"/>
    <x v="0"/>
    <n v="1"/>
    <x v="1"/>
    <s v="technology/web"/>
    <n v="0"/>
    <x v="120"/>
    <x v="2"/>
    <x v="7"/>
  </r>
  <r>
    <n v="567"/>
    <x v="567"/>
    <x v="566"/>
    <n v="10000"/>
    <n v="0"/>
    <x v="2"/>
    <x v="0"/>
    <x v="0"/>
    <n v="1420143194"/>
    <n v="1417551194"/>
    <x v="0"/>
    <n v="0"/>
    <x v="1"/>
    <s v="technology/web"/>
    <n v="0"/>
    <x v="121"/>
    <x v="2"/>
    <x v="7"/>
  </r>
  <r>
    <n v="568"/>
    <x v="568"/>
    <x v="567"/>
    <n v="24500"/>
    <n v="245"/>
    <x v="2"/>
    <x v="4"/>
    <x v="4"/>
    <n v="1452942000"/>
    <n v="1449785223"/>
    <x v="0"/>
    <n v="5"/>
    <x v="1"/>
    <s v="technology/web"/>
    <n v="1"/>
    <x v="442"/>
    <x v="2"/>
    <x v="7"/>
  </r>
  <r>
    <n v="569"/>
    <x v="569"/>
    <x v="568"/>
    <n v="2500"/>
    <n v="20"/>
    <x v="2"/>
    <x v="5"/>
    <x v="5"/>
    <n v="1451679612"/>
    <n v="1449087612"/>
    <x v="0"/>
    <n v="1"/>
    <x v="1"/>
    <s v="technology/web"/>
    <n v="1"/>
    <x v="135"/>
    <x v="2"/>
    <x v="7"/>
  </r>
  <r>
    <n v="570"/>
    <x v="570"/>
    <x v="569"/>
    <n v="85000"/>
    <n v="142"/>
    <x v="2"/>
    <x v="0"/>
    <x v="0"/>
    <n v="1455822569"/>
    <n v="1453230569"/>
    <x v="0"/>
    <n v="1"/>
    <x v="1"/>
    <s v="technology/web"/>
    <n v="0"/>
    <x v="443"/>
    <x v="2"/>
    <x v="7"/>
  </r>
  <r>
    <n v="571"/>
    <x v="571"/>
    <x v="570"/>
    <n v="25000"/>
    <n v="106"/>
    <x v="2"/>
    <x v="0"/>
    <x v="0"/>
    <n v="1437969540"/>
    <n v="1436297723"/>
    <x v="0"/>
    <n v="2"/>
    <x v="1"/>
    <s v="technology/web"/>
    <n v="0"/>
    <x v="444"/>
    <x v="2"/>
    <x v="7"/>
  </r>
  <r>
    <n v="572"/>
    <x v="572"/>
    <x v="571"/>
    <n v="2500"/>
    <n v="0"/>
    <x v="2"/>
    <x v="0"/>
    <x v="0"/>
    <n v="1446660688"/>
    <n v="1444065088"/>
    <x v="0"/>
    <n v="0"/>
    <x v="1"/>
    <s v="technology/web"/>
    <n v="0"/>
    <x v="121"/>
    <x v="2"/>
    <x v="7"/>
  </r>
  <r>
    <n v="573"/>
    <x v="573"/>
    <x v="572"/>
    <n v="88888"/>
    <n v="346"/>
    <x v="2"/>
    <x v="0"/>
    <x v="0"/>
    <n v="1421543520"/>
    <n v="1416445931"/>
    <x v="0"/>
    <n v="9"/>
    <x v="1"/>
    <s v="technology/web"/>
    <n v="0"/>
    <x v="445"/>
    <x v="2"/>
    <x v="7"/>
  </r>
  <r>
    <n v="574"/>
    <x v="574"/>
    <x v="573"/>
    <n v="11180"/>
    <n v="80"/>
    <x v="2"/>
    <x v="1"/>
    <x v="1"/>
    <n v="1476873507"/>
    <n v="1474281507"/>
    <x v="0"/>
    <n v="4"/>
    <x v="1"/>
    <s v="technology/web"/>
    <n v="1"/>
    <x v="135"/>
    <x v="2"/>
    <x v="7"/>
  </r>
  <r>
    <n v="575"/>
    <x v="575"/>
    <x v="574"/>
    <n v="60000"/>
    <n v="259"/>
    <x v="2"/>
    <x v="12"/>
    <x v="3"/>
    <n v="1434213443"/>
    <n v="1431621443"/>
    <x v="0"/>
    <n v="4"/>
    <x v="1"/>
    <s v="technology/web"/>
    <n v="0"/>
    <x v="446"/>
    <x v="2"/>
    <x v="7"/>
  </r>
  <r>
    <n v="576"/>
    <x v="576"/>
    <x v="575"/>
    <n v="80000"/>
    <n v="1"/>
    <x v="2"/>
    <x v="0"/>
    <x v="0"/>
    <n v="1427537952"/>
    <n v="1422357552"/>
    <x v="0"/>
    <n v="1"/>
    <x v="1"/>
    <s v="technology/web"/>
    <n v="0"/>
    <x v="120"/>
    <x v="2"/>
    <x v="7"/>
  </r>
  <r>
    <n v="577"/>
    <x v="577"/>
    <x v="576"/>
    <n v="5000"/>
    <n v="10"/>
    <x v="2"/>
    <x v="0"/>
    <x v="0"/>
    <n v="1463753302"/>
    <n v="1458569302"/>
    <x v="0"/>
    <n v="1"/>
    <x v="1"/>
    <s v="technology/web"/>
    <n v="0"/>
    <x v="119"/>
    <x v="2"/>
    <x v="7"/>
  </r>
  <r>
    <n v="578"/>
    <x v="578"/>
    <x v="577"/>
    <n v="125000"/>
    <n v="14"/>
    <x v="2"/>
    <x v="1"/>
    <x v="1"/>
    <n v="1441633993"/>
    <n v="1439560393"/>
    <x v="0"/>
    <n v="7"/>
    <x v="1"/>
    <s v="technology/web"/>
    <n v="0"/>
    <x v="447"/>
    <x v="2"/>
    <x v="7"/>
  </r>
  <r>
    <n v="579"/>
    <x v="579"/>
    <x v="578"/>
    <n v="12000"/>
    <n v="175"/>
    <x v="2"/>
    <x v="0"/>
    <x v="0"/>
    <n v="1419539223"/>
    <n v="1416947223"/>
    <x v="0"/>
    <n v="5"/>
    <x v="1"/>
    <s v="technology/web"/>
    <n v="1"/>
    <x v="431"/>
    <x v="2"/>
    <x v="7"/>
  </r>
  <r>
    <n v="580"/>
    <x v="580"/>
    <x v="579"/>
    <n v="3000"/>
    <n v="1"/>
    <x v="2"/>
    <x v="0"/>
    <x v="0"/>
    <n v="1474580867"/>
    <n v="1471988867"/>
    <x v="0"/>
    <n v="1"/>
    <x v="1"/>
    <s v="technology/web"/>
    <n v="0"/>
    <x v="120"/>
    <x v="2"/>
    <x v="7"/>
  </r>
  <r>
    <n v="581"/>
    <x v="581"/>
    <x v="580"/>
    <n v="400"/>
    <n v="0"/>
    <x v="2"/>
    <x v="0"/>
    <x v="0"/>
    <n v="1438474704"/>
    <n v="1435882704"/>
    <x v="0"/>
    <n v="0"/>
    <x v="1"/>
    <s v="technology/web"/>
    <n v="0"/>
    <x v="121"/>
    <x v="2"/>
    <x v="7"/>
  </r>
  <r>
    <n v="582"/>
    <x v="582"/>
    <x v="581"/>
    <n v="100000"/>
    <n v="0"/>
    <x v="2"/>
    <x v="0"/>
    <x v="0"/>
    <n v="1426442400"/>
    <n v="1424454319"/>
    <x v="0"/>
    <n v="0"/>
    <x v="1"/>
    <s v="technology/web"/>
    <n v="0"/>
    <x v="121"/>
    <x v="2"/>
    <x v="7"/>
  </r>
  <r>
    <n v="583"/>
    <x v="583"/>
    <x v="582"/>
    <n v="9000"/>
    <n v="1"/>
    <x v="2"/>
    <x v="0"/>
    <x v="0"/>
    <n v="1426800687"/>
    <n v="1424212287"/>
    <x v="0"/>
    <n v="1"/>
    <x v="1"/>
    <s v="technology/web"/>
    <n v="0"/>
    <x v="120"/>
    <x v="2"/>
    <x v="7"/>
  </r>
  <r>
    <n v="584"/>
    <x v="584"/>
    <x v="583"/>
    <n v="1000"/>
    <n v="10"/>
    <x v="2"/>
    <x v="0"/>
    <x v="0"/>
    <n v="1426522316"/>
    <n v="1423933916"/>
    <x v="0"/>
    <n v="2"/>
    <x v="1"/>
    <s v="technology/web"/>
    <n v="1"/>
    <x v="144"/>
    <x v="2"/>
    <x v="7"/>
  </r>
  <r>
    <n v="585"/>
    <x v="585"/>
    <x v="584"/>
    <n v="9000"/>
    <n v="0"/>
    <x v="2"/>
    <x v="1"/>
    <x v="1"/>
    <n v="1448928000"/>
    <n v="1444123377"/>
    <x v="0"/>
    <n v="0"/>
    <x v="1"/>
    <s v="technology/web"/>
    <n v="0"/>
    <x v="121"/>
    <x v="2"/>
    <x v="7"/>
  </r>
  <r>
    <n v="586"/>
    <x v="586"/>
    <x v="585"/>
    <n v="10000"/>
    <n v="56"/>
    <x v="2"/>
    <x v="0"/>
    <x v="0"/>
    <n v="1424032207"/>
    <n v="1421440207"/>
    <x v="0"/>
    <n v="4"/>
    <x v="1"/>
    <s v="technology/web"/>
    <n v="1"/>
    <x v="448"/>
    <x v="2"/>
    <x v="7"/>
  </r>
  <r>
    <n v="587"/>
    <x v="587"/>
    <x v="586"/>
    <n v="30000"/>
    <n v="2725"/>
    <x v="2"/>
    <x v="5"/>
    <x v="5"/>
    <n v="1429207833"/>
    <n v="1426615833"/>
    <x v="0"/>
    <n v="7"/>
    <x v="1"/>
    <s v="technology/web"/>
    <n v="9"/>
    <x v="449"/>
    <x v="2"/>
    <x v="7"/>
  </r>
  <r>
    <n v="588"/>
    <x v="588"/>
    <x v="587"/>
    <n v="9000"/>
    <n v="301"/>
    <x v="2"/>
    <x v="13"/>
    <x v="3"/>
    <n v="1479410886"/>
    <n v="1474223286"/>
    <x v="0"/>
    <n v="2"/>
    <x v="1"/>
    <s v="technology/web"/>
    <n v="3"/>
    <x v="450"/>
    <x v="2"/>
    <x v="7"/>
  </r>
  <r>
    <n v="589"/>
    <x v="589"/>
    <x v="588"/>
    <n v="7500"/>
    <n v="1"/>
    <x v="2"/>
    <x v="0"/>
    <x v="0"/>
    <n v="1436366699"/>
    <n v="1435070699"/>
    <x v="0"/>
    <n v="1"/>
    <x v="1"/>
    <s v="technology/web"/>
    <n v="0"/>
    <x v="120"/>
    <x v="2"/>
    <x v="7"/>
  </r>
  <r>
    <n v="590"/>
    <x v="590"/>
    <x v="589"/>
    <n v="5000"/>
    <n v="223"/>
    <x v="2"/>
    <x v="1"/>
    <x v="1"/>
    <n v="1454936460"/>
    <n v="1452259131"/>
    <x v="0"/>
    <n v="9"/>
    <x v="1"/>
    <s v="technology/web"/>
    <n v="4"/>
    <x v="451"/>
    <x v="2"/>
    <x v="7"/>
  </r>
  <r>
    <n v="591"/>
    <x v="591"/>
    <x v="590"/>
    <n v="100000"/>
    <n v="61"/>
    <x v="2"/>
    <x v="0"/>
    <x v="0"/>
    <n v="1437570130"/>
    <n v="1434978130"/>
    <x v="0"/>
    <n v="2"/>
    <x v="1"/>
    <s v="technology/web"/>
    <n v="0"/>
    <x v="452"/>
    <x v="2"/>
    <x v="7"/>
  </r>
  <r>
    <n v="592"/>
    <x v="592"/>
    <x v="591"/>
    <n v="7500"/>
    <n v="250"/>
    <x v="2"/>
    <x v="0"/>
    <x v="0"/>
    <n v="1417584860"/>
    <n v="1414992860"/>
    <x v="0"/>
    <n v="1"/>
    <x v="1"/>
    <s v="technology/web"/>
    <n v="3"/>
    <x v="404"/>
    <x v="2"/>
    <x v="7"/>
  </r>
  <r>
    <n v="593"/>
    <x v="593"/>
    <x v="592"/>
    <n v="500"/>
    <n v="115"/>
    <x v="2"/>
    <x v="1"/>
    <x v="1"/>
    <n v="1428333345"/>
    <n v="1425744945"/>
    <x v="0"/>
    <n v="7"/>
    <x v="1"/>
    <s v="technology/web"/>
    <n v="23"/>
    <x v="453"/>
    <x v="2"/>
    <x v="7"/>
  </r>
  <r>
    <n v="594"/>
    <x v="594"/>
    <x v="593"/>
    <n v="25000"/>
    <n v="26"/>
    <x v="2"/>
    <x v="0"/>
    <x v="0"/>
    <n v="1460832206"/>
    <n v="1458240206"/>
    <x v="0"/>
    <n v="2"/>
    <x v="1"/>
    <s v="technology/web"/>
    <n v="0"/>
    <x v="31"/>
    <x v="2"/>
    <x v="7"/>
  </r>
  <r>
    <n v="595"/>
    <x v="595"/>
    <x v="594"/>
    <n v="100000"/>
    <n v="426"/>
    <x v="2"/>
    <x v="0"/>
    <x v="0"/>
    <n v="1430703638"/>
    <n v="1426815638"/>
    <x v="0"/>
    <n v="8"/>
    <x v="1"/>
    <s v="technology/web"/>
    <n v="0"/>
    <x v="454"/>
    <x v="2"/>
    <x v="7"/>
  </r>
  <r>
    <n v="596"/>
    <x v="596"/>
    <x v="595"/>
    <n v="20000"/>
    <n v="6"/>
    <x v="2"/>
    <x v="0"/>
    <x v="0"/>
    <n v="1478122292"/>
    <n v="1475530292"/>
    <x v="0"/>
    <n v="2"/>
    <x v="1"/>
    <s v="technology/web"/>
    <n v="0"/>
    <x v="362"/>
    <x v="2"/>
    <x v="7"/>
  </r>
  <r>
    <n v="597"/>
    <x v="597"/>
    <x v="596"/>
    <n v="7500"/>
    <n v="20"/>
    <x v="2"/>
    <x v="0"/>
    <x v="0"/>
    <n v="1469980800"/>
    <n v="1466787335"/>
    <x v="0"/>
    <n v="2"/>
    <x v="1"/>
    <s v="technology/web"/>
    <n v="0"/>
    <x v="119"/>
    <x v="2"/>
    <x v="7"/>
  </r>
  <r>
    <n v="598"/>
    <x v="598"/>
    <x v="597"/>
    <n v="2500"/>
    <n v="850"/>
    <x v="2"/>
    <x v="0"/>
    <x v="0"/>
    <n v="1417737781"/>
    <n v="1415145781"/>
    <x v="0"/>
    <n v="7"/>
    <x v="1"/>
    <s v="technology/web"/>
    <n v="34"/>
    <x v="455"/>
    <x v="2"/>
    <x v="7"/>
  </r>
  <r>
    <n v="599"/>
    <x v="599"/>
    <x v="598"/>
    <n v="50000"/>
    <n v="31"/>
    <x v="2"/>
    <x v="0"/>
    <x v="0"/>
    <n v="1425827760"/>
    <n v="1423769402"/>
    <x v="0"/>
    <n v="2"/>
    <x v="1"/>
    <s v="technology/web"/>
    <n v="0"/>
    <x v="456"/>
    <x v="2"/>
    <x v="7"/>
  </r>
  <r>
    <n v="600"/>
    <x v="600"/>
    <x v="599"/>
    <n v="5000"/>
    <n v="100"/>
    <x v="1"/>
    <x v="0"/>
    <x v="0"/>
    <n v="1431198562"/>
    <n v="1426014562"/>
    <x v="0"/>
    <n v="1"/>
    <x v="1"/>
    <s v="technology/web"/>
    <n v="2"/>
    <x v="101"/>
    <x v="2"/>
    <x v="7"/>
  </r>
  <r>
    <n v="601"/>
    <x v="601"/>
    <x v="600"/>
    <n v="10000"/>
    <n v="140"/>
    <x v="1"/>
    <x v="5"/>
    <x v="5"/>
    <n v="1419626139"/>
    <n v="1417034139"/>
    <x v="0"/>
    <n v="6"/>
    <x v="1"/>
    <s v="technology/web"/>
    <n v="1"/>
    <x v="457"/>
    <x v="2"/>
    <x v="7"/>
  </r>
  <r>
    <n v="602"/>
    <x v="602"/>
    <x v="601"/>
    <n v="70000"/>
    <n v="0"/>
    <x v="1"/>
    <x v="0"/>
    <x v="0"/>
    <n v="1434654215"/>
    <n v="1432062215"/>
    <x v="0"/>
    <n v="0"/>
    <x v="1"/>
    <s v="technology/web"/>
    <n v="0"/>
    <x v="121"/>
    <x v="2"/>
    <x v="7"/>
  </r>
  <r>
    <n v="603"/>
    <x v="603"/>
    <x v="602"/>
    <n v="15000"/>
    <n v="590.02"/>
    <x v="1"/>
    <x v="0"/>
    <x v="0"/>
    <n v="1408029623"/>
    <n v="1405437623"/>
    <x v="0"/>
    <n v="13"/>
    <x v="1"/>
    <s v="technology/web"/>
    <n v="4"/>
    <x v="458"/>
    <x v="2"/>
    <x v="7"/>
  </r>
  <r>
    <n v="604"/>
    <x v="604"/>
    <x v="603"/>
    <n v="1500"/>
    <n v="0"/>
    <x v="1"/>
    <x v="0"/>
    <x v="0"/>
    <n v="1409187056"/>
    <n v="1406595056"/>
    <x v="0"/>
    <n v="0"/>
    <x v="1"/>
    <s v="technology/web"/>
    <n v="0"/>
    <x v="121"/>
    <x v="2"/>
    <x v="7"/>
  </r>
  <r>
    <n v="605"/>
    <x v="605"/>
    <x v="604"/>
    <n v="5000"/>
    <n v="131"/>
    <x v="1"/>
    <x v="0"/>
    <x v="0"/>
    <n v="1440318908"/>
    <n v="1436430908"/>
    <x v="0"/>
    <n v="8"/>
    <x v="1"/>
    <s v="technology/web"/>
    <n v="3"/>
    <x v="459"/>
    <x v="2"/>
    <x v="7"/>
  </r>
  <r>
    <n v="606"/>
    <x v="606"/>
    <x v="605"/>
    <n v="5000"/>
    <n v="10"/>
    <x v="1"/>
    <x v="9"/>
    <x v="3"/>
    <n v="1432479600"/>
    <n v="1428507409"/>
    <x v="0"/>
    <n v="1"/>
    <x v="1"/>
    <s v="technology/web"/>
    <n v="0"/>
    <x v="119"/>
    <x v="2"/>
    <x v="7"/>
  </r>
  <r>
    <n v="607"/>
    <x v="607"/>
    <x v="606"/>
    <n v="250"/>
    <n v="0"/>
    <x v="1"/>
    <x v="0"/>
    <x v="0"/>
    <n v="1448225336"/>
    <n v="1445629736"/>
    <x v="0"/>
    <n v="0"/>
    <x v="1"/>
    <s v="technology/web"/>
    <n v="0"/>
    <x v="121"/>
    <x v="2"/>
    <x v="7"/>
  </r>
  <r>
    <n v="608"/>
    <x v="608"/>
    <x v="607"/>
    <n v="150000"/>
    <n v="1461"/>
    <x v="1"/>
    <x v="0"/>
    <x v="0"/>
    <n v="1434405980"/>
    <n v="1431813980"/>
    <x v="0"/>
    <n v="5"/>
    <x v="1"/>
    <s v="technology/web"/>
    <n v="1"/>
    <x v="460"/>
    <x v="2"/>
    <x v="7"/>
  </r>
  <r>
    <n v="609"/>
    <x v="609"/>
    <x v="608"/>
    <n v="780"/>
    <n v="5"/>
    <x v="1"/>
    <x v="1"/>
    <x v="1"/>
    <n v="1448761744"/>
    <n v="1446166144"/>
    <x v="0"/>
    <n v="1"/>
    <x v="1"/>
    <s v="technology/web"/>
    <n v="1"/>
    <x v="144"/>
    <x v="2"/>
    <x v="7"/>
  </r>
  <r>
    <n v="610"/>
    <x v="610"/>
    <x v="609"/>
    <n v="13803"/>
    <n v="0"/>
    <x v="1"/>
    <x v="0"/>
    <x v="0"/>
    <n v="1429732586"/>
    <n v="1427140586"/>
    <x v="0"/>
    <n v="0"/>
    <x v="1"/>
    <s v="technology/web"/>
    <n v="0"/>
    <x v="121"/>
    <x v="2"/>
    <x v="7"/>
  </r>
  <r>
    <n v="611"/>
    <x v="611"/>
    <x v="610"/>
    <n v="80000"/>
    <n v="0"/>
    <x v="1"/>
    <x v="6"/>
    <x v="3"/>
    <n v="1453210037"/>
    <n v="1448026037"/>
    <x v="0"/>
    <n v="0"/>
    <x v="1"/>
    <s v="technology/web"/>
    <n v="0"/>
    <x v="121"/>
    <x v="2"/>
    <x v="7"/>
  </r>
  <r>
    <n v="612"/>
    <x v="612"/>
    <x v="611"/>
    <n v="10000"/>
    <n v="0"/>
    <x v="1"/>
    <x v="13"/>
    <x v="3"/>
    <n v="1472777146"/>
    <n v="1470185146"/>
    <x v="0"/>
    <n v="0"/>
    <x v="1"/>
    <s v="technology/web"/>
    <n v="0"/>
    <x v="121"/>
    <x v="2"/>
    <x v="7"/>
  </r>
  <r>
    <n v="613"/>
    <x v="613"/>
    <x v="612"/>
    <n v="60000"/>
    <n v="12818"/>
    <x v="1"/>
    <x v="0"/>
    <x v="0"/>
    <n v="1443675540"/>
    <n v="1441022120"/>
    <x v="0"/>
    <n v="121"/>
    <x v="1"/>
    <s v="technology/web"/>
    <n v="21"/>
    <x v="461"/>
    <x v="2"/>
    <x v="7"/>
  </r>
  <r>
    <n v="614"/>
    <x v="614"/>
    <x v="613"/>
    <n v="10000"/>
    <n v="0"/>
    <x v="1"/>
    <x v="0"/>
    <x v="0"/>
    <n v="1466731740"/>
    <n v="1464139740"/>
    <x v="0"/>
    <n v="0"/>
    <x v="1"/>
    <s v="technology/web"/>
    <n v="0"/>
    <x v="121"/>
    <x v="2"/>
    <x v="7"/>
  </r>
  <r>
    <n v="615"/>
    <x v="615"/>
    <x v="614"/>
    <n v="515"/>
    <n v="0"/>
    <x v="1"/>
    <x v="4"/>
    <x v="4"/>
    <n v="1443149759"/>
    <n v="1440557759"/>
    <x v="0"/>
    <n v="0"/>
    <x v="1"/>
    <s v="technology/web"/>
    <n v="0"/>
    <x v="121"/>
    <x v="2"/>
    <x v="7"/>
  </r>
  <r>
    <n v="616"/>
    <x v="616"/>
    <x v="615"/>
    <n v="5000"/>
    <n v="0"/>
    <x v="1"/>
    <x v="6"/>
    <x v="3"/>
    <n v="1488013307"/>
    <n v="1485421307"/>
    <x v="0"/>
    <n v="0"/>
    <x v="1"/>
    <s v="technology/web"/>
    <n v="0"/>
    <x v="121"/>
    <x v="2"/>
    <x v="7"/>
  </r>
  <r>
    <n v="617"/>
    <x v="617"/>
    <x v="616"/>
    <n v="2000"/>
    <n v="60"/>
    <x v="1"/>
    <x v="1"/>
    <x v="1"/>
    <n v="1431072843"/>
    <n v="1427184843"/>
    <x v="0"/>
    <n v="3"/>
    <x v="1"/>
    <s v="technology/web"/>
    <n v="3"/>
    <x v="135"/>
    <x v="2"/>
    <x v="7"/>
  </r>
  <r>
    <n v="618"/>
    <x v="618"/>
    <x v="617"/>
    <n v="400"/>
    <n v="0"/>
    <x v="1"/>
    <x v="0"/>
    <x v="0"/>
    <n v="1449689203"/>
    <n v="1447097203"/>
    <x v="0"/>
    <n v="0"/>
    <x v="1"/>
    <s v="technology/web"/>
    <n v="0"/>
    <x v="121"/>
    <x v="2"/>
    <x v="7"/>
  </r>
  <r>
    <n v="619"/>
    <x v="619"/>
    <x v="618"/>
    <n v="2500000"/>
    <n v="1"/>
    <x v="1"/>
    <x v="0"/>
    <x v="0"/>
    <n v="1416933390"/>
    <n v="1411745790"/>
    <x v="0"/>
    <n v="1"/>
    <x v="1"/>
    <s v="technology/web"/>
    <n v="0"/>
    <x v="120"/>
    <x v="2"/>
    <x v="7"/>
  </r>
  <r>
    <n v="620"/>
    <x v="620"/>
    <x v="619"/>
    <n v="30000"/>
    <n v="300"/>
    <x v="1"/>
    <x v="5"/>
    <x v="5"/>
    <n v="1408986738"/>
    <n v="1405098738"/>
    <x v="0"/>
    <n v="1"/>
    <x v="1"/>
    <s v="technology/web"/>
    <n v="1"/>
    <x v="462"/>
    <x v="2"/>
    <x v="7"/>
  </r>
  <r>
    <n v="621"/>
    <x v="621"/>
    <x v="620"/>
    <n v="25000"/>
    <n v="261"/>
    <x v="1"/>
    <x v="0"/>
    <x v="0"/>
    <n v="1467934937"/>
    <n v="1465342937"/>
    <x v="0"/>
    <n v="3"/>
    <x v="1"/>
    <s v="technology/web"/>
    <n v="1"/>
    <x v="463"/>
    <x v="2"/>
    <x v="7"/>
  </r>
  <r>
    <n v="622"/>
    <x v="622"/>
    <x v="621"/>
    <n v="6000"/>
    <n v="341"/>
    <x v="1"/>
    <x v="0"/>
    <x v="0"/>
    <n v="1467398138"/>
    <n v="1465670138"/>
    <x v="0"/>
    <n v="9"/>
    <x v="1"/>
    <s v="technology/web"/>
    <n v="6"/>
    <x v="464"/>
    <x v="2"/>
    <x v="7"/>
  </r>
  <r>
    <n v="623"/>
    <x v="623"/>
    <x v="622"/>
    <n v="75000"/>
    <n v="0"/>
    <x v="1"/>
    <x v="2"/>
    <x v="2"/>
    <n v="1432771997"/>
    <n v="1430179997"/>
    <x v="0"/>
    <n v="0"/>
    <x v="1"/>
    <s v="technology/web"/>
    <n v="0"/>
    <x v="121"/>
    <x v="2"/>
    <x v="7"/>
  </r>
  <r>
    <n v="624"/>
    <x v="624"/>
    <x v="623"/>
    <n v="5000"/>
    <n v="0"/>
    <x v="1"/>
    <x v="0"/>
    <x v="0"/>
    <n v="1431647041"/>
    <n v="1429055041"/>
    <x v="0"/>
    <n v="0"/>
    <x v="1"/>
    <s v="technology/web"/>
    <n v="0"/>
    <x v="121"/>
    <x v="2"/>
    <x v="7"/>
  </r>
  <r>
    <n v="625"/>
    <x v="625"/>
    <x v="624"/>
    <n v="25000"/>
    <n v="0"/>
    <x v="1"/>
    <x v="5"/>
    <x v="5"/>
    <n v="1490560177"/>
    <n v="1487971777"/>
    <x v="0"/>
    <n v="0"/>
    <x v="1"/>
    <s v="technology/web"/>
    <n v="0"/>
    <x v="121"/>
    <x v="2"/>
    <x v="7"/>
  </r>
  <r>
    <n v="626"/>
    <x v="626"/>
    <x v="625"/>
    <n v="25000"/>
    <n v="4345"/>
    <x v="1"/>
    <x v="0"/>
    <x v="0"/>
    <n v="1439644920"/>
    <n v="1436793939"/>
    <x v="0"/>
    <n v="39"/>
    <x v="1"/>
    <s v="technology/web"/>
    <n v="17"/>
    <x v="465"/>
    <x v="2"/>
    <x v="7"/>
  </r>
  <r>
    <n v="627"/>
    <x v="627"/>
    <x v="626"/>
    <n v="450000"/>
    <n v="90"/>
    <x v="1"/>
    <x v="11"/>
    <x v="9"/>
    <n v="1457996400"/>
    <n v="1452842511"/>
    <x v="0"/>
    <n v="1"/>
    <x v="1"/>
    <s v="technology/web"/>
    <n v="0"/>
    <x v="466"/>
    <x v="2"/>
    <x v="7"/>
  </r>
  <r>
    <n v="628"/>
    <x v="628"/>
    <x v="627"/>
    <n v="5000"/>
    <n v="0"/>
    <x v="1"/>
    <x v="0"/>
    <x v="0"/>
    <n v="1405269457"/>
    <n v="1402677457"/>
    <x v="0"/>
    <n v="0"/>
    <x v="1"/>
    <s v="technology/web"/>
    <n v="0"/>
    <x v="121"/>
    <x v="2"/>
    <x v="7"/>
  </r>
  <r>
    <n v="629"/>
    <x v="629"/>
    <x v="628"/>
    <n v="200000"/>
    <n v="350"/>
    <x v="1"/>
    <x v="2"/>
    <x v="2"/>
    <n v="1463239108"/>
    <n v="1460647108"/>
    <x v="0"/>
    <n v="3"/>
    <x v="1"/>
    <s v="technology/web"/>
    <n v="0"/>
    <x v="467"/>
    <x v="2"/>
    <x v="7"/>
  </r>
  <r>
    <n v="630"/>
    <x v="630"/>
    <x v="629"/>
    <n v="11999"/>
    <n v="10"/>
    <x v="1"/>
    <x v="0"/>
    <x v="0"/>
    <n v="1441516200"/>
    <n v="1438959121"/>
    <x v="0"/>
    <n v="1"/>
    <x v="1"/>
    <s v="technology/web"/>
    <n v="0"/>
    <x v="119"/>
    <x v="2"/>
    <x v="7"/>
  </r>
  <r>
    <n v="631"/>
    <x v="631"/>
    <x v="630"/>
    <n v="50000"/>
    <n v="690"/>
    <x v="1"/>
    <x v="5"/>
    <x v="5"/>
    <n v="1464460329"/>
    <n v="1461954729"/>
    <x v="0"/>
    <n v="9"/>
    <x v="1"/>
    <s v="technology/web"/>
    <n v="1"/>
    <x v="468"/>
    <x v="2"/>
    <x v="7"/>
  </r>
  <r>
    <n v="632"/>
    <x v="632"/>
    <x v="631"/>
    <n v="20000"/>
    <n v="0"/>
    <x v="1"/>
    <x v="9"/>
    <x v="3"/>
    <n v="1448470165"/>
    <n v="1445874565"/>
    <x v="0"/>
    <n v="0"/>
    <x v="1"/>
    <s v="technology/web"/>
    <n v="0"/>
    <x v="121"/>
    <x v="2"/>
    <x v="7"/>
  </r>
  <r>
    <n v="633"/>
    <x v="633"/>
    <x v="632"/>
    <n v="10000"/>
    <n v="1245"/>
    <x v="1"/>
    <x v="0"/>
    <x v="0"/>
    <n v="1466204400"/>
    <n v="1463469062"/>
    <x v="0"/>
    <n v="25"/>
    <x v="1"/>
    <s v="technology/web"/>
    <n v="12"/>
    <x v="469"/>
    <x v="2"/>
    <x v="7"/>
  </r>
  <r>
    <n v="634"/>
    <x v="634"/>
    <x v="633"/>
    <n v="5000"/>
    <n v="1"/>
    <x v="1"/>
    <x v="0"/>
    <x v="0"/>
    <n v="1424989029"/>
    <n v="1422397029"/>
    <x v="0"/>
    <n v="1"/>
    <x v="1"/>
    <s v="technology/web"/>
    <n v="0"/>
    <x v="120"/>
    <x v="2"/>
    <x v="7"/>
  </r>
  <r>
    <n v="635"/>
    <x v="635"/>
    <x v="634"/>
    <n v="25000"/>
    <n v="2"/>
    <x v="1"/>
    <x v="0"/>
    <x v="0"/>
    <n v="1428804762"/>
    <n v="1426212762"/>
    <x v="0"/>
    <n v="1"/>
    <x v="1"/>
    <s v="technology/web"/>
    <n v="0"/>
    <x v="447"/>
    <x v="2"/>
    <x v="7"/>
  </r>
  <r>
    <n v="636"/>
    <x v="636"/>
    <x v="635"/>
    <n v="2000"/>
    <n v="4"/>
    <x v="1"/>
    <x v="1"/>
    <x v="1"/>
    <n v="1433587620"/>
    <n v="1430996150"/>
    <x v="0"/>
    <n v="1"/>
    <x v="1"/>
    <s v="technology/web"/>
    <n v="0"/>
    <x v="143"/>
    <x v="2"/>
    <x v="7"/>
  </r>
  <r>
    <n v="637"/>
    <x v="637"/>
    <x v="636"/>
    <n v="100000"/>
    <n v="0"/>
    <x v="1"/>
    <x v="1"/>
    <x v="1"/>
    <n v="1488063840"/>
    <n v="1485558318"/>
    <x v="0"/>
    <n v="0"/>
    <x v="1"/>
    <s v="technology/web"/>
    <n v="0"/>
    <x v="121"/>
    <x v="2"/>
    <x v="7"/>
  </r>
  <r>
    <n v="638"/>
    <x v="638"/>
    <x v="637"/>
    <n v="200000"/>
    <n v="18"/>
    <x v="1"/>
    <x v="12"/>
    <x v="3"/>
    <n v="1490447662"/>
    <n v="1485267262"/>
    <x v="0"/>
    <n v="6"/>
    <x v="1"/>
    <s v="technology/web"/>
    <n v="0"/>
    <x v="362"/>
    <x v="2"/>
    <x v="7"/>
  </r>
  <r>
    <n v="639"/>
    <x v="639"/>
    <x v="638"/>
    <n v="1000000"/>
    <n v="1"/>
    <x v="1"/>
    <x v="0"/>
    <x v="0"/>
    <n v="1413208795"/>
    <n v="1408024795"/>
    <x v="0"/>
    <n v="1"/>
    <x v="1"/>
    <s v="technology/web"/>
    <n v="0"/>
    <x v="120"/>
    <x v="2"/>
    <x v="7"/>
  </r>
  <r>
    <n v="640"/>
    <x v="640"/>
    <x v="639"/>
    <n v="70"/>
    <n v="101"/>
    <x v="0"/>
    <x v="6"/>
    <x v="3"/>
    <n v="1480028400"/>
    <n v="1478685915"/>
    <x v="0"/>
    <n v="2"/>
    <x v="0"/>
    <s v="technology/wearables"/>
    <n v="144"/>
    <x v="470"/>
    <x v="2"/>
    <x v="8"/>
  </r>
  <r>
    <n v="641"/>
    <x v="641"/>
    <x v="640"/>
    <n v="40000"/>
    <n v="47665"/>
    <x v="0"/>
    <x v="0"/>
    <x v="0"/>
    <n v="1439473248"/>
    <n v="1436881248"/>
    <x v="0"/>
    <n v="315"/>
    <x v="0"/>
    <s v="technology/wearables"/>
    <n v="119"/>
    <x v="471"/>
    <x v="2"/>
    <x v="8"/>
  </r>
  <r>
    <n v="642"/>
    <x v="642"/>
    <x v="641"/>
    <n v="20000"/>
    <n v="292097"/>
    <x v="0"/>
    <x v="12"/>
    <x v="3"/>
    <n v="1439998674"/>
    <n v="1436888274"/>
    <x v="0"/>
    <n v="2174"/>
    <x v="0"/>
    <s v="technology/wearables"/>
    <n v="1460"/>
    <x v="472"/>
    <x v="2"/>
    <x v="8"/>
  </r>
  <r>
    <n v="643"/>
    <x v="643"/>
    <x v="642"/>
    <n v="25000"/>
    <n v="26452"/>
    <x v="0"/>
    <x v="0"/>
    <x v="0"/>
    <n v="1433085875"/>
    <n v="1428333875"/>
    <x v="0"/>
    <n v="152"/>
    <x v="0"/>
    <s v="technology/wearables"/>
    <n v="106"/>
    <x v="473"/>
    <x v="2"/>
    <x v="8"/>
  </r>
  <r>
    <n v="644"/>
    <x v="644"/>
    <x v="643"/>
    <n v="25000"/>
    <n v="75029.48"/>
    <x v="0"/>
    <x v="0"/>
    <x v="0"/>
    <n v="1414544400"/>
    <n v="1410883139"/>
    <x v="0"/>
    <n v="1021"/>
    <x v="0"/>
    <s v="technology/wearables"/>
    <n v="300"/>
    <x v="474"/>
    <x v="2"/>
    <x v="8"/>
  </r>
  <r>
    <n v="645"/>
    <x v="645"/>
    <x v="644"/>
    <n v="2000"/>
    <n v="5574"/>
    <x v="0"/>
    <x v="0"/>
    <x v="0"/>
    <n v="1470962274"/>
    <n v="1468370274"/>
    <x v="0"/>
    <n v="237"/>
    <x v="0"/>
    <s v="technology/wearables"/>
    <n v="279"/>
    <x v="475"/>
    <x v="2"/>
    <x v="8"/>
  </r>
  <r>
    <n v="646"/>
    <x v="646"/>
    <x v="645"/>
    <n v="800"/>
    <n v="1055.01"/>
    <x v="0"/>
    <x v="0"/>
    <x v="0"/>
    <n v="1407788867"/>
    <n v="1405196867"/>
    <x v="0"/>
    <n v="27"/>
    <x v="0"/>
    <s v="technology/wearables"/>
    <n v="132"/>
    <x v="476"/>
    <x v="2"/>
    <x v="8"/>
  </r>
  <r>
    <n v="647"/>
    <x v="647"/>
    <x v="646"/>
    <n v="2000"/>
    <n v="2141"/>
    <x v="0"/>
    <x v="5"/>
    <x v="5"/>
    <n v="1458235549"/>
    <n v="1455647149"/>
    <x v="0"/>
    <n v="17"/>
    <x v="0"/>
    <s v="technology/wearables"/>
    <n v="107"/>
    <x v="477"/>
    <x v="2"/>
    <x v="8"/>
  </r>
  <r>
    <n v="648"/>
    <x v="648"/>
    <x v="647"/>
    <n v="35000"/>
    <n v="44388"/>
    <x v="0"/>
    <x v="0"/>
    <x v="0"/>
    <n v="1413304708"/>
    <n v="1410280708"/>
    <x v="0"/>
    <n v="27"/>
    <x v="0"/>
    <s v="technology/wearables"/>
    <n v="127"/>
    <x v="478"/>
    <x v="2"/>
    <x v="8"/>
  </r>
  <r>
    <n v="649"/>
    <x v="649"/>
    <x v="648"/>
    <n v="2500"/>
    <n v="3499"/>
    <x v="0"/>
    <x v="0"/>
    <x v="0"/>
    <n v="1410904413"/>
    <n v="1409090013"/>
    <x v="0"/>
    <n v="82"/>
    <x v="0"/>
    <s v="technology/wearables"/>
    <n v="140"/>
    <x v="479"/>
    <x v="2"/>
    <x v="8"/>
  </r>
  <r>
    <n v="650"/>
    <x v="650"/>
    <x v="649"/>
    <n v="1500"/>
    <n v="1686"/>
    <x v="0"/>
    <x v="0"/>
    <x v="0"/>
    <n v="1418953984"/>
    <n v="1413766384"/>
    <x v="0"/>
    <n v="48"/>
    <x v="0"/>
    <s v="technology/wearables"/>
    <n v="112"/>
    <x v="480"/>
    <x v="2"/>
    <x v="8"/>
  </r>
  <r>
    <n v="651"/>
    <x v="651"/>
    <x v="650"/>
    <n v="25000"/>
    <n v="25132"/>
    <x v="0"/>
    <x v="0"/>
    <x v="0"/>
    <n v="1418430311"/>
    <n v="1415838311"/>
    <x v="0"/>
    <n v="105"/>
    <x v="0"/>
    <s v="technology/wearables"/>
    <n v="101"/>
    <x v="481"/>
    <x v="2"/>
    <x v="8"/>
  </r>
  <r>
    <n v="652"/>
    <x v="652"/>
    <x v="651"/>
    <n v="3000"/>
    <n v="3014"/>
    <x v="0"/>
    <x v="0"/>
    <x v="0"/>
    <n v="1480613650"/>
    <n v="1478018050"/>
    <x v="0"/>
    <n v="28"/>
    <x v="0"/>
    <s v="technology/wearables"/>
    <n v="100"/>
    <x v="482"/>
    <x v="2"/>
    <x v="8"/>
  </r>
  <r>
    <n v="653"/>
    <x v="653"/>
    <x v="652"/>
    <n v="75000"/>
    <n v="106084.5"/>
    <x v="0"/>
    <x v="0"/>
    <x v="0"/>
    <n v="1440082240"/>
    <n v="1436885440"/>
    <x v="0"/>
    <n v="1107"/>
    <x v="0"/>
    <s v="technology/wearables"/>
    <n v="141"/>
    <x v="483"/>
    <x v="2"/>
    <x v="8"/>
  </r>
  <r>
    <n v="654"/>
    <x v="654"/>
    <x v="653"/>
    <n v="12000"/>
    <n v="32075"/>
    <x v="0"/>
    <x v="0"/>
    <x v="0"/>
    <n v="1436396313"/>
    <n v="1433804313"/>
    <x v="0"/>
    <n v="1013"/>
    <x v="0"/>
    <s v="technology/wearables"/>
    <n v="267"/>
    <x v="484"/>
    <x v="2"/>
    <x v="8"/>
  </r>
  <r>
    <n v="655"/>
    <x v="655"/>
    <x v="654"/>
    <n v="8000"/>
    <n v="11751"/>
    <x v="0"/>
    <x v="0"/>
    <x v="0"/>
    <n v="1426197512"/>
    <n v="1423609112"/>
    <x v="0"/>
    <n v="274"/>
    <x v="0"/>
    <s v="technology/wearables"/>
    <n v="147"/>
    <x v="485"/>
    <x v="2"/>
    <x v="8"/>
  </r>
  <r>
    <n v="656"/>
    <x v="656"/>
    <x v="655"/>
    <n v="5000"/>
    <n v="10678"/>
    <x v="0"/>
    <x v="0"/>
    <x v="0"/>
    <n v="1460917119"/>
    <n v="1455736719"/>
    <x v="0"/>
    <n v="87"/>
    <x v="0"/>
    <s v="technology/wearables"/>
    <n v="214"/>
    <x v="486"/>
    <x v="2"/>
    <x v="8"/>
  </r>
  <r>
    <n v="657"/>
    <x v="657"/>
    <x v="656"/>
    <n v="15000"/>
    <n v="18855"/>
    <x v="0"/>
    <x v="0"/>
    <x v="0"/>
    <n v="1450901872"/>
    <n v="1448309872"/>
    <x v="0"/>
    <n v="99"/>
    <x v="0"/>
    <s v="technology/wearables"/>
    <n v="126"/>
    <x v="487"/>
    <x v="2"/>
    <x v="8"/>
  </r>
  <r>
    <n v="658"/>
    <x v="658"/>
    <x v="657"/>
    <n v="28888"/>
    <n v="30177"/>
    <x v="0"/>
    <x v="0"/>
    <x v="0"/>
    <n v="1437933600"/>
    <n v="1435117889"/>
    <x v="0"/>
    <n v="276"/>
    <x v="0"/>
    <s v="technology/wearables"/>
    <n v="104"/>
    <x v="488"/>
    <x v="2"/>
    <x v="8"/>
  </r>
  <r>
    <n v="659"/>
    <x v="659"/>
    <x v="658"/>
    <n v="3000"/>
    <n v="3017"/>
    <x v="0"/>
    <x v="0"/>
    <x v="0"/>
    <n v="1440339295"/>
    <n v="1437747295"/>
    <x v="0"/>
    <n v="21"/>
    <x v="0"/>
    <s v="technology/wearables"/>
    <n v="101"/>
    <x v="489"/>
    <x v="2"/>
    <x v="8"/>
  </r>
  <r>
    <n v="660"/>
    <x v="660"/>
    <x v="659"/>
    <n v="50000"/>
    <n v="1529"/>
    <x v="2"/>
    <x v="0"/>
    <x v="0"/>
    <n v="1415558879"/>
    <n v="1412963279"/>
    <x v="0"/>
    <n v="18"/>
    <x v="1"/>
    <s v="technology/wearables"/>
    <n v="3"/>
    <x v="490"/>
    <x v="2"/>
    <x v="8"/>
  </r>
  <r>
    <n v="661"/>
    <x v="661"/>
    <x v="660"/>
    <n v="10000"/>
    <n v="95"/>
    <x v="2"/>
    <x v="0"/>
    <x v="0"/>
    <n v="1477236559"/>
    <n v="1474644559"/>
    <x v="0"/>
    <n v="9"/>
    <x v="1"/>
    <s v="technology/wearables"/>
    <n v="1"/>
    <x v="491"/>
    <x v="2"/>
    <x v="8"/>
  </r>
  <r>
    <n v="662"/>
    <x v="662"/>
    <x v="661"/>
    <n v="39000"/>
    <n v="156"/>
    <x v="2"/>
    <x v="0"/>
    <x v="0"/>
    <n v="1421404247"/>
    <n v="1418812247"/>
    <x v="0"/>
    <n v="4"/>
    <x v="1"/>
    <s v="technology/wearables"/>
    <n v="0"/>
    <x v="492"/>
    <x v="2"/>
    <x v="8"/>
  </r>
  <r>
    <n v="663"/>
    <x v="663"/>
    <x v="662"/>
    <n v="200000"/>
    <n v="700"/>
    <x v="2"/>
    <x v="8"/>
    <x v="7"/>
    <n v="1437250456"/>
    <n v="1434658456"/>
    <x v="0"/>
    <n v="7"/>
    <x v="1"/>
    <s v="technology/wearables"/>
    <n v="0"/>
    <x v="101"/>
    <x v="2"/>
    <x v="8"/>
  </r>
  <r>
    <n v="664"/>
    <x v="664"/>
    <x v="663"/>
    <n v="12000"/>
    <n v="904"/>
    <x v="2"/>
    <x v="0"/>
    <x v="0"/>
    <n v="1428940775"/>
    <n v="1426348775"/>
    <x v="0"/>
    <n v="29"/>
    <x v="1"/>
    <s v="technology/wearables"/>
    <n v="8"/>
    <x v="493"/>
    <x v="2"/>
    <x v="8"/>
  </r>
  <r>
    <n v="665"/>
    <x v="665"/>
    <x v="664"/>
    <n v="10000"/>
    <n v="1864"/>
    <x v="2"/>
    <x v="0"/>
    <x v="0"/>
    <n v="1484327061"/>
    <n v="1479143061"/>
    <x v="0"/>
    <n v="12"/>
    <x v="1"/>
    <s v="technology/wearables"/>
    <n v="19"/>
    <x v="494"/>
    <x v="2"/>
    <x v="8"/>
  </r>
  <r>
    <n v="666"/>
    <x v="666"/>
    <x v="665"/>
    <n v="200000"/>
    <n v="8"/>
    <x v="2"/>
    <x v="0"/>
    <x v="0"/>
    <n v="1408305498"/>
    <n v="1405713498"/>
    <x v="0"/>
    <n v="4"/>
    <x v="1"/>
    <s v="technology/wearables"/>
    <n v="0"/>
    <x v="447"/>
    <x v="2"/>
    <x v="8"/>
  </r>
  <r>
    <n v="667"/>
    <x v="667"/>
    <x v="666"/>
    <n v="50000"/>
    <n v="5010"/>
    <x v="2"/>
    <x v="13"/>
    <x v="3"/>
    <n v="1477731463"/>
    <n v="1474275463"/>
    <x v="0"/>
    <n v="28"/>
    <x v="1"/>
    <s v="technology/wearables"/>
    <n v="10"/>
    <x v="495"/>
    <x v="2"/>
    <x v="8"/>
  </r>
  <r>
    <n v="668"/>
    <x v="668"/>
    <x v="667"/>
    <n v="15000"/>
    <n v="684"/>
    <x v="2"/>
    <x v="0"/>
    <x v="0"/>
    <n v="1431374222"/>
    <n v="1427486222"/>
    <x v="0"/>
    <n v="25"/>
    <x v="1"/>
    <s v="technology/wearables"/>
    <n v="5"/>
    <x v="496"/>
    <x v="2"/>
    <x v="8"/>
  </r>
  <r>
    <n v="669"/>
    <x v="669"/>
    <x v="668"/>
    <n v="200000"/>
    <n v="43015"/>
    <x v="2"/>
    <x v="11"/>
    <x v="9"/>
    <n v="1467817258"/>
    <n v="1465225258"/>
    <x v="0"/>
    <n v="28"/>
    <x v="1"/>
    <s v="technology/wearables"/>
    <n v="22"/>
    <x v="497"/>
    <x v="2"/>
    <x v="8"/>
  </r>
  <r>
    <n v="670"/>
    <x v="670"/>
    <x v="669"/>
    <n v="90000"/>
    <n v="26349"/>
    <x v="2"/>
    <x v="13"/>
    <x v="3"/>
    <n v="1466323800"/>
    <n v="1463418120"/>
    <x v="0"/>
    <n v="310"/>
    <x v="1"/>
    <s v="technology/wearables"/>
    <n v="29"/>
    <x v="498"/>
    <x v="2"/>
    <x v="8"/>
  </r>
  <r>
    <n v="671"/>
    <x v="671"/>
    <x v="670"/>
    <n v="30000"/>
    <n v="11828"/>
    <x v="2"/>
    <x v="0"/>
    <x v="0"/>
    <n v="1421208000"/>
    <n v="1418315852"/>
    <x v="0"/>
    <n v="15"/>
    <x v="1"/>
    <s v="technology/wearables"/>
    <n v="39"/>
    <x v="499"/>
    <x v="2"/>
    <x v="8"/>
  </r>
  <r>
    <n v="672"/>
    <x v="672"/>
    <x v="671"/>
    <n v="50000"/>
    <n v="10814"/>
    <x v="2"/>
    <x v="0"/>
    <x v="0"/>
    <n v="1420088340"/>
    <n v="1417410964"/>
    <x v="0"/>
    <n v="215"/>
    <x v="1"/>
    <s v="technology/wearables"/>
    <n v="22"/>
    <x v="500"/>
    <x v="2"/>
    <x v="8"/>
  </r>
  <r>
    <n v="673"/>
    <x v="673"/>
    <x v="672"/>
    <n v="100000"/>
    <n v="205"/>
    <x v="2"/>
    <x v="0"/>
    <x v="0"/>
    <n v="1409602217"/>
    <n v="1405714217"/>
    <x v="0"/>
    <n v="3"/>
    <x v="1"/>
    <s v="technology/wearables"/>
    <n v="0"/>
    <x v="409"/>
    <x v="2"/>
    <x v="8"/>
  </r>
  <r>
    <n v="674"/>
    <x v="674"/>
    <x v="673"/>
    <n v="50000"/>
    <n v="15"/>
    <x v="2"/>
    <x v="0"/>
    <x v="0"/>
    <n v="1407811627"/>
    <n v="1402627627"/>
    <x v="0"/>
    <n v="2"/>
    <x v="1"/>
    <s v="technology/wearables"/>
    <n v="0"/>
    <x v="501"/>
    <x v="2"/>
    <x v="8"/>
  </r>
  <r>
    <n v="675"/>
    <x v="675"/>
    <x v="674"/>
    <n v="6000"/>
    <n v="891"/>
    <x v="2"/>
    <x v="0"/>
    <x v="0"/>
    <n v="1420095540"/>
    <n v="1417558804"/>
    <x v="0"/>
    <n v="26"/>
    <x v="1"/>
    <s v="technology/wearables"/>
    <n v="15"/>
    <x v="502"/>
    <x v="2"/>
    <x v="8"/>
  </r>
  <r>
    <n v="676"/>
    <x v="676"/>
    <x v="675"/>
    <n v="100000"/>
    <n v="1471"/>
    <x v="2"/>
    <x v="5"/>
    <x v="5"/>
    <n v="1423333581"/>
    <n v="1420741581"/>
    <x v="0"/>
    <n v="24"/>
    <x v="1"/>
    <s v="technology/wearables"/>
    <n v="1"/>
    <x v="503"/>
    <x v="2"/>
    <x v="8"/>
  </r>
  <r>
    <n v="677"/>
    <x v="677"/>
    <x v="676"/>
    <n v="50000"/>
    <n v="12792"/>
    <x v="2"/>
    <x v="13"/>
    <x v="3"/>
    <n v="1467106895"/>
    <n v="1463218895"/>
    <x v="0"/>
    <n v="96"/>
    <x v="1"/>
    <s v="technology/wearables"/>
    <n v="26"/>
    <x v="504"/>
    <x v="2"/>
    <x v="8"/>
  </r>
  <r>
    <n v="678"/>
    <x v="678"/>
    <x v="677"/>
    <n v="29000"/>
    <n v="1108"/>
    <x v="2"/>
    <x v="0"/>
    <x v="0"/>
    <n v="1463821338"/>
    <n v="1461229338"/>
    <x v="0"/>
    <n v="17"/>
    <x v="1"/>
    <s v="technology/wearables"/>
    <n v="4"/>
    <x v="505"/>
    <x v="2"/>
    <x v="8"/>
  </r>
  <r>
    <n v="679"/>
    <x v="679"/>
    <x v="678"/>
    <n v="57000"/>
    <n v="8827"/>
    <x v="2"/>
    <x v="0"/>
    <x v="0"/>
    <n v="1472920909"/>
    <n v="1467736909"/>
    <x v="0"/>
    <n v="94"/>
    <x v="1"/>
    <s v="technology/wearables"/>
    <n v="15"/>
    <x v="506"/>
    <x v="2"/>
    <x v="8"/>
  </r>
  <r>
    <n v="680"/>
    <x v="680"/>
    <x v="679"/>
    <n v="75000"/>
    <n v="19434"/>
    <x v="2"/>
    <x v="0"/>
    <x v="0"/>
    <n v="1410955331"/>
    <n v="1407931331"/>
    <x v="0"/>
    <n v="129"/>
    <x v="1"/>
    <s v="technology/wearables"/>
    <n v="26"/>
    <x v="507"/>
    <x v="2"/>
    <x v="8"/>
  </r>
  <r>
    <n v="681"/>
    <x v="681"/>
    <x v="680"/>
    <n v="2500"/>
    <n v="1"/>
    <x v="2"/>
    <x v="0"/>
    <x v="0"/>
    <n v="1477509604"/>
    <n v="1474917604"/>
    <x v="0"/>
    <n v="1"/>
    <x v="1"/>
    <s v="technology/wearables"/>
    <n v="0"/>
    <x v="120"/>
    <x v="2"/>
    <x v="8"/>
  </r>
  <r>
    <n v="682"/>
    <x v="682"/>
    <x v="681"/>
    <n v="50000"/>
    <n v="53"/>
    <x v="2"/>
    <x v="0"/>
    <x v="0"/>
    <n v="1489512122"/>
    <n v="1486923722"/>
    <x v="0"/>
    <n v="4"/>
    <x v="1"/>
    <s v="technology/wearables"/>
    <n v="0"/>
    <x v="508"/>
    <x v="2"/>
    <x v="8"/>
  </r>
  <r>
    <n v="683"/>
    <x v="683"/>
    <x v="682"/>
    <n v="35000"/>
    <n v="298"/>
    <x v="2"/>
    <x v="0"/>
    <x v="0"/>
    <n v="1477949764"/>
    <n v="1474493764"/>
    <x v="0"/>
    <n v="3"/>
    <x v="1"/>
    <s v="technology/wearables"/>
    <n v="1"/>
    <x v="509"/>
    <x v="2"/>
    <x v="8"/>
  </r>
  <r>
    <n v="684"/>
    <x v="684"/>
    <x v="683"/>
    <n v="320000"/>
    <n v="23948"/>
    <x v="2"/>
    <x v="0"/>
    <x v="0"/>
    <n v="1406257200"/>
    <n v="1403176891"/>
    <x v="0"/>
    <n v="135"/>
    <x v="1"/>
    <s v="technology/wearables"/>
    <n v="7"/>
    <x v="510"/>
    <x v="2"/>
    <x v="8"/>
  </r>
  <r>
    <n v="685"/>
    <x v="685"/>
    <x v="684"/>
    <n v="2000"/>
    <n v="553"/>
    <x v="2"/>
    <x v="0"/>
    <x v="0"/>
    <n v="1421095672"/>
    <n v="1417207672"/>
    <x v="0"/>
    <n v="10"/>
    <x v="1"/>
    <s v="technology/wearables"/>
    <n v="28"/>
    <x v="511"/>
    <x v="2"/>
    <x v="8"/>
  </r>
  <r>
    <n v="686"/>
    <x v="686"/>
    <x v="685"/>
    <n v="500000"/>
    <n v="0"/>
    <x v="2"/>
    <x v="13"/>
    <x v="3"/>
    <n v="1438618170"/>
    <n v="1436026170"/>
    <x v="0"/>
    <n v="0"/>
    <x v="1"/>
    <s v="technology/wearables"/>
    <n v="0"/>
    <x v="121"/>
    <x v="2"/>
    <x v="8"/>
  </r>
  <r>
    <n v="687"/>
    <x v="687"/>
    <x v="686"/>
    <n v="100000"/>
    <n v="3550"/>
    <x v="2"/>
    <x v="14"/>
    <x v="10"/>
    <n v="1486317653"/>
    <n v="1481133653"/>
    <x v="0"/>
    <n v="6"/>
    <x v="1"/>
    <s v="technology/wearables"/>
    <n v="4"/>
    <x v="512"/>
    <x v="2"/>
    <x v="8"/>
  </r>
  <r>
    <n v="688"/>
    <x v="688"/>
    <x v="687"/>
    <n v="20000"/>
    <n v="14598"/>
    <x v="2"/>
    <x v="0"/>
    <x v="0"/>
    <n v="1444876253"/>
    <n v="1442284253"/>
    <x v="0"/>
    <n v="36"/>
    <x v="1"/>
    <s v="technology/wearables"/>
    <n v="73"/>
    <x v="513"/>
    <x v="2"/>
    <x v="8"/>
  </r>
  <r>
    <n v="689"/>
    <x v="689"/>
    <x v="688"/>
    <n v="200000"/>
    <n v="115297.5"/>
    <x v="2"/>
    <x v="0"/>
    <x v="0"/>
    <n v="1481173140"/>
    <n v="1478016097"/>
    <x v="0"/>
    <n v="336"/>
    <x v="1"/>
    <s v="technology/wearables"/>
    <n v="58"/>
    <x v="514"/>
    <x v="2"/>
    <x v="8"/>
  </r>
  <r>
    <n v="690"/>
    <x v="690"/>
    <x v="689"/>
    <n v="20000"/>
    <n v="2468"/>
    <x v="2"/>
    <x v="0"/>
    <x v="0"/>
    <n v="1473400800"/>
    <n v="1469718841"/>
    <x v="0"/>
    <n v="34"/>
    <x v="1"/>
    <s v="technology/wearables"/>
    <n v="12"/>
    <x v="515"/>
    <x v="2"/>
    <x v="8"/>
  </r>
  <r>
    <n v="691"/>
    <x v="691"/>
    <x v="690"/>
    <n v="50000"/>
    <n v="260"/>
    <x v="2"/>
    <x v="0"/>
    <x v="0"/>
    <n v="1435711246"/>
    <n v="1433292046"/>
    <x v="0"/>
    <n v="10"/>
    <x v="1"/>
    <s v="technology/wearables"/>
    <n v="1"/>
    <x v="433"/>
    <x v="2"/>
    <x v="8"/>
  </r>
  <r>
    <n v="692"/>
    <x v="692"/>
    <x v="691"/>
    <n v="20000"/>
    <n v="1306"/>
    <x v="2"/>
    <x v="1"/>
    <x v="1"/>
    <n v="1482397263"/>
    <n v="1479805263"/>
    <x v="0"/>
    <n v="201"/>
    <x v="1"/>
    <s v="technology/wearables"/>
    <n v="7"/>
    <x v="516"/>
    <x v="2"/>
    <x v="8"/>
  </r>
  <r>
    <n v="693"/>
    <x v="693"/>
    <x v="692"/>
    <n v="100000"/>
    <n v="35338"/>
    <x v="2"/>
    <x v="0"/>
    <x v="0"/>
    <n v="1430421827"/>
    <n v="1427829827"/>
    <x v="0"/>
    <n v="296"/>
    <x v="1"/>
    <s v="technology/wearables"/>
    <n v="35"/>
    <x v="517"/>
    <x v="2"/>
    <x v="8"/>
  </r>
  <r>
    <n v="694"/>
    <x v="694"/>
    <x v="693"/>
    <n v="150000"/>
    <n v="590"/>
    <x v="2"/>
    <x v="0"/>
    <x v="0"/>
    <n v="1485964559"/>
    <n v="1483372559"/>
    <x v="0"/>
    <n v="7"/>
    <x v="1"/>
    <s v="technology/wearables"/>
    <n v="0"/>
    <x v="518"/>
    <x v="2"/>
    <x v="8"/>
  </r>
  <r>
    <n v="695"/>
    <x v="695"/>
    <x v="694"/>
    <n v="60000"/>
    <n v="636"/>
    <x v="2"/>
    <x v="0"/>
    <x v="0"/>
    <n v="1414758620"/>
    <n v="1412166620"/>
    <x v="0"/>
    <n v="7"/>
    <x v="1"/>
    <s v="technology/wearables"/>
    <n v="1"/>
    <x v="519"/>
    <x v="2"/>
    <x v="8"/>
  </r>
  <r>
    <n v="696"/>
    <x v="696"/>
    <x v="695"/>
    <n v="175000"/>
    <n v="1"/>
    <x v="2"/>
    <x v="9"/>
    <x v="3"/>
    <n v="1406326502"/>
    <n v="1403734502"/>
    <x v="0"/>
    <n v="1"/>
    <x v="1"/>
    <s v="technology/wearables"/>
    <n v="0"/>
    <x v="120"/>
    <x v="2"/>
    <x v="8"/>
  </r>
  <r>
    <n v="697"/>
    <x v="697"/>
    <x v="696"/>
    <n v="5000"/>
    <n v="2319"/>
    <x v="2"/>
    <x v="12"/>
    <x v="3"/>
    <n v="1454502789"/>
    <n v="1453206789"/>
    <x v="0"/>
    <n v="114"/>
    <x v="1"/>
    <s v="technology/wearables"/>
    <n v="46"/>
    <x v="520"/>
    <x v="2"/>
    <x v="8"/>
  </r>
  <r>
    <n v="698"/>
    <x v="698"/>
    <x v="697"/>
    <n v="100000"/>
    <n v="15390"/>
    <x v="2"/>
    <x v="0"/>
    <x v="0"/>
    <n v="1411005600"/>
    <n v="1408141245"/>
    <x v="0"/>
    <n v="29"/>
    <x v="1"/>
    <s v="technology/wearables"/>
    <n v="15"/>
    <x v="521"/>
    <x v="2"/>
    <x v="8"/>
  </r>
  <r>
    <n v="699"/>
    <x v="699"/>
    <x v="698"/>
    <n v="130000"/>
    <n v="107148.74"/>
    <x v="2"/>
    <x v="0"/>
    <x v="0"/>
    <n v="1385136000"/>
    <n v="1381923548"/>
    <x v="0"/>
    <n v="890"/>
    <x v="1"/>
    <s v="technology/wearables"/>
    <n v="82"/>
    <x v="522"/>
    <x v="2"/>
    <x v="8"/>
  </r>
  <r>
    <n v="700"/>
    <x v="700"/>
    <x v="699"/>
    <n v="15000"/>
    <n v="403"/>
    <x v="2"/>
    <x v="3"/>
    <x v="3"/>
    <n v="1484065881"/>
    <n v="1481473881"/>
    <x v="0"/>
    <n v="31"/>
    <x v="1"/>
    <s v="technology/wearables"/>
    <n v="3"/>
    <x v="31"/>
    <x v="2"/>
    <x v="8"/>
  </r>
  <r>
    <n v="701"/>
    <x v="701"/>
    <x v="700"/>
    <n v="23000"/>
    <n v="6118"/>
    <x v="2"/>
    <x v="1"/>
    <x v="1"/>
    <n v="1406130880"/>
    <n v="1403538880"/>
    <x v="0"/>
    <n v="21"/>
    <x v="1"/>
    <s v="technology/wearables"/>
    <n v="27"/>
    <x v="523"/>
    <x v="2"/>
    <x v="8"/>
  </r>
  <r>
    <n v="702"/>
    <x v="702"/>
    <x v="701"/>
    <n v="15000"/>
    <n v="4622.01"/>
    <x v="2"/>
    <x v="0"/>
    <x v="0"/>
    <n v="1480011987"/>
    <n v="1477416387"/>
    <x v="0"/>
    <n v="37"/>
    <x v="1"/>
    <s v="technology/wearables"/>
    <n v="31"/>
    <x v="524"/>
    <x v="2"/>
    <x v="8"/>
  </r>
  <r>
    <n v="703"/>
    <x v="703"/>
    <x v="702"/>
    <n v="15000"/>
    <n v="837"/>
    <x v="2"/>
    <x v="0"/>
    <x v="0"/>
    <n v="1485905520"/>
    <n v="1481150949"/>
    <x v="0"/>
    <n v="7"/>
    <x v="1"/>
    <s v="technology/wearables"/>
    <n v="6"/>
    <x v="525"/>
    <x v="2"/>
    <x v="8"/>
  </r>
  <r>
    <n v="704"/>
    <x v="704"/>
    <x v="703"/>
    <n v="55000"/>
    <n v="481"/>
    <x v="2"/>
    <x v="5"/>
    <x v="5"/>
    <n v="1487565468"/>
    <n v="1482381468"/>
    <x v="0"/>
    <n v="4"/>
    <x v="1"/>
    <s v="technology/wearables"/>
    <n v="1"/>
    <x v="526"/>
    <x v="2"/>
    <x v="8"/>
  </r>
  <r>
    <n v="705"/>
    <x v="705"/>
    <x v="704"/>
    <n v="100000"/>
    <n v="977"/>
    <x v="2"/>
    <x v="9"/>
    <x v="3"/>
    <n v="1484999278"/>
    <n v="1482407278"/>
    <x v="0"/>
    <n v="5"/>
    <x v="1"/>
    <s v="technology/wearables"/>
    <n v="1"/>
    <x v="527"/>
    <x v="2"/>
    <x v="8"/>
  </r>
  <r>
    <n v="706"/>
    <x v="706"/>
    <x v="705"/>
    <n v="100000"/>
    <n v="0"/>
    <x v="2"/>
    <x v="3"/>
    <x v="3"/>
    <n v="1481740740"/>
    <n v="1478130783"/>
    <x v="0"/>
    <n v="0"/>
    <x v="1"/>
    <s v="technology/wearables"/>
    <n v="0"/>
    <x v="121"/>
    <x v="2"/>
    <x v="8"/>
  </r>
  <r>
    <n v="707"/>
    <x v="707"/>
    <x v="706"/>
    <n v="68000"/>
    <n v="53670.6"/>
    <x v="2"/>
    <x v="1"/>
    <x v="1"/>
    <n v="1483286127"/>
    <n v="1479830127"/>
    <x v="0"/>
    <n v="456"/>
    <x v="1"/>
    <s v="technology/wearables"/>
    <n v="79"/>
    <x v="528"/>
    <x v="2"/>
    <x v="8"/>
  </r>
  <r>
    <n v="708"/>
    <x v="708"/>
    <x v="707"/>
    <n v="40000"/>
    <n v="8837"/>
    <x v="2"/>
    <x v="1"/>
    <x v="1"/>
    <n v="1410616600"/>
    <n v="1405432600"/>
    <x v="0"/>
    <n v="369"/>
    <x v="1"/>
    <s v="technology/wearables"/>
    <n v="22"/>
    <x v="529"/>
    <x v="2"/>
    <x v="8"/>
  </r>
  <r>
    <n v="709"/>
    <x v="709"/>
    <x v="708"/>
    <n v="15000"/>
    <n v="61"/>
    <x v="2"/>
    <x v="0"/>
    <x v="0"/>
    <n v="1417741159"/>
    <n v="1415149159"/>
    <x v="0"/>
    <n v="2"/>
    <x v="1"/>
    <s v="technology/wearables"/>
    <n v="0"/>
    <x v="452"/>
    <x v="2"/>
    <x v="8"/>
  </r>
  <r>
    <n v="710"/>
    <x v="710"/>
    <x v="709"/>
    <n v="1200"/>
    <n v="0"/>
    <x v="2"/>
    <x v="5"/>
    <x v="5"/>
    <n v="1408495440"/>
    <n v="1405640302"/>
    <x v="0"/>
    <n v="0"/>
    <x v="1"/>
    <s v="technology/wearables"/>
    <n v="0"/>
    <x v="121"/>
    <x v="2"/>
    <x v="8"/>
  </r>
  <r>
    <n v="711"/>
    <x v="711"/>
    <x v="710"/>
    <n v="100000"/>
    <n v="33791"/>
    <x v="2"/>
    <x v="9"/>
    <x v="3"/>
    <n v="1481716868"/>
    <n v="1478257268"/>
    <x v="0"/>
    <n v="338"/>
    <x v="1"/>
    <s v="technology/wearables"/>
    <n v="34"/>
    <x v="530"/>
    <x v="2"/>
    <x v="8"/>
  </r>
  <r>
    <n v="712"/>
    <x v="712"/>
    <x v="711"/>
    <n v="48500"/>
    <n v="105"/>
    <x v="2"/>
    <x v="0"/>
    <x v="0"/>
    <n v="1455466832"/>
    <n v="1452874832"/>
    <x v="0"/>
    <n v="4"/>
    <x v="1"/>
    <s v="technology/wearables"/>
    <n v="0"/>
    <x v="531"/>
    <x v="2"/>
    <x v="8"/>
  </r>
  <r>
    <n v="713"/>
    <x v="713"/>
    <x v="712"/>
    <n v="25000"/>
    <n v="199"/>
    <x v="2"/>
    <x v="13"/>
    <x v="3"/>
    <n v="1465130532"/>
    <n v="1462538532"/>
    <x v="0"/>
    <n v="1"/>
    <x v="1"/>
    <s v="technology/wearables"/>
    <n v="1"/>
    <x v="532"/>
    <x v="2"/>
    <x v="8"/>
  </r>
  <r>
    <n v="714"/>
    <x v="714"/>
    <x v="713"/>
    <n v="15000"/>
    <n v="2249"/>
    <x v="2"/>
    <x v="0"/>
    <x v="0"/>
    <n v="1488308082"/>
    <n v="1483124082"/>
    <x v="0"/>
    <n v="28"/>
    <x v="1"/>
    <s v="technology/wearables"/>
    <n v="15"/>
    <x v="533"/>
    <x v="2"/>
    <x v="8"/>
  </r>
  <r>
    <n v="715"/>
    <x v="715"/>
    <x v="714"/>
    <n v="27500"/>
    <n v="1389"/>
    <x v="2"/>
    <x v="0"/>
    <x v="0"/>
    <n v="1446693040"/>
    <n v="1443233440"/>
    <x v="0"/>
    <n v="12"/>
    <x v="1"/>
    <s v="technology/wearables"/>
    <n v="5"/>
    <x v="534"/>
    <x v="2"/>
    <x v="8"/>
  </r>
  <r>
    <n v="716"/>
    <x v="716"/>
    <x v="715"/>
    <n v="7000"/>
    <n v="715"/>
    <x v="2"/>
    <x v="0"/>
    <x v="0"/>
    <n v="1417392000"/>
    <n v="1414511307"/>
    <x v="0"/>
    <n v="16"/>
    <x v="1"/>
    <s v="technology/wearables"/>
    <n v="10"/>
    <x v="535"/>
    <x v="2"/>
    <x v="8"/>
  </r>
  <r>
    <n v="717"/>
    <x v="717"/>
    <x v="716"/>
    <n v="100000"/>
    <n v="305"/>
    <x v="2"/>
    <x v="0"/>
    <x v="0"/>
    <n v="1409949002"/>
    <n v="1407357002"/>
    <x v="0"/>
    <n v="4"/>
    <x v="1"/>
    <s v="technology/wearables"/>
    <n v="0"/>
    <x v="536"/>
    <x v="2"/>
    <x v="8"/>
  </r>
  <r>
    <n v="718"/>
    <x v="718"/>
    <x v="717"/>
    <n v="12000"/>
    <n v="90"/>
    <x v="2"/>
    <x v="0"/>
    <x v="0"/>
    <n v="1487397540"/>
    <n v="1484684247"/>
    <x v="0"/>
    <n v="4"/>
    <x v="1"/>
    <s v="technology/wearables"/>
    <n v="1"/>
    <x v="377"/>
    <x v="2"/>
    <x v="8"/>
  </r>
  <r>
    <n v="719"/>
    <x v="719"/>
    <x v="718"/>
    <n v="15000"/>
    <n v="194"/>
    <x v="2"/>
    <x v="0"/>
    <x v="0"/>
    <n v="1456189076"/>
    <n v="1454979476"/>
    <x v="0"/>
    <n v="10"/>
    <x v="1"/>
    <s v="technology/wearables"/>
    <n v="1"/>
    <x v="537"/>
    <x v="2"/>
    <x v="8"/>
  </r>
  <r>
    <n v="720"/>
    <x v="720"/>
    <x v="719"/>
    <n v="1900"/>
    <n v="2735"/>
    <x v="0"/>
    <x v="0"/>
    <x v="0"/>
    <n v="1327851291"/>
    <n v="1325432091"/>
    <x v="0"/>
    <n v="41"/>
    <x v="0"/>
    <s v="publishing/nonfiction"/>
    <n v="144"/>
    <x v="538"/>
    <x v="3"/>
    <x v="9"/>
  </r>
  <r>
    <n v="721"/>
    <x v="721"/>
    <x v="720"/>
    <n v="8200"/>
    <n v="10013"/>
    <x v="0"/>
    <x v="0"/>
    <x v="0"/>
    <n v="1406900607"/>
    <n v="1403012607"/>
    <x v="0"/>
    <n v="119"/>
    <x v="0"/>
    <s v="publishing/nonfiction"/>
    <n v="122"/>
    <x v="539"/>
    <x v="3"/>
    <x v="9"/>
  </r>
  <r>
    <n v="722"/>
    <x v="722"/>
    <x v="721"/>
    <n v="25000"/>
    <n v="33006"/>
    <x v="0"/>
    <x v="0"/>
    <x v="0"/>
    <n v="1333909178"/>
    <n v="1331320778"/>
    <x v="0"/>
    <n v="153"/>
    <x v="0"/>
    <s v="publishing/nonfiction"/>
    <n v="132"/>
    <x v="540"/>
    <x v="3"/>
    <x v="9"/>
  </r>
  <r>
    <n v="723"/>
    <x v="723"/>
    <x v="722"/>
    <n v="5000"/>
    <n v="5469"/>
    <x v="0"/>
    <x v="0"/>
    <x v="0"/>
    <n v="1438228740"/>
    <n v="1435606549"/>
    <x v="0"/>
    <n v="100"/>
    <x v="0"/>
    <s v="publishing/nonfiction"/>
    <n v="109"/>
    <x v="541"/>
    <x v="3"/>
    <x v="9"/>
  </r>
  <r>
    <n v="724"/>
    <x v="724"/>
    <x v="723"/>
    <n v="7000"/>
    <n v="7383.01"/>
    <x v="0"/>
    <x v="0"/>
    <x v="0"/>
    <n v="1309447163"/>
    <n v="1306855163"/>
    <x v="0"/>
    <n v="143"/>
    <x v="0"/>
    <s v="publishing/nonfiction"/>
    <n v="105"/>
    <x v="542"/>
    <x v="3"/>
    <x v="9"/>
  </r>
  <r>
    <n v="725"/>
    <x v="725"/>
    <x v="724"/>
    <n v="20000"/>
    <n v="20070"/>
    <x v="0"/>
    <x v="0"/>
    <x v="0"/>
    <n v="1450018912"/>
    <n v="1447426912"/>
    <x v="0"/>
    <n v="140"/>
    <x v="0"/>
    <s v="publishing/nonfiction"/>
    <n v="100"/>
    <x v="543"/>
    <x v="3"/>
    <x v="9"/>
  </r>
  <r>
    <n v="726"/>
    <x v="726"/>
    <x v="725"/>
    <n v="2500"/>
    <n v="2535"/>
    <x v="0"/>
    <x v="0"/>
    <x v="0"/>
    <n v="1365728487"/>
    <n v="1363136487"/>
    <x v="0"/>
    <n v="35"/>
    <x v="0"/>
    <s v="publishing/nonfiction"/>
    <n v="101"/>
    <x v="544"/>
    <x v="3"/>
    <x v="9"/>
  </r>
  <r>
    <n v="727"/>
    <x v="727"/>
    <x v="726"/>
    <n v="3500"/>
    <n v="5443"/>
    <x v="0"/>
    <x v="0"/>
    <x v="0"/>
    <n v="1358198400"/>
    <n v="1354580949"/>
    <x v="0"/>
    <n v="149"/>
    <x v="0"/>
    <s v="publishing/nonfiction"/>
    <n v="156"/>
    <x v="545"/>
    <x v="3"/>
    <x v="9"/>
  </r>
  <r>
    <n v="728"/>
    <x v="728"/>
    <x v="727"/>
    <n v="7500"/>
    <n v="7917.45"/>
    <x v="0"/>
    <x v="0"/>
    <x v="0"/>
    <n v="1313957157"/>
    <n v="1310069157"/>
    <x v="0"/>
    <n v="130"/>
    <x v="0"/>
    <s v="publishing/nonfiction"/>
    <n v="106"/>
    <x v="546"/>
    <x v="3"/>
    <x v="9"/>
  </r>
  <r>
    <n v="729"/>
    <x v="729"/>
    <x v="728"/>
    <n v="4000"/>
    <n v="5226"/>
    <x v="0"/>
    <x v="0"/>
    <x v="0"/>
    <n v="1348028861"/>
    <n v="1342844861"/>
    <x v="0"/>
    <n v="120"/>
    <x v="0"/>
    <s v="publishing/nonfiction"/>
    <n v="131"/>
    <x v="547"/>
    <x v="3"/>
    <x v="9"/>
  </r>
  <r>
    <n v="730"/>
    <x v="730"/>
    <x v="729"/>
    <n v="20000"/>
    <n v="26438"/>
    <x v="0"/>
    <x v="0"/>
    <x v="0"/>
    <n v="1323280391"/>
    <n v="1320688391"/>
    <x v="0"/>
    <n v="265"/>
    <x v="0"/>
    <s v="publishing/nonfiction"/>
    <n v="132"/>
    <x v="548"/>
    <x v="3"/>
    <x v="9"/>
  </r>
  <r>
    <n v="731"/>
    <x v="731"/>
    <x v="730"/>
    <n v="5000"/>
    <n v="6300"/>
    <x v="0"/>
    <x v="0"/>
    <x v="0"/>
    <n v="1327212000"/>
    <n v="1322852747"/>
    <x v="0"/>
    <n v="71"/>
    <x v="0"/>
    <s v="publishing/nonfiction"/>
    <n v="126"/>
    <x v="549"/>
    <x v="3"/>
    <x v="9"/>
  </r>
  <r>
    <n v="732"/>
    <x v="732"/>
    <x v="731"/>
    <n v="40"/>
    <n v="64"/>
    <x v="0"/>
    <x v="1"/>
    <x v="1"/>
    <n v="1380449461"/>
    <n v="1375265461"/>
    <x v="0"/>
    <n v="13"/>
    <x v="0"/>
    <s v="publishing/nonfiction"/>
    <n v="160"/>
    <x v="550"/>
    <x v="3"/>
    <x v="9"/>
  </r>
  <r>
    <n v="733"/>
    <x v="733"/>
    <x v="732"/>
    <n v="2500"/>
    <n v="3012"/>
    <x v="0"/>
    <x v="1"/>
    <x v="1"/>
    <n v="1387533892"/>
    <n v="1384941892"/>
    <x v="0"/>
    <n v="169"/>
    <x v="0"/>
    <s v="publishing/nonfiction"/>
    <n v="120"/>
    <x v="551"/>
    <x v="3"/>
    <x v="9"/>
  </r>
  <r>
    <n v="734"/>
    <x v="734"/>
    <x v="733"/>
    <n v="8500"/>
    <n v="10670"/>
    <x v="0"/>
    <x v="5"/>
    <x v="5"/>
    <n v="1431147600"/>
    <n v="1428465420"/>
    <x v="0"/>
    <n v="57"/>
    <x v="0"/>
    <s v="publishing/nonfiction"/>
    <n v="126"/>
    <x v="552"/>
    <x v="3"/>
    <x v="9"/>
  </r>
  <r>
    <n v="735"/>
    <x v="735"/>
    <x v="734"/>
    <n v="47000"/>
    <n v="53771"/>
    <x v="0"/>
    <x v="0"/>
    <x v="0"/>
    <n v="1417653540"/>
    <n v="1414975346"/>
    <x v="0"/>
    <n v="229"/>
    <x v="0"/>
    <s v="publishing/nonfiction"/>
    <n v="114"/>
    <x v="553"/>
    <x v="3"/>
    <x v="9"/>
  </r>
  <r>
    <n v="736"/>
    <x v="736"/>
    <x v="735"/>
    <n v="3600"/>
    <n v="11345"/>
    <x v="0"/>
    <x v="0"/>
    <x v="0"/>
    <n v="1385009940"/>
    <n v="1383327440"/>
    <x v="0"/>
    <n v="108"/>
    <x v="0"/>
    <s v="publishing/nonfiction"/>
    <n v="315"/>
    <x v="201"/>
    <x v="3"/>
    <x v="9"/>
  </r>
  <r>
    <n v="737"/>
    <x v="737"/>
    <x v="736"/>
    <n v="5000"/>
    <n v="6120"/>
    <x v="0"/>
    <x v="0"/>
    <x v="0"/>
    <n v="1392408000"/>
    <n v="1390890987"/>
    <x v="0"/>
    <n v="108"/>
    <x v="0"/>
    <s v="publishing/nonfiction"/>
    <n v="122"/>
    <x v="98"/>
    <x v="3"/>
    <x v="9"/>
  </r>
  <r>
    <n v="738"/>
    <x v="738"/>
    <x v="737"/>
    <n v="1500"/>
    <n v="1601"/>
    <x v="0"/>
    <x v="0"/>
    <x v="0"/>
    <n v="1417409940"/>
    <n v="1414765794"/>
    <x v="0"/>
    <n v="41"/>
    <x v="0"/>
    <s v="publishing/nonfiction"/>
    <n v="107"/>
    <x v="554"/>
    <x v="3"/>
    <x v="9"/>
  </r>
  <r>
    <n v="739"/>
    <x v="739"/>
    <x v="738"/>
    <n v="6000"/>
    <n v="9500"/>
    <x v="0"/>
    <x v="0"/>
    <x v="0"/>
    <n v="1407758629"/>
    <n v="1404907429"/>
    <x v="0"/>
    <n v="139"/>
    <x v="0"/>
    <s v="publishing/nonfiction"/>
    <n v="158"/>
    <x v="555"/>
    <x v="3"/>
    <x v="9"/>
  </r>
  <r>
    <n v="740"/>
    <x v="740"/>
    <x v="739"/>
    <n v="3000"/>
    <n v="3222"/>
    <x v="0"/>
    <x v="0"/>
    <x v="0"/>
    <n v="1434857482"/>
    <n v="1433647882"/>
    <x v="0"/>
    <n v="19"/>
    <x v="0"/>
    <s v="publishing/nonfiction"/>
    <n v="107"/>
    <x v="556"/>
    <x v="3"/>
    <x v="9"/>
  </r>
  <r>
    <n v="741"/>
    <x v="741"/>
    <x v="740"/>
    <n v="13000"/>
    <n v="13293.8"/>
    <x v="0"/>
    <x v="0"/>
    <x v="0"/>
    <n v="1370964806"/>
    <n v="1367940806"/>
    <x v="0"/>
    <n v="94"/>
    <x v="0"/>
    <s v="publishing/nonfiction"/>
    <n v="102"/>
    <x v="557"/>
    <x v="3"/>
    <x v="9"/>
  </r>
  <r>
    <n v="742"/>
    <x v="742"/>
    <x v="741"/>
    <n v="1400"/>
    <n v="1550"/>
    <x v="0"/>
    <x v="0"/>
    <x v="0"/>
    <n v="1395435712"/>
    <n v="1392847312"/>
    <x v="0"/>
    <n v="23"/>
    <x v="0"/>
    <s v="publishing/nonfiction"/>
    <n v="111"/>
    <x v="558"/>
    <x v="3"/>
    <x v="9"/>
  </r>
  <r>
    <n v="743"/>
    <x v="743"/>
    <x v="742"/>
    <n v="550"/>
    <n v="814"/>
    <x v="0"/>
    <x v="0"/>
    <x v="0"/>
    <n v="1334610000"/>
    <n v="1332435685"/>
    <x v="0"/>
    <n v="15"/>
    <x v="0"/>
    <s v="publishing/nonfiction"/>
    <n v="148"/>
    <x v="559"/>
    <x v="3"/>
    <x v="9"/>
  </r>
  <r>
    <n v="744"/>
    <x v="744"/>
    <x v="743"/>
    <n v="5000"/>
    <n v="5116"/>
    <x v="0"/>
    <x v="0"/>
    <x v="0"/>
    <n v="1355439503"/>
    <n v="1352847503"/>
    <x v="0"/>
    <n v="62"/>
    <x v="0"/>
    <s v="publishing/nonfiction"/>
    <n v="102"/>
    <x v="560"/>
    <x v="3"/>
    <x v="9"/>
  </r>
  <r>
    <n v="745"/>
    <x v="745"/>
    <x v="744"/>
    <n v="2220"/>
    <n v="3976"/>
    <x v="0"/>
    <x v="0"/>
    <x v="0"/>
    <n v="1367588645"/>
    <n v="1364996645"/>
    <x v="0"/>
    <n v="74"/>
    <x v="0"/>
    <s v="publishing/nonfiction"/>
    <n v="179"/>
    <x v="561"/>
    <x v="3"/>
    <x v="9"/>
  </r>
  <r>
    <n v="746"/>
    <x v="746"/>
    <x v="745"/>
    <n v="2987"/>
    <n v="3318"/>
    <x v="0"/>
    <x v="0"/>
    <x v="0"/>
    <n v="1348372740"/>
    <n v="1346806909"/>
    <x v="0"/>
    <n v="97"/>
    <x v="0"/>
    <s v="publishing/nonfiction"/>
    <n v="111"/>
    <x v="562"/>
    <x v="3"/>
    <x v="9"/>
  </r>
  <r>
    <n v="747"/>
    <x v="747"/>
    <x v="746"/>
    <n v="7000"/>
    <n v="7003"/>
    <x v="0"/>
    <x v="9"/>
    <x v="3"/>
    <n v="1421319240"/>
    <n v="1418649019"/>
    <x v="0"/>
    <n v="55"/>
    <x v="0"/>
    <s v="publishing/nonfiction"/>
    <n v="100"/>
    <x v="563"/>
    <x v="3"/>
    <x v="9"/>
  </r>
  <r>
    <n v="748"/>
    <x v="748"/>
    <x v="747"/>
    <n v="2000"/>
    <n v="2005"/>
    <x v="0"/>
    <x v="0"/>
    <x v="0"/>
    <n v="1407701966"/>
    <n v="1405109966"/>
    <x v="0"/>
    <n v="44"/>
    <x v="0"/>
    <s v="publishing/nonfiction"/>
    <n v="100"/>
    <x v="564"/>
    <x v="3"/>
    <x v="9"/>
  </r>
  <r>
    <n v="749"/>
    <x v="749"/>
    <x v="748"/>
    <n v="10000"/>
    <n v="10556"/>
    <x v="0"/>
    <x v="0"/>
    <x v="0"/>
    <n v="1485642930"/>
    <n v="1483050930"/>
    <x v="0"/>
    <n v="110"/>
    <x v="0"/>
    <s v="publishing/nonfiction"/>
    <n v="106"/>
    <x v="565"/>
    <x v="3"/>
    <x v="9"/>
  </r>
  <r>
    <n v="750"/>
    <x v="750"/>
    <x v="749"/>
    <n v="4444"/>
    <n v="4559"/>
    <x v="0"/>
    <x v="0"/>
    <x v="0"/>
    <n v="1361739872"/>
    <n v="1359147872"/>
    <x v="0"/>
    <n v="59"/>
    <x v="0"/>
    <s v="publishing/nonfiction"/>
    <n v="103"/>
    <x v="566"/>
    <x v="3"/>
    <x v="9"/>
  </r>
  <r>
    <n v="751"/>
    <x v="751"/>
    <x v="750"/>
    <n v="3000"/>
    <n v="3555"/>
    <x v="0"/>
    <x v="0"/>
    <x v="0"/>
    <n v="1312470475"/>
    <n v="1308496075"/>
    <x v="0"/>
    <n v="62"/>
    <x v="0"/>
    <s v="publishing/nonfiction"/>
    <n v="119"/>
    <x v="567"/>
    <x v="3"/>
    <x v="9"/>
  </r>
  <r>
    <n v="752"/>
    <x v="752"/>
    <x v="751"/>
    <n v="5000"/>
    <n v="5585"/>
    <x v="0"/>
    <x v="2"/>
    <x v="2"/>
    <n v="1476615600"/>
    <n v="1474884417"/>
    <x v="0"/>
    <n v="105"/>
    <x v="0"/>
    <s v="publishing/nonfiction"/>
    <n v="112"/>
    <x v="568"/>
    <x v="3"/>
    <x v="9"/>
  </r>
  <r>
    <n v="753"/>
    <x v="753"/>
    <x v="752"/>
    <n v="10000"/>
    <n v="12800"/>
    <x v="0"/>
    <x v="0"/>
    <x v="0"/>
    <n v="1423922991"/>
    <n v="1421330991"/>
    <x v="0"/>
    <n v="26"/>
    <x v="0"/>
    <s v="publishing/nonfiction"/>
    <n v="128"/>
    <x v="569"/>
    <x v="3"/>
    <x v="9"/>
  </r>
  <r>
    <n v="754"/>
    <x v="754"/>
    <x v="753"/>
    <n v="2000"/>
    <n v="2075"/>
    <x v="0"/>
    <x v="0"/>
    <x v="0"/>
    <n v="1357408721"/>
    <n v="1354816721"/>
    <x v="0"/>
    <n v="49"/>
    <x v="0"/>
    <s v="publishing/nonfiction"/>
    <n v="104"/>
    <x v="570"/>
    <x v="3"/>
    <x v="9"/>
  </r>
  <r>
    <n v="755"/>
    <x v="755"/>
    <x v="754"/>
    <n v="2500"/>
    <n v="2547.69"/>
    <x v="0"/>
    <x v="0"/>
    <x v="0"/>
    <n v="1369010460"/>
    <n v="1366381877"/>
    <x v="0"/>
    <n v="68"/>
    <x v="0"/>
    <s v="publishing/nonfiction"/>
    <n v="102"/>
    <x v="571"/>
    <x v="3"/>
    <x v="9"/>
  </r>
  <r>
    <n v="756"/>
    <x v="756"/>
    <x v="755"/>
    <n v="700"/>
    <n v="824"/>
    <x v="0"/>
    <x v="0"/>
    <x v="0"/>
    <n v="1303147459"/>
    <n v="1297880659"/>
    <x v="0"/>
    <n v="22"/>
    <x v="0"/>
    <s v="publishing/nonfiction"/>
    <n v="118"/>
    <x v="572"/>
    <x v="3"/>
    <x v="9"/>
  </r>
  <r>
    <n v="757"/>
    <x v="757"/>
    <x v="756"/>
    <n v="250"/>
    <n v="595"/>
    <x v="0"/>
    <x v="0"/>
    <x v="0"/>
    <n v="1354756714"/>
    <n v="1353547114"/>
    <x v="0"/>
    <n v="18"/>
    <x v="0"/>
    <s v="publishing/nonfiction"/>
    <n v="238"/>
    <x v="573"/>
    <x v="3"/>
    <x v="9"/>
  </r>
  <r>
    <n v="758"/>
    <x v="758"/>
    <x v="757"/>
    <n v="2500"/>
    <n v="2550"/>
    <x v="0"/>
    <x v="0"/>
    <x v="0"/>
    <n v="1286568268"/>
    <n v="1283976268"/>
    <x v="0"/>
    <n v="19"/>
    <x v="0"/>
    <s v="publishing/nonfiction"/>
    <n v="102"/>
    <x v="574"/>
    <x v="3"/>
    <x v="9"/>
  </r>
  <r>
    <n v="759"/>
    <x v="759"/>
    <x v="758"/>
    <n v="5000"/>
    <n v="5096"/>
    <x v="0"/>
    <x v="1"/>
    <x v="1"/>
    <n v="1404892539"/>
    <n v="1401436539"/>
    <x v="0"/>
    <n v="99"/>
    <x v="0"/>
    <s v="publishing/nonfiction"/>
    <n v="102"/>
    <x v="575"/>
    <x v="3"/>
    <x v="9"/>
  </r>
  <r>
    <n v="760"/>
    <x v="760"/>
    <x v="759"/>
    <n v="2200"/>
    <n v="0"/>
    <x v="2"/>
    <x v="0"/>
    <x v="0"/>
    <n v="1480188013"/>
    <n v="1477592413"/>
    <x v="0"/>
    <n v="0"/>
    <x v="1"/>
    <s v="publishing/fiction"/>
    <n v="0"/>
    <x v="121"/>
    <x v="3"/>
    <x v="10"/>
  </r>
  <r>
    <n v="761"/>
    <x v="761"/>
    <x v="760"/>
    <n v="5000"/>
    <n v="235"/>
    <x v="2"/>
    <x v="0"/>
    <x v="0"/>
    <n v="1391364126"/>
    <n v="1388772126"/>
    <x v="0"/>
    <n v="6"/>
    <x v="1"/>
    <s v="publishing/fiction"/>
    <n v="5"/>
    <x v="576"/>
    <x v="3"/>
    <x v="10"/>
  </r>
  <r>
    <n v="762"/>
    <x v="762"/>
    <x v="761"/>
    <n v="3500"/>
    <n v="0"/>
    <x v="2"/>
    <x v="14"/>
    <x v="10"/>
    <n v="1480831200"/>
    <n v="1479328570"/>
    <x v="0"/>
    <n v="0"/>
    <x v="1"/>
    <s v="publishing/fiction"/>
    <n v="0"/>
    <x v="121"/>
    <x v="3"/>
    <x v="10"/>
  </r>
  <r>
    <n v="763"/>
    <x v="763"/>
    <x v="762"/>
    <n v="4290"/>
    <n v="5"/>
    <x v="2"/>
    <x v="1"/>
    <x v="1"/>
    <n v="1376563408"/>
    <n v="1373971408"/>
    <x v="0"/>
    <n v="1"/>
    <x v="1"/>
    <s v="publishing/fiction"/>
    <n v="0"/>
    <x v="144"/>
    <x v="3"/>
    <x v="10"/>
  </r>
  <r>
    <n v="764"/>
    <x v="764"/>
    <x v="763"/>
    <n v="5000"/>
    <n v="0"/>
    <x v="2"/>
    <x v="0"/>
    <x v="0"/>
    <n v="1441858161"/>
    <n v="1439266161"/>
    <x v="0"/>
    <n v="0"/>
    <x v="1"/>
    <s v="publishing/fiction"/>
    <n v="0"/>
    <x v="121"/>
    <x v="3"/>
    <x v="10"/>
  </r>
  <r>
    <n v="765"/>
    <x v="765"/>
    <x v="764"/>
    <n v="7000"/>
    <n v="2521"/>
    <x v="2"/>
    <x v="0"/>
    <x v="0"/>
    <n v="1413723684"/>
    <n v="1411131684"/>
    <x v="0"/>
    <n v="44"/>
    <x v="1"/>
    <s v="publishing/fiction"/>
    <n v="36"/>
    <x v="577"/>
    <x v="3"/>
    <x v="10"/>
  </r>
  <r>
    <n v="766"/>
    <x v="766"/>
    <x v="765"/>
    <n v="4000"/>
    <n v="0"/>
    <x v="2"/>
    <x v="5"/>
    <x v="5"/>
    <n v="1424112483"/>
    <n v="1421520483"/>
    <x v="0"/>
    <n v="0"/>
    <x v="1"/>
    <s v="publishing/fiction"/>
    <n v="0"/>
    <x v="121"/>
    <x v="3"/>
    <x v="10"/>
  </r>
  <r>
    <n v="767"/>
    <x v="767"/>
    <x v="766"/>
    <n v="5000"/>
    <n v="177"/>
    <x v="2"/>
    <x v="0"/>
    <x v="0"/>
    <n v="1432178810"/>
    <n v="1429586810"/>
    <x v="0"/>
    <n v="3"/>
    <x v="1"/>
    <s v="publishing/fiction"/>
    <n v="4"/>
    <x v="578"/>
    <x v="3"/>
    <x v="10"/>
  </r>
  <r>
    <n v="768"/>
    <x v="768"/>
    <x v="767"/>
    <n v="2500"/>
    <n v="0"/>
    <x v="2"/>
    <x v="0"/>
    <x v="0"/>
    <n v="1387169890"/>
    <n v="1384577890"/>
    <x v="0"/>
    <n v="0"/>
    <x v="1"/>
    <s v="publishing/fiction"/>
    <n v="0"/>
    <x v="121"/>
    <x v="3"/>
    <x v="10"/>
  </r>
  <r>
    <n v="769"/>
    <x v="769"/>
    <x v="768"/>
    <n v="4000"/>
    <n v="1656"/>
    <x v="2"/>
    <x v="0"/>
    <x v="0"/>
    <n v="1388102094"/>
    <n v="1385510094"/>
    <x v="0"/>
    <n v="52"/>
    <x v="1"/>
    <s v="publishing/fiction"/>
    <n v="41"/>
    <x v="579"/>
    <x v="3"/>
    <x v="10"/>
  </r>
  <r>
    <n v="770"/>
    <x v="770"/>
    <x v="769"/>
    <n v="17500"/>
    <n v="0"/>
    <x v="2"/>
    <x v="0"/>
    <x v="0"/>
    <n v="1361750369"/>
    <n v="1358294369"/>
    <x v="0"/>
    <n v="0"/>
    <x v="1"/>
    <s v="publishing/fiction"/>
    <n v="0"/>
    <x v="121"/>
    <x v="3"/>
    <x v="10"/>
  </r>
  <r>
    <n v="771"/>
    <x v="771"/>
    <x v="770"/>
    <n v="38000"/>
    <n v="10"/>
    <x v="2"/>
    <x v="0"/>
    <x v="0"/>
    <n v="1454183202"/>
    <n v="1449863202"/>
    <x v="0"/>
    <n v="1"/>
    <x v="1"/>
    <s v="publishing/fiction"/>
    <n v="0"/>
    <x v="119"/>
    <x v="3"/>
    <x v="10"/>
  </r>
  <r>
    <n v="772"/>
    <x v="772"/>
    <x v="771"/>
    <n v="1500"/>
    <n v="50"/>
    <x v="2"/>
    <x v="0"/>
    <x v="0"/>
    <n v="1257047940"/>
    <n v="1252718519"/>
    <x v="0"/>
    <n v="1"/>
    <x v="1"/>
    <s v="publishing/fiction"/>
    <n v="3"/>
    <x v="73"/>
    <x v="3"/>
    <x v="10"/>
  </r>
  <r>
    <n v="773"/>
    <x v="773"/>
    <x v="772"/>
    <n v="3759"/>
    <n v="32"/>
    <x v="2"/>
    <x v="1"/>
    <x v="1"/>
    <n v="1431298860"/>
    <n v="1428341985"/>
    <x v="0"/>
    <n v="2"/>
    <x v="1"/>
    <s v="publishing/fiction"/>
    <n v="1"/>
    <x v="580"/>
    <x v="3"/>
    <x v="10"/>
  </r>
  <r>
    <n v="774"/>
    <x v="774"/>
    <x v="773"/>
    <n v="500"/>
    <n v="351"/>
    <x v="2"/>
    <x v="0"/>
    <x v="0"/>
    <n v="1393181018"/>
    <n v="1390589018"/>
    <x v="0"/>
    <n v="9"/>
    <x v="1"/>
    <s v="publishing/fiction"/>
    <n v="70"/>
    <x v="492"/>
    <x v="3"/>
    <x v="10"/>
  </r>
  <r>
    <n v="775"/>
    <x v="775"/>
    <x v="774"/>
    <n v="10000"/>
    <n v="170"/>
    <x v="2"/>
    <x v="0"/>
    <x v="0"/>
    <n v="1323998795"/>
    <n v="1321406795"/>
    <x v="0"/>
    <n v="5"/>
    <x v="1"/>
    <s v="publishing/fiction"/>
    <n v="2"/>
    <x v="441"/>
    <x v="3"/>
    <x v="10"/>
  </r>
  <r>
    <n v="776"/>
    <x v="776"/>
    <x v="775"/>
    <n v="7000"/>
    <n v="3598"/>
    <x v="2"/>
    <x v="0"/>
    <x v="0"/>
    <n v="1444539600"/>
    <n v="1441297645"/>
    <x v="0"/>
    <n v="57"/>
    <x v="1"/>
    <s v="publishing/fiction"/>
    <n v="51"/>
    <x v="581"/>
    <x v="3"/>
    <x v="10"/>
  </r>
  <r>
    <n v="777"/>
    <x v="777"/>
    <x v="776"/>
    <n v="3000"/>
    <n v="21"/>
    <x v="2"/>
    <x v="0"/>
    <x v="0"/>
    <n v="1375313577"/>
    <n v="1372721577"/>
    <x v="0"/>
    <n v="3"/>
    <x v="1"/>
    <s v="publishing/fiction"/>
    <n v="1"/>
    <x v="582"/>
    <x v="3"/>
    <x v="10"/>
  </r>
  <r>
    <n v="778"/>
    <x v="778"/>
    <x v="777"/>
    <n v="500"/>
    <n v="2"/>
    <x v="2"/>
    <x v="0"/>
    <x v="0"/>
    <n v="1398876680"/>
    <n v="1396284680"/>
    <x v="0"/>
    <n v="1"/>
    <x v="1"/>
    <s v="publishing/fiction"/>
    <n v="0"/>
    <x v="447"/>
    <x v="3"/>
    <x v="10"/>
  </r>
  <r>
    <n v="779"/>
    <x v="779"/>
    <x v="778"/>
    <n v="15000"/>
    <n v="400"/>
    <x v="2"/>
    <x v="0"/>
    <x v="0"/>
    <n v="1287115200"/>
    <n v="1284567905"/>
    <x v="0"/>
    <n v="6"/>
    <x v="1"/>
    <s v="publishing/fiction"/>
    <n v="3"/>
    <x v="583"/>
    <x v="3"/>
    <x v="10"/>
  </r>
  <r>
    <n v="780"/>
    <x v="780"/>
    <x v="779"/>
    <n v="1000"/>
    <n v="1040"/>
    <x v="0"/>
    <x v="0"/>
    <x v="0"/>
    <n v="1304439025"/>
    <n v="1301847025"/>
    <x v="0"/>
    <n v="27"/>
    <x v="0"/>
    <s v="music/rock"/>
    <n v="104"/>
    <x v="584"/>
    <x v="4"/>
    <x v="11"/>
  </r>
  <r>
    <n v="781"/>
    <x v="781"/>
    <x v="780"/>
    <n v="800"/>
    <n v="1065.23"/>
    <x v="0"/>
    <x v="0"/>
    <x v="0"/>
    <n v="1370649674"/>
    <n v="1368057674"/>
    <x v="0"/>
    <n v="25"/>
    <x v="0"/>
    <s v="music/rock"/>
    <n v="133"/>
    <x v="585"/>
    <x v="4"/>
    <x v="11"/>
  </r>
  <r>
    <n v="782"/>
    <x v="782"/>
    <x v="781"/>
    <n v="700"/>
    <n v="700"/>
    <x v="0"/>
    <x v="0"/>
    <x v="0"/>
    <n v="1345918302"/>
    <n v="1343326302"/>
    <x v="0"/>
    <n v="14"/>
    <x v="0"/>
    <s v="music/rock"/>
    <n v="100"/>
    <x v="73"/>
    <x v="4"/>
    <x v="11"/>
  </r>
  <r>
    <n v="783"/>
    <x v="783"/>
    <x v="782"/>
    <n v="1500"/>
    <n v="2222"/>
    <x v="0"/>
    <x v="0"/>
    <x v="0"/>
    <n v="1335564000"/>
    <n v="1332182049"/>
    <x v="0"/>
    <n v="35"/>
    <x v="0"/>
    <s v="music/rock"/>
    <n v="148"/>
    <x v="586"/>
    <x v="4"/>
    <x v="11"/>
  </r>
  <r>
    <n v="784"/>
    <x v="784"/>
    <x v="783"/>
    <n v="1000"/>
    <n v="1025"/>
    <x v="0"/>
    <x v="0"/>
    <x v="0"/>
    <n v="1395023719"/>
    <n v="1391571319"/>
    <x v="0"/>
    <n v="10"/>
    <x v="0"/>
    <s v="music/rock"/>
    <n v="103"/>
    <x v="587"/>
    <x v="4"/>
    <x v="11"/>
  </r>
  <r>
    <n v="785"/>
    <x v="785"/>
    <x v="784"/>
    <n v="500"/>
    <n v="903.14"/>
    <x v="0"/>
    <x v="0"/>
    <x v="0"/>
    <n v="1362060915"/>
    <n v="1359468915"/>
    <x v="0"/>
    <n v="29"/>
    <x v="0"/>
    <s v="music/rock"/>
    <n v="181"/>
    <x v="588"/>
    <x v="4"/>
    <x v="11"/>
  </r>
  <r>
    <n v="786"/>
    <x v="786"/>
    <x v="785"/>
    <n v="5000"/>
    <n v="7140"/>
    <x v="0"/>
    <x v="0"/>
    <x v="0"/>
    <n v="1336751220"/>
    <n v="1331774434"/>
    <x v="0"/>
    <n v="44"/>
    <x v="0"/>
    <s v="music/rock"/>
    <n v="143"/>
    <x v="589"/>
    <x v="4"/>
    <x v="11"/>
  </r>
  <r>
    <n v="787"/>
    <x v="787"/>
    <x v="786"/>
    <n v="1200"/>
    <n v="1370"/>
    <x v="0"/>
    <x v="0"/>
    <x v="0"/>
    <n v="1383318226"/>
    <n v="1380726226"/>
    <x v="0"/>
    <n v="17"/>
    <x v="0"/>
    <s v="music/rock"/>
    <n v="114"/>
    <x v="590"/>
    <x v="4"/>
    <x v="11"/>
  </r>
  <r>
    <n v="788"/>
    <x v="788"/>
    <x v="787"/>
    <n v="1000"/>
    <n v="2035.05"/>
    <x v="0"/>
    <x v="0"/>
    <x v="0"/>
    <n v="1341633540"/>
    <n v="1338336588"/>
    <x v="0"/>
    <n v="34"/>
    <x v="0"/>
    <s v="music/rock"/>
    <n v="204"/>
    <x v="591"/>
    <x v="4"/>
    <x v="11"/>
  </r>
  <r>
    <n v="789"/>
    <x v="789"/>
    <x v="788"/>
    <n v="1700"/>
    <n v="1860"/>
    <x v="0"/>
    <x v="0"/>
    <x v="0"/>
    <n v="1358755140"/>
    <n v="1357187280"/>
    <x v="0"/>
    <n v="14"/>
    <x v="0"/>
    <s v="music/rock"/>
    <n v="109"/>
    <x v="592"/>
    <x v="4"/>
    <x v="11"/>
  </r>
  <r>
    <n v="790"/>
    <x v="790"/>
    <x v="789"/>
    <n v="10000"/>
    <n v="14437.46"/>
    <x v="0"/>
    <x v="0"/>
    <x v="0"/>
    <n v="1359680939"/>
    <n v="1357088939"/>
    <x v="0"/>
    <n v="156"/>
    <x v="0"/>
    <s v="music/rock"/>
    <n v="144"/>
    <x v="593"/>
    <x v="4"/>
    <x v="11"/>
  </r>
  <r>
    <n v="791"/>
    <x v="791"/>
    <x v="790"/>
    <n v="7500"/>
    <n v="7790"/>
    <x v="0"/>
    <x v="0"/>
    <x v="0"/>
    <n v="1384322340"/>
    <n v="1381430646"/>
    <x v="0"/>
    <n v="128"/>
    <x v="0"/>
    <s v="music/rock"/>
    <n v="104"/>
    <x v="594"/>
    <x v="4"/>
    <x v="11"/>
  </r>
  <r>
    <n v="792"/>
    <x v="792"/>
    <x v="791"/>
    <n v="2500"/>
    <n v="2511.11"/>
    <x v="0"/>
    <x v="0"/>
    <x v="0"/>
    <n v="1383861483"/>
    <n v="1381265883"/>
    <x v="0"/>
    <n v="60"/>
    <x v="0"/>
    <s v="music/rock"/>
    <n v="100"/>
    <x v="595"/>
    <x v="4"/>
    <x v="11"/>
  </r>
  <r>
    <n v="793"/>
    <x v="793"/>
    <x v="792"/>
    <n v="2750"/>
    <n v="2826.43"/>
    <x v="0"/>
    <x v="0"/>
    <x v="0"/>
    <n v="1372827540"/>
    <n v="1371491244"/>
    <x v="0"/>
    <n v="32"/>
    <x v="0"/>
    <s v="music/rock"/>
    <n v="103"/>
    <x v="596"/>
    <x v="4"/>
    <x v="11"/>
  </r>
  <r>
    <n v="794"/>
    <x v="794"/>
    <x v="793"/>
    <n v="8000"/>
    <n v="8425"/>
    <x v="0"/>
    <x v="0"/>
    <x v="0"/>
    <n v="1315242360"/>
    <n v="1310438737"/>
    <x v="0"/>
    <n v="53"/>
    <x v="0"/>
    <s v="music/rock"/>
    <n v="105"/>
    <x v="597"/>
    <x v="4"/>
    <x v="11"/>
  </r>
  <r>
    <n v="795"/>
    <x v="795"/>
    <x v="794"/>
    <n v="14000"/>
    <n v="15650"/>
    <x v="0"/>
    <x v="0"/>
    <x v="0"/>
    <n v="1333774740"/>
    <n v="1330094566"/>
    <x v="0"/>
    <n v="184"/>
    <x v="0"/>
    <s v="music/rock"/>
    <n v="112"/>
    <x v="598"/>
    <x v="4"/>
    <x v="11"/>
  </r>
  <r>
    <n v="796"/>
    <x v="796"/>
    <x v="795"/>
    <n v="10000"/>
    <n v="10135"/>
    <x v="0"/>
    <x v="0"/>
    <x v="0"/>
    <n v="1379279400"/>
    <n v="1376687485"/>
    <x v="0"/>
    <n v="90"/>
    <x v="0"/>
    <s v="music/rock"/>
    <n v="101"/>
    <x v="599"/>
    <x v="4"/>
    <x v="11"/>
  </r>
  <r>
    <n v="797"/>
    <x v="797"/>
    <x v="796"/>
    <n v="3000"/>
    <n v="3226"/>
    <x v="0"/>
    <x v="0"/>
    <x v="0"/>
    <n v="1335672000"/>
    <n v="1332978688"/>
    <x v="0"/>
    <n v="71"/>
    <x v="0"/>
    <s v="music/rock"/>
    <n v="108"/>
    <x v="600"/>
    <x v="4"/>
    <x v="11"/>
  </r>
  <r>
    <n v="798"/>
    <x v="798"/>
    <x v="797"/>
    <n v="3500"/>
    <n v="4021"/>
    <x v="0"/>
    <x v="0"/>
    <x v="0"/>
    <n v="1412086187"/>
    <n v="1409494187"/>
    <x v="0"/>
    <n v="87"/>
    <x v="0"/>
    <s v="music/rock"/>
    <n v="115"/>
    <x v="601"/>
    <x v="4"/>
    <x v="11"/>
  </r>
  <r>
    <n v="799"/>
    <x v="799"/>
    <x v="798"/>
    <n v="5000"/>
    <n v="5001"/>
    <x v="0"/>
    <x v="0"/>
    <x v="0"/>
    <n v="1335542446"/>
    <n v="1332950446"/>
    <x v="0"/>
    <n v="28"/>
    <x v="0"/>
    <s v="music/rock"/>
    <n v="100"/>
    <x v="602"/>
    <x v="4"/>
    <x v="11"/>
  </r>
  <r>
    <n v="800"/>
    <x v="800"/>
    <x v="799"/>
    <n v="1500"/>
    <n v="2282"/>
    <x v="0"/>
    <x v="1"/>
    <x v="1"/>
    <n v="1410431054"/>
    <n v="1407839054"/>
    <x v="0"/>
    <n v="56"/>
    <x v="0"/>
    <s v="music/rock"/>
    <n v="152"/>
    <x v="603"/>
    <x v="4"/>
    <x v="11"/>
  </r>
  <r>
    <n v="801"/>
    <x v="801"/>
    <x v="800"/>
    <n v="2000"/>
    <n v="2230.4299999999998"/>
    <x v="0"/>
    <x v="0"/>
    <x v="0"/>
    <n v="1309547120"/>
    <n v="1306955120"/>
    <x v="0"/>
    <n v="51"/>
    <x v="0"/>
    <s v="music/rock"/>
    <n v="112"/>
    <x v="604"/>
    <x v="4"/>
    <x v="11"/>
  </r>
  <r>
    <n v="802"/>
    <x v="802"/>
    <x v="801"/>
    <n v="6000"/>
    <n v="6080"/>
    <x v="0"/>
    <x v="0"/>
    <x v="0"/>
    <n v="1347854700"/>
    <n v="1343867524"/>
    <x v="0"/>
    <n v="75"/>
    <x v="0"/>
    <s v="music/rock"/>
    <n v="101"/>
    <x v="605"/>
    <x v="4"/>
    <x v="11"/>
  </r>
  <r>
    <n v="803"/>
    <x v="803"/>
    <x v="802"/>
    <n v="2300"/>
    <n v="2835"/>
    <x v="0"/>
    <x v="0"/>
    <x v="0"/>
    <n v="1306630800"/>
    <n v="1304376478"/>
    <x v="0"/>
    <n v="38"/>
    <x v="0"/>
    <s v="music/rock"/>
    <n v="123"/>
    <x v="606"/>
    <x v="4"/>
    <x v="11"/>
  </r>
  <r>
    <n v="804"/>
    <x v="804"/>
    <x v="803"/>
    <n v="5500"/>
    <n v="5500"/>
    <x v="0"/>
    <x v="0"/>
    <x v="0"/>
    <n v="1311393540"/>
    <n v="1309919526"/>
    <x v="0"/>
    <n v="18"/>
    <x v="0"/>
    <s v="music/rock"/>
    <n v="100"/>
    <x v="607"/>
    <x v="4"/>
    <x v="11"/>
  </r>
  <r>
    <n v="805"/>
    <x v="805"/>
    <x v="804"/>
    <n v="3000"/>
    <n v="3150"/>
    <x v="0"/>
    <x v="0"/>
    <x v="0"/>
    <n v="1310857200"/>
    <n v="1306525512"/>
    <x v="0"/>
    <n v="54"/>
    <x v="0"/>
    <s v="music/rock"/>
    <n v="105"/>
    <x v="608"/>
    <x v="4"/>
    <x v="11"/>
  </r>
  <r>
    <n v="806"/>
    <x v="806"/>
    <x v="805"/>
    <n v="8000"/>
    <n v="8355"/>
    <x v="0"/>
    <x v="0"/>
    <x v="0"/>
    <n v="1315413339"/>
    <n v="1312821339"/>
    <x v="0"/>
    <n v="71"/>
    <x v="0"/>
    <s v="music/rock"/>
    <n v="104"/>
    <x v="168"/>
    <x v="4"/>
    <x v="11"/>
  </r>
  <r>
    <n v="807"/>
    <x v="807"/>
    <x v="806"/>
    <n v="4000"/>
    <n v="4205"/>
    <x v="0"/>
    <x v="0"/>
    <x v="0"/>
    <n v="1488333600"/>
    <n v="1485270311"/>
    <x v="0"/>
    <n v="57"/>
    <x v="0"/>
    <s v="music/rock"/>
    <n v="105"/>
    <x v="609"/>
    <x v="4"/>
    <x v="11"/>
  </r>
  <r>
    <n v="808"/>
    <x v="808"/>
    <x v="807"/>
    <n v="4500"/>
    <n v="4500"/>
    <x v="0"/>
    <x v="5"/>
    <x v="5"/>
    <n v="1419224340"/>
    <n v="1416363886"/>
    <x v="0"/>
    <n v="43"/>
    <x v="0"/>
    <s v="music/rock"/>
    <n v="100"/>
    <x v="610"/>
    <x v="4"/>
    <x v="11"/>
  </r>
  <r>
    <n v="809"/>
    <x v="809"/>
    <x v="808"/>
    <n v="4000"/>
    <n v="4151"/>
    <x v="0"/>
    <x v="0"/>
    <x v="0"/>
    <n v="1390161630"/>
    <n v="1387569630"/>
    <x v="0"/>
    <n v="52"/>
    <x v="0"/>
    <s v="music/rock"/>
    <n v="104"/>
    <x v="611"/>
    <x v="4"/>
    <x v="11"/>
  </r>
  <r>
    <n v="810"/>
    <x v="810"/>
    <x v="809"/>
    <n v="1500"/>
    <n v="1575"/>
    <x v="0"/>
    <x v="0"/>
    <x v="0"/>
    <n v="1346462462"/>
    <n v="1343870462"/>
    <x v="0"/>
    <n v="27"/>
    <x v="0"/>
    <s v="music/rock"/>
    <n v="105"/>
    <x v="608"/>
    <x v="4"/>
    <x v="11"/>
  </r>
  <r>
    <n v="811"/>
    <x v="811"/>
    <x v="810"/>
    <n v="1000"/>
    <n v="1040"/>
    <x v="0"/>
    <x v="0"/>
    <x v="0"/>
    <n v="1373475120"/>
    <n v="1371569202"/>
    <x v="0"/>
    <n v="12"/>
    <x v="0"/>
    <s v="music/rock"/>
    <n v="104"/>
    <x v="64"/>
    <x v="4"/>
    <x v="11"/>
  </r>
  <r>
    <n v="812"/>
    <x v="812"/>
    <x v="811"/>
    <n v="600"/>
    <n v="911"/>
    <x v="0"/>
    <x v="0"/>
    <x v="0"/>
    <n v="1362146280"/>
    <n v="1357604752"/>
    <x v="0"/>
    <n v="33"/>
    <x v="0"/>
    <s v="music/rock"/>
    <n v="152"/>
    <x v="612"/>
    <x v="4"/>
    <x v="11"/>
  </r>
  <r>
    <n v="813"/>
    <x v="813"/>
    <x v="812"/>
    <n v="1500"/>
    <n v="2399.94"/>
    <x v="0"/>
    <x v="0"/>
    <x v="0"/>
    <n v="1342825365"/>
    <n v="1340233365"/>
    <x v="0"/>
    <n v="96"/>
    <x v="0"/>
    <s v="music/rock"/>
    <n v="160"/>
    <x v="380"/>
    <x v="4"/>
    <x v="11"/>
  </r>
  <r>
    <n v="814"/>
    <x v="814"/>
    <x v="813"/>
    <n v="1000"/>
    <n v="1273"/>
    <x v="0"/>
    <x v="0"/>
    <x v="0"/>
    <n v="1306865040"/>
    <n v="1305568201"/>
    <x v="0"/>
    <n v="28"/>
    <x v="0"/>
    <s v="music/rock"/>
    <n v="127"/>
    <x v="613"/>
    <x v="4"/>
    <x v="11"/>
  </r>
  <r>
    <n v="815"/>
    <x v="815"/>
    <x v="814"/>
    <n v="4000"/>
    <n v="4280"/>
    <x v="0"/>
    <x v="0"/>
    <x v="0"/>
    <n v="1414879303"/>
    <n v="1412287303"/>
    <x v="0"/>
    <n v="43"/>
    <x v="0"/>
    <s v="music/rock"/>
    <n v="107"/>
    <x v="614"/>
    <x v="4"/>
    <x v="11"/>
  </r>
  <r>
    <n v="816"/>
    <x v="816"/>
    <x v="815"/>
    <n v="7000"/>
    <n v="8058.55"/>
    <x v="0"/>
    <x v="0"/>
    <x v="0"/>
    <n v="1365489000"/>
    <n v="1362776043"/>
    <x v="0"/>
    <n v="205"/>
    <x v="0"/>
    <s v="music/rock"/>
    <n v="115"/>
    <x v="615"/>
    <x v="4"/>
    <x v="11"/>
  </r>
  <r>
    <n v="817"/>
    <x v="817"/>
    <x v="816"/>
    <n v="1500"/>
    <n v="2056.66"/>
    <x v="0"/>
    <x v="0"/>
    <x v="0"/>
    <n v="1331441940"/>
    <n v="1326810211"/>
    <x v="0"/>
    <n v="23"/>
    <x v="0"/>
    <s v="music/rock"/>
    <n v="137"/>
    <x v="616"/>
    <x v="4"/>
    <x v="11"/>
  </r>
  <r>
    <n v="818"/>
    <x v="818"/>
    <x v="817"/>
    <n v="350"/>
    <n v="545"/>
    <x v="0"/>
    <x v="0"/>
    <x v="0"/>
    <n v="1344358860"/>
    <n v="1343682681"/>
    <x v="0"/>
    <n v="19"/>
    <x v="0"/>
    <s v="music/rock"/>
    <n v="156"/>
    <x v="617"/>
    <x v="4"/>
    <x v="11"/>
  </r>
  <r>
    <n v="819"/>
    <x v="819"/>
    <x v="818"/>
    <n v="400"/>
    <n v="435"/>
    <x v="0"/>
    <x v="0"/>
    <x v="0"/>
    <n v="1387601040"/>
    <n v="1386806254"/>
    <x v="0"/>
    <n v="14"/>
    <x v="0"/>
    <s v="music/rock"/>
    <n v="109"/>
    <x v="618"/>
    <x v="4"/>
    <x v="11"/>
  </r>
  <r>
    <n v="820"/>
    <x v="820"/>
    <x v="819"/>
    <n v="2000"/>
    <n v="2681"/>
    <x v="0"/>
    <x v="0"/>
    <x v="0"/>
    <n v="1402290000"/>
    <n v="1399666342"/>
    <x v="0"/>
    <n v="38"/>
    <x v="0"/>
    <s v="music/rock"/>
    <n v="134"/>
    <x v="619"/>
    <x v="4"/>
    <x v="11"/>
  </r>
  <r>
    <n v="821"/>
    <x v="821"/>
    <x v="820"/>
    <n v="17482"/>
    <n v="17482"/>
    <x v="0"/>
    <x v="0"/>
    <x v="0"/>
    <n v="1430712060"/>
    <n v="1427753265"/>
    <x v="0"/>
    <n v="78"/>
    <x v="0"/>
    <s v="music/rock"/>
    <n v="100"/>
    <x v="620"/>
    <x v="4"/>
    <x v="11"/>
  </r>
  <r>
    <n v="822"/>
    <x v="822"/>
    <x v="821"/>
    <n v="3000"/>
    <n v="3575"/>
    <x v="0"/>
    <x v="0"/>
    <x v="0"/>
    <n v="1349477050"/>
    <n v="1346885050"/>
    <x v="0"/>
    <n v="69"/>
    <x v="0"/>
    <s v="music/rock"/>
    <n v="119"/>
    <x v="621"/>
    <x v="4"/>
    <x v="11"/>
  </r>
  <r>
    <n v="823"/>
    <x v="823"/>
    <x v="822"/>
    <n v="800"/>
    <n v="1436"/>
    <x v="0"/>
    <x v="0"/>
    <x v="0"/>
    <n v="1427062852"/>
    <n v="1424474452"/>
    <x v="0"/>
    <n v="33"/>
    <x v="0"/>
    <s v="music/rock"/>
    <n v="180"/>
    <x v="622"/>
    <x v="4"/>
    <x v="11"/>
  </r>
  <r>
    <n v="824"/>
    <x v="824"/>
    <x v="823"/>
    <n v="1600"/>
    <n v="2150.1"/>
    <x v="0"/>
    <x v="0"/>
    <x v="0"/>
    <n v="1271573940"/>
    <n v="1268459318"/>
    <x v="0"/>
    <n v="54"/>
    <x v="0"/>
    <s v="music/rock"/>
    <n v="134"/>
    <x v="623"/>
    <x v="4"/>
    <x v="11"/>
  </r>
  <r>
    <n v="825"/>
    <x v="825"/>
    <x v="824"/>
    <n v="12500"/>
    <n v="12554"/>
    <x v="0"/>
    <x v="0"/>
    <x v="0"/>
    <n v="1351495284"/>
    <n v="1349335284"/>
    <x v="0"/>
    <n v="99"/>
    <x v="0"/>
    <s v="music/rock"/>
    <n v="100"/>
    <x v="624"/>
    <x v="4"/>
    <x v="11"/>
  </r>
  <r>
    <n v="826"/>
    <x v="826"/>
    <x v="825"/>
    <n v="5500"/>
    <n v="5580"/>
    <x v="0"/>
    <x v="0"/>
    <x v="0"/>
    <n v="1332719730"/>
    <n v="1330908930"/>
    <x v="0"/>
    <n v="49"/>
    <x v="0"/>
    <s v="music/rock"/>
    <n v="101"/>
    <x v="625"/>
    <x v="4"/>
    <x v="11"/>
  </r>
  <r>
    <n v="827"/>
    <x v="827"/>
    <x v="826"/>
    <n v="300"/>
    <n v="310"/>
    <x v="0"/>
    <x v="0"/>
    <x v="0"/>
    <n v="1329248940"/>
    <n v="1326972107"/>
    <x v="0"/>
    <n v="11"/>
    <x v="0"/>
    <s v="music/rock"/>
    <n v="103"/>
    <x v="626"/>
    <x v="4"/>
    <x v="11"/>
  </r>
  <r>
    <n v="828"/>
    <x v="828"/>
    <x v="827"/>
    <n v="1300"/>
    <n v="1391"/>
    <x v="0"/>
    <x v="0"/>
    <x v="0"/>
    <n v="1340641440"/>
    <n v="1339549982"/>
    <x v="0"/>
    <n v="38"/>
    <x v="0"/>
    <s v="music/rock"/>
    <n v="107"/>
    <x v="247"/>
    <x v="4"/>
    <x v="11"/>
  </r>
  <r>
    <n v="829"/>
    <x v="829"/>
    <x v="828"/>
    <n v="500"/>
    <n v="520"/>
    <x v="0"/>
    <x v="1"/>
    <x v="1"/>
    <n v="1468437240"/>
    <n v="1463253240"/>
    <x v="0"/>
    <n v="16"/>
    <x v="0"/>
    <s v="music/rock"/>
    <n v="104"/>
    <x v="151"/>
    <x v="4"/>
    <x v="11"/>
  </r>
  <r>
    <n v="830"/>
    <x v="830"/>
    <x v="829"/>
    <n v="1800"/>
    <n v="1941"/>
    <x v="0"/>
    <x v="0"/>
    <x v="0"/>
    <n v="1363952225"/>
    <n v="1361363825"/>
    <x v="0"/>
    <n v="32"/>
    <x v="0"/>
    <s v="music/rock"/>
    <n v="108"/>
    <x v="627"/>
    <x v="4"/>
    <x v="11"/>
  </r>
  <r>
    <n v="831"/>
    <x v="831"/>
    <x v="830"/>
    <n v="1500"/>
    <n v="3500"/>
    <x v="0"/>
    <x v="0"/>
    <x v="0"/>
    <n v="1335540694"/>
    <n v="1332948694"/>
    <x v="0"/>
    <n v="20"/>
    <x v="0"/>
    <s v="music/rock"/>
    <n v="233"/>
    <x v="628"/>
    <x v="4"/>
    <x v="11"/>
  </r>
  <r>
    <n v="832"/>
    <x v="832"/>
    <x v="831"/>
    <n v="15000"/>
    <n v="15091.06"/>
    <x v="0"/>
    <x v="0"/>
    <x v="0"/>
    <n v="1327133580"/>
    <n v="1321978335"/>
    <x v="0"/>
    <n v="154"/>
    <x v="0"/>
    <s v="music/rock"/>
    <n v="101"/>
    <x v="629"/>
    <x v="4"/>
    <x v="11"/>
  </r>
  <r>
    <n v="833"/>
    <x v="833"/>
    <x v="832"/>
    <n v="6000"/>
    <n v="6100"/>
    <x v="0"/>
    <x v="0"/>
    <x v="0"/>
    <n v="1397941475"/>
    <n v="1395349475"/>
    <x v="0"/>
    <n v="41"/>
    <x v="0"/>
    <s v="music/rock"/>
    <n v="102"/>
    <x v="630"/>
    <x v="4"/>
    <x v="11"/>
  </r>
  <r>
    <n v="834"/>
    <x v="834"/>
    <x v="833"/>
    <n v="5500"/>
    <n v="7206"/>
    <x v="0"/>
    <x v="0"/>
    <x v="0"/>
    <n v="1372651140"/>
    <n v="1369770292"/>
    <x v="0"/>
    <n v="75"/>
    <x v="0"/>
    <s v="music/rock"/>
    <n v="131"/>
    <x v="631"/>
    <x v="4"/>
    <x v="11"/>
  </r>
  <r>
    <n v="835"/>
    <x v="835"/>
    <x v="834"/>
    <n v="2000"/>
    <n v="2345"/>
    <x v="0"/>
    <x v="0"/>
    <x v="0"/>
    <n v="1337396400"/>
    <n v="1333709958"/>
    <x v="0"/>
    <n v="40"/>
    <x v="0"/>
    <s v="music/rock"/>
    <n v="117"/>
    <x v="632"/>
    <x v="4"/>
    <x v="11"/>
  </r>
  <r>
    <n v="836"/>
    <x v="836"/>
    <x v="835"/>
    <n v="5000"/>
    <n v="5046.5200000000004"/>
    <x v="0"/>
    <x v="0"/>
    <x v="0"/>
    <n v="1381108918"/>
    <n v="1378516918"/>
    <x v="0"/>
    <n v="46"/>
    <x v="0"/>
    <s v="music/rock"/>
    <n v="101"/>
    <x v="633"/>
    <x v="4"/>
    <x v="11"/>
  </r>
  <r>
    <n v="837"/>
    <x v="837"/>
    <x v="836"/>
    <n v="2500"/>
    <n v="3045"/>
    <x v="0"/>
    <x v="0"/>
    <x v="0"/>
    <n v="1398988662"/>
    <n v="1396396662"/>
    <x v="0"/>
    <n v="62"/>
    <x v="0"/>
    <s v="music/rock"/>
    <n v="122"/>
    <x v="634"/>
    <x v="4"/>
    <x v="11"/>
  </r>
  <r>
    <n v="838"/>
    <x v="838"/>
    <x v="837"/>
    <n v="2000"/>
    <n v="2908"/>
    <x v="0"/>
    <x v="0"/>
    <x v="0"/>
    <n v="1326835985"/>
    <n v="1324243985"/>
    <x v="0"/>
    <n v="61"/>
    <x v="0"/>
    <s v="music/rock"/>
    <n v="145"/>
    <x v="635"/>
    <x v="4"/>
    <x v="11"/>
  </r>
  <r>
    <n v="839"/>
    <x v="839"/>
    <x v="838"/>
    <n v="5000"/>
    <n v="5830.83"/>
    <x v="0"/>
    <x v="0"/>
    <x v="0"/>
    <n v="1348337956"/>
    <n v="1345745956"/>
    <x v="0"/>
    <n v="96"/>
    <x v="0"/>
    <s v="music/rock"/>
    <n v="117"/>
    <x v="636"/>
    <x v="4"/>
    <x v="11"/>
  </r>
  <r>
    <n v="840"/>
    <x v="840"/>
    <x v="839"/>
    <n v="10000"/>
    <n v="12041.66"/>
    <x v="0"/>
    <x v="0"/>
    <x v="0"/>
    <n v="1474694787"/>
    <n v="1472102787"/>
    <x v="0"/>
    <n v="190"/>
    <x v="0"/>
    <s v="music/metal"/>
    <n v="120"/>
    <x v="637"/>
    <x v="4"/>
    <x v="12"/>
  </r>
  <r>
    <n v="841"/>
    <x v="841"/>
    <x v="840"/>
    <n v="5000"/>
    <n v="5066"/>
    <x v="0"/>
    <x v="0"/>
    <x v="0"/>
    <n v="1415653663"/>
    <n v="1413058063"/>
    <x v="1"/>
    <n v="94"/>
    <x v="0"/>
    <s v="music/metal"/>
    <n v="101"/>
    <x v="638"/>
    <x v="4"/>
    <x v="12"/>
  </r>
  <r>
    <n v="842"/>
    <x v="842"/>
    <x v="841"/>
    <n v="2500"/>
    <n v="2608"/>
    <x v="0"/>
    <x v="5"/>
    <x v="5"/>
    <n v="1381723140"/>
    <n v="1378735983"/>
    <x v="1"/>
    <n v="39"/>
    <x v="0"/>
    <s v="music/metal"/>
    <n v="104"/>
    <x v="639"/>
    <x v="4"/>
    <x v="12"/>
  </r>
  <r>
    <n v="843"/>
    <x v="843"/>
    <x v="842"/>
    <n v="3000"/>
    <n v="8014"/>
    <x v="0"/>
    <x v="0"/>
    <x v="0"/>
    <n v="1481184000"/>
    <n v="1479708680"/>
    <x v="0"/>
    <n v="127"/>
    <x v="0"/>
    <s v="music/metal"/>
    <n v="267"/>
    <x v="640"/>
    <x v="4"/>
    <x v="12"/>
  </r>
  <r>
    <n v="844"/>
    <x v="844"/>
    <x v="843"/>
    <n v="3000"/>
    <n v="5824"/>
    <x v="0"/>
    <x v="0"/>
    <x v="0"/>
    <n v="1414817940"/>
    <n v="1411489552"/>
    <x v="1"/>
    <n v="159"/>
    <x v="0"/>
    <s v="music/metal"/>
    <n v="194"/>
    <x v="641"/>
    <x v="4"/>
    <x v="12"/>
  </r>
  <r>
    <n v="845"/>
    <x v="845"/>
    <x v="844"/>
    <n v="5000"/>
    <n v="6019.01"/>
    <x v="0"/>
    <x v="0"/>
    <x v="0"/>
    <n v="1473047940"/>
    <n v="1469595396"/>
    <x v="0"/>
    <n v="177"/>
    <x v="0"/>
    <s v="music/metal"/>
    <n v="120"/>
    <x v="642"/>
    <x v="4"/>
    <x v="12"/>
  </r>
  <r>
    <n v="846"/>
    <x v="846"/>
    <x v="845"/>
    <n v="1100"/>
    <n v="1342.01"/>
    <x v="0"/>
    <x v="1"/>
    <x v="1"/>
    <n v="1394460000"/>
    <n v="1393233855"/>
    <x v="0"/>
    <n v="47"/>
    <x v="0"/>
    <s v="music/metal"/>
    <n v="122"/>
    <x v="643"/>
    <x v="4"/>
    <x v="12"/>
  </r>
  <r>
    <n v="847"/>
    <x v="847"/>
    <x v="846"/>
    <n v="10"/>
    <n v="10"/>
    <x v="0"/>
    <x v="0"/>
    <x v="0"/>
    <n v="1436555376"/>
    <n v="1433963376"/>
    <x v="0"/>
    <n v="1"/>
    <x v="0"/>
    <s v="music/metal"/>
    <n v="100"/>
    <x v="119"/>
    <x v="4"/>
    <x v="12"/>
  </r>
  <r>
    <n v="848"/>
    <x v="848"/>
    <x v="847"/>
    <n v="300"/>
    <n v="300"/>
    <x v="0"/>
    <x v="0"/>
    <x v="0"/>
    <n v="1429038033"/>
    <n v="1426446033"/>
    <x v="0"/>
    <n v="16"/>
    <x v="0"/>
    <s v="music/metal"/>
    <n v="100"/>
    <x v="644"/>
    <x v="4"/>
    <x v="12"/>
  </r>
  <r>
    <n v="849"/>
    <x v="849"/>
    <x v="848"/>
    <n v="4000"/>
    <n v="4796"/>
    <x v="0"/>
    <x v="0"/>
    <x v="0"/>
    <n v="1426473264"/>
    <n v="1424057664"/>
    <x v="0"/>
    <n v="115"/>
    <x v="0"/>
    <s v="music/metal"/>
    <n v="120"/>
    <x v="645"/>
    <x v="4"/>
    <x v="12"/>
  </r>
  <r>
    <n v="850"/>
    <x v="850"/>
    <x v="849"/>
    <n v="4000"/>
    <n v="6207"/>
    <x v="0"/>
    <x v="0"/>
    <x v="0"/>
    <n v="1461560340"/>
    <n v="1458762717"/>
    <x v="0"/>
    <n v="133"/>
    <x v="0"/>
    <s v="music/metal"/>
    <n v="155"/>
    <x v="646"/>
    <x v="4"/>
    <x v="12"/>
  </r>
  <r>
    <n v="851"/>
    <x v="851"/>
    <x v="850"/>
    <n v="2000"/>
    <n v="2609"/>
    <x v="0"/>
    <x v="6"/>
    <x v="3"/>
    <n v="1469994300"/>
    <n v="1464815253"/>
    <x v="0"/>
    <n v="70"/>
    <x v="0"/>
    <s v="music/metal"/>
    <n v="130"/>
    <x v="647"/>
    <x v="4"/>
    <x v="12"/>
  </r>
  <r>
    <n v="852"/>
    <x v="852"/>
    <x v="851"/>
    <n v="3500"/>
    <n v="3674"/>
    <x v="0"/>
    <x v="0"/>
    <x v="0"/>
    <n v="1477342800"/>
    <n v="1476386395"/>
    <x v="0"/>
    <n v="62"/>
    <x v="0"/>
    <s v="music/metal"/>
    <n v="105"/>
    <x v="648"/>
    <x v="4"/>
    <x v="12"/>
  </r>
  <r>
    <n v="853"/>
    <x v="853"/>
    <x v="852"/>
    <n v="300"/>
    <n v="300"/>
    <x v="0"/>
    <x v="0"/>
    <x v="0"/>
    <n v="1424116709"/>
    <n v="1421524709"/>
    <x v="0"/>
    <n v="10"/>
    <x v="0"/>
    <s v="music/metal"/>
    <n v="100"/>
    <x v="179"/>
    <x v="4"/>
    <x v="12"/>
  </r>
  <r>
    <n v="854"/>
    <x v="854"/>
    <x v="853"/>
    <n v="27800"/>
    <n v="32865.300000000003"/>
    <x v="0"/>
    <x v="0"/>
    <x v="0"/>
    <n v="1482901546"/>
    <n v="1480309546"/>
    <x v="0"/>
    <n v="499"/>
    <x v="0"/>
    <s v="music/metal"/>
    <n v="118"/>
    <x v="649"/>
    <x v="4"/>
    <x v="12"/>
  </r>
  <r>
    <n v="855"/>
    <x v="855"/>
    <x v="854"/>
    <n v="1450"/>
    <n v="1500"/>
    <x v="0"/>
    <x v="0"/>
    <x v="0"/>
    <n v="1469329217"/>
    <n v="1466737217"/>
    <x v="0"/>
    <n v="47"/>
    <x v="0"/>
    <s v="music/metal"/>
    <n v="103"/>
    <x v="650"/>
    <x v="4"/>
    <x v="12"/>
  </r>
  <r>
    <n v="856"/>
    <x v="856"/>
    <x v="855"/>
    <n v="250"/>
    <n v="545"/>
    <x v="0"/>
    <x v="12"/>
    <x v="3"/>
    <n v="1477422000"/>
    <n v="1472282956"/>
    <x v="0"/>
    <n v="28"/>
    <x v="0"/>
    <s v="music/metal"/>
    <n v="218"/>
    <x v="651"/>
    <x v="4"/>
    <x v="12"/>
  </r>
  <r>
    <n v="857"/>
    <x v="857"/>
    <x v="856"/>
    <n v="1200"/>
    <n v="1200"/>
    <x v="0"/>
    <x v="3"/>
    <x v="3"/>
    <n v="1448463431"/>
    <n v="1444831031"/>
    <x v="0"/>
    <n v="24"/>
    <x v="0"/>
    <s v="music/metal"/>
    <n v="100"/>
    <x v="73"/>
    <x v="4"/>
    <x v="12"/>
  </r>
  <r>
    <n v="858"/>
    <x v="858"/>
    <x v="857"/>
    <n v="1200"/>
    <n v="1728.07"/>
    <x v="0"/>
    <x v="1"/>
    <x v="1"/>
    <n v="1429138740"/>
    <n v="1426528418"/>
    <x v="0"/>
    <n v="76"/>
    <x v="0"/>
    <s v="music/metal"/>
    <n v="144"/>
    <x v="652"/>
    <x v="4"/>
    <x v="12"/>
  </r>
  <r>
    <n v="859"/>
    <x v="859"/>
    <x v="858"/>
    <n v="4000"/>
    <n v="4187"/>
    <x v="0"/>
    <x v="0"/>
    <x v="0"/>
    <n v="1433376000"/>
    <n v="1430768468"/>
    <x v="0"/>
    <n v="98"/>
    <x v="0"/>
    <s v="music/metal"/>
    <n v="105"/>
    <x v="653"/>
    <x v="4"/>
    <x v="12"/>
  </r>
  <r>
    <n v="860"/>
    <x v="860"/>
    <x v="859"/>
    <n v="14000"/>
    <n v="2540"/>
    <x v="2"/>
    <x v="0"/>
    <x v="0"/>
    <n v="1385123713"/>
    <n v="1382528113"/>
    <x v="0"/>
    <n v="48"/>
    <x v="1"/>
    <s v="music/jazz"/>
    <n v="18"/>
    <x v="654"/>
    <x v="4"/>
    <x v="13"/>
  </r>
  <r>
    <n v="861"/>
    <x v="861"/>
    <x v="860"/>
    <n v="4500"/>
    <n v="101"/>
    <x v="2"/>
    <x v="0"/>
    <x v="0"/>
    <n v="1474067404"/>
    <n v="1471475404"/>
    <x v="0"/>
    <n v="2"/>
    <x v="1"/>
    <s v="music/jazz"/>
    <n v="2"/>
    <x v="470"/>
    <x v="4"/>
    <x v="13"/>
  </r>
  <r>
    <n v="862"/>
    <x v="862"/>
    <x v="861"/>
    <n v="50000"/>
    <n v="170"/>
    <x v="2"/>
    <x v="1"/>
    <x v="1"/>
    <n v="1384179548"/>
    <n v="1381583948"/>
    <x v="0"/>
    <n v="4"/>
    <x v="1"/>
    <s v="music/jazz"/>
    <n v="0"/>
    <x v="655"/>
    <x v="4"/>
    <x v="13"/>
  </r>
  <r>
    <n v="863"/>
    <x v="863"/>
    <x v="862"/>
    <n v="2000"/>
    <n v="90"/>
    <x v="2"/>
    <x v="0"/>
    <x v="0"/>
    <n v="1329014966"/>
    <n v="1326422966"/>
    <x v="0"/>
    <n v="5"/>
    <x v="1"/>
    <s v="music/jazz"/>
    <n v="5"/>
    <x v="656"/>
    <x v="4"/>
    <x v="13"/>
  </r>
  <r>
    <n v="864"/>
    <x v="864"/>
    <x v="863"/>
    <n v="6500"/>
    <n v="2700"/>
    <x v="2"/>
    <x v="0"/>
    <x v="0"/>
    <n v="1381917540"/>
    <n v="1379990038"/>
    <x v="0"/>
    <n v="79"/>
    <x v="1"/>
    <s v="music/jazz"/>
    <n v="42"/>
    <x v="657"/>
    <x v="4"/>
    <x v="13"/>
  </r>
  <r>
    <n v="865"/>
    <x v="865"/>
    <x v="864"/>
    <n v="2200"/>
    <n v="45"/>
    <x v="2"/>
    <x v="0"/>
    <x v="0"/>
    <n v="1358361197"/>
    <n v="1353177197"/>
    <x v="0"/>
    <n v="2"/>
    <x v="1"/>
    <s v="music/jazz"/>
    <n v="2"/>
    <x v="377"/>
    <x v="4"/>
    <x v="13"/>
  </r>
  <r>
    <n v="866"/>
    <x v="866"/>
    <x v="865"/>
    <n v="3500"/>
    <n v="640"/>
    <x v="2"/>
    <x v="0"/>
    <x v="0"/>
    <n v="1425136200"/>
    <n v="1421853518"/>
    <x v="0"/>
    <n v="11"/>
    <x v="1"/>
    <s v="music/jazz"/>
    <n v="18"/>
    <x v="658"/>
    <x v="4"/>
    <x v="13"/>
  </r>
  <r>
    <n v="867"/>
    <x v="867"/>
    <x v="866"/>
    <n v="5000"/>
    <n v="1201"/>
    <x v="2"/>
    <x v="0"/>
    <x v="0"/>
    <n v="1259643540"/>
    <n v="1254450706"/>
    <x v="0"/>
    <n v="11"/>
    <x v="1"/>
    <s v="music/jazz"/>
    <n v="24"/>
    <x v="659"/>
    <x v="4"/>
    <x v="13"/>
  </r>
  <r>
    <n v="868"/>
    <x v="868"/>
    <x v="867"/>
    <n v="45000"/>
    <n v="50"/>
    <x v="2"/>
    <x v="0"/>
    <x v="0"/>
    <n v="1389055198"/>
    <n v="1386463198"/>
    <x v="0"/>
    <n v="1"/>
    <x v="1"/>
    <s v="music/jazz"/>
    <n v="0"/>
    <x v="73"/>
    <x v="4"/>
    <x v="13"/>
  </r>
  <r>
    <n v="869"/>
    <x v="869"/>
    <x v="868"/>
    <n v="8800"/>
    <n v="1040"/>
    <x v="2"/>
    <x v="0"/>
    <x v="0"/>
    <n v="1365448657"/>
    <n v="1362860257"/>
    <x v="0"/>
    <n v="3"/>
    <x v="1"/>
    <s v="music/jazz"/>
    <n v="12"/>
    <x v="660"/>
    <x v="4"/>
    <x v="13"/>
  </r>
  <r>
    <n v="870"/>
    <x v="870"/>
    <x v="869"/>
    <n v="20000"/>
    <n v="62"/>
    <x v="2"/>
    <x v="1"/>
    <x v="1"/>
    <n v="1377995523"/>
    <n v="1375403523"/>
    <x v="0"/>
    <n v="5"/>
    <x v="1"/>
    <s v="music/jazz"/>
    <n v="0"/>
    <x v="661"/>
    <x v="4"/>
    <x v="13"/>
  </r>
  <r>
    <n v="871"/>
    <x v="871"/>
    <x v="870"/>
    <n v="6000"/>
    <n v="325"/>
    <x v="2"/>
    <x v="0"/>
    <x v="0"/>
    <n v="1385735295"/>
    <n v="1383139695"/>
    <x v="0"/>
    <n v="12"/>
    <x v="1"/>
    <s v="music/jazz"/>
    <n v="5"/>
    <x v="662"/>
    <x v="4"/>
    <x v="13"/>
  </r>
  <r>
    <n v="872"/>
    <x v="872"/>
    <x v="871"/>
    <n v="8000"/>
    <n v="65"/>
    <x v="2"/>
    <x v="0"/>
    <x v="0"/>
    <n v="1299786527"/>
    <n v="1295898527"/>
    <x v="0"/>
    <n v="2"/>
    <x v="1"/>
    <s v="music/jazz"/>
    <n v="1"/>
    <x v="151"/>
    <x v="4"/>
    <x v="13"/>
  </r>
  <r>
    <n v="873"/>
    <x v="873"/>
    <x v="872"/>
    <n v="3500"/>
    <n v="45"/>
    <x v="2"/>
    <x v="0"/>
    <x v="0"/>
    <n v="1352610040"/>
    <n v="1349150440"/>
    <x v="0"/>
    <n v="5"/>
    <x v="1"/>
    <s v="music/jazz"/>
    <n v="1"/>
    <x v="373"/>
    <x v="4"/>
    <x v="13"/>
  </r>
  <r>
    <n v="874"/>
    <x v="874"/>
    <x v="873"/>
    <n v="3000"/>
    <n v="730"/>
    <x v="2"/>
    <x v="0"/>
    <x v="0"/>
    <n v="1367676034"/>
    <n v="1365084034"/>
    <x v="0"/>
    <n v="21"/>
    <x v="1"/>
    <s v="music/jazz"/>
    <n v="24"/>
    <x v="663"/>
    <x v="4"/>
    <x v="13"/>
  </r>
  <r>
    <n v="875"/>
    <x v="875"/>
    <x v="874"/>
    <n v="5000"/>
    <n v="0"/>
    <x v="2"/>
    <x v="0"/>
    <x v="0"/>
    <n v="1442856131"/>
    <n v="1441128131"/>
    <x v="0"/>
    <n v="0"/>
    <x v="1"/>
    <s v="music/jazz"/>
    <n v="0"/>
    <x v="121"/>
    <x v="4"/>
    <x v="13"/>
  </r>
  <r>
    <n v="876"/>
    <x v="876"/>
    <x v="875"/>
    <n v="3152"/>
    <n v="1286"/>
    <x v="2"/>
    <x v="1"/>
    <x v="1"/>
    <n v="1359978927"/>
    <n v="1357127727"/>
    <x v="0"/>
    <n v="45"/>
    <x v="1"/>
    <s v="music/jazz"/>
    <n v="41"/>
    <x v="232"/>
    <x v="4"/>
    <x v="13"/>
  </r>
  <r>
    <n v="877"/>
    <x v="877"/>
    <x v="876"/>
    <n v="2000"/>
    <n v="1351"/>
    <x v="2"/>
    <x v="0"/>
    <x v="0"/>
    <n v="1387479360"/>
    <n v="1384887360"/>
    <x v="0"/>
    <n v="29"/>
    <x v="1"/>
    <s v="music/jazz"/>
    <n v="68"/>
    <x v="664"/>
    <x v="4"/>
    <x v="13"/>
  </r>
  <r>
    <n v="878"/>
    <x v="878"/>
    <x v="877"/>
    <n v="5000"/>
    <n v="65"/>
    <x v="2"/>
    <x v="0"/>
    <x v="0"/>
    <n v="1293082524"/>
    <n v="1290490524"/>
    <x v="0"/>
    <n v="2"/>
    <x v="1"/>
    <s v="music/jazz"/>
    <n v="1"/>
    <x v="151"/>
    <x v="4"/>
    <x v="13"/>
  </r>
  <r>
    <n v="879"/>
    <x v="879"/>
    <x v="878"/>
    <n v="2100"/>
    <n v="644"/>
    <x v="2"/>
    <x v="0"/>
    <x v="0"/>
    <n v="1338321305"/>
    <n v="1336506905"/>
    <x v="0"/>
    <n v="30"/>
    <x v="1"/>
    <s v="music/jazz"/>
    <n v="31"/>
    <x v="665"/>
    <x v="4"/>
    <x v="13"/>
  </r>
  <r>
    <n v="880"/>
    <x v="880"/>
    <x v="879"/>
    <n v="3780"/>
    <n v="113"/>
    <x v="2"/>
    <x v="0"/>
    <x v="0"/>
    <n v="1351582938"/>
    <n v="1348731738"/>
    <x v="0"/>
    <n v="8"/>
    <x v="1"/>
    <s v="music/indie rock"/>
    <n v="3"/>
    <x v="666"/>
    <x v="4"/>
    <x v="14"/>
  </r>
  <r>
    <n v="881"/>
    <x v="881"/>
    <x v="880"/>
    <n v="3750"/>
    <n v="30"/>
    <x v="2"/>
    <x v="0"/>
    <x v="0"/>
    <n v="1326520886"/>
    <n v="1322632886"/>
    <x v="0"/>
    <n v="1"/>
    <x v="1"/>
    <s v="music/indie rock"/>
    <n v="1"/>
    <x v="179"/>
    <x v="4"/>
    <x v="14"/>
  </r>
  <r>
    <n v="882"/>
    <x v="882"/>
    <x v="881"/>
    <n v="1500"/>
    <n v="302"/>
    <x v="2"/>
    <x v="0"/>
    <x v="0"/>
    <n v="1315341550"/>
    <n v="1312490350"/>
    <x v="0"/>
    <n v="14"/>
    <x v="1"/>
    <s v="music/indie rock"/>
    <n v="20"/>
    <x v="667"/>
    <x v="4"/>
    <x v="14"/>
  </r>
  <r>
    <n v="883"/>
    <x v="883"/>
    <x v="882"/>
    <n v="5000"/>
    <n v="2001"/>
    <x v="2"/>
    <x v="0"/>
    <x v="0"/>
    <n v="1456957635"/>
    <n v="1451773635"/>
    <x v="0"/>
    <n v="24"/>
    <x v="1"/>
    <s v="music/indie rock"/>
    <n v="40"/>
    <x v="668"/>
    <x v="4"/>
    <x v="14"/>
  </r>
  <r>
    <n v="884"/>
    <x v="884"/>
    <x v="883"/>
    <n v="2000"/>
    <n v="20"/>
    <x v="2"/>
    <x v="0"/>
    <x v="0"/>
    <n v="1336789860"/>
    <n v="1331666146"/>
    <x v="0"/>
    <n v="2"/>
    <x v="1"/>
    <s v="music/indie rock"/>
    <n v="1"/>
    <x v="119"/>
    <x v="4"/>
    <x v="14"/>
  </r>
  <r>
    <n v="885"/>
    <x v="885"/>
    <x v="884"/>
    <n v="1000"/>
    <n v="750"/>
    <x v="2"/>
    <x v="0"/>
    <x v="0"/>
    <n v="1483137311"/>
    <n v="1481322911"/>
    <x v="0"/>
    <n v="21"/>
    <x v="1"/>
    <s v="music/indie rock"/>
    <n v="75"/>
    <x v="669"/>
    <x v="4"/>
    <x v="14"/>
  </r>
  <r>
    <n v="886"/>
    <x v="886"/>
    <x v="885"/>
    <n v="500"/>
    <n v="205"/>
    <x v="2"/>
    <x v="0"/>
    <x v="0"/>
    <n v="1473972813"/>
    <n v="1471812813"/>
    <x v="0"/>
    <n v="7"/>
    <x v="1"/>
    <s v="music/indie rock"/>
    <n v="41"/>
    <x v="670"/>
    <x v="4"/>
    <x v="14"/>
  </r>
  <r>
    <n v="887"/>
    <x v="887"/>
    <x v="886"/>
    <n v="1000"/>
    <n v="0"/>
    <x v="2"/>
    <x v="0"/>
    <x v="0"/>
    <n v="1338159655"/>
    <n v="1335567655"/>
    <x v="0"/>
    <n v="0"/>
    <x v="1"/>
    <s v="music/indie rock"/>
    <n v="0"/>
    <x v="121"/>
    <x v="4"/>
    <x v="14"/>
  </r>
  <r>
    <n v="888"/>
    <x v="888"/>
    <x v="887"/>
    <n v="1000"/>
    <n v="72"/>
    <x v="2"/>
    <x v="0"/>
    <x v="0"/>
    <n v="1314856800"/>
    <n v="1311789885"/>
    <x v="0"/>
    <n v="4"/>
    <x v="1"/>
    <s v="music/indie rock"/>
    <n v="7"/>
    <x v="656"/>
    <x v="4"/>
    <x v="14"/>
  </r>
  <r>
    <n v="889"/>
    <x v="889"/>
    <x v="888"/>
    <n v="25000"/>
    <n v="2360.3200000000002"/>
    <x v="2"/>
    <x v="0"/>
    <x v="0"/>
    <n v="1412534943"/>
    <n v="1409942943"/>
    <x v="0"/>
    <n v="32"/>
    <x v="1"/>
    <s v="music/indie rock"/>
    <n v="9"/>
    <x v="671"/>
    <x v="4"/>
    <x v="14"/>
  </r>
  <r>
    <n v="890"/>
    <x v="890"/>
    <x v="889"/>
    <n v="3000"/>
    <n v="125"/>
    <x v="2"/>
    <x v="0"/>
    <x v="0"/>
    <n v="1385055979"/>
    <n v="1382460379"/>
    <x v="0"/>
    <n v="4"/>
    <x v="1"/>
    <s v="music/indie rock"/>
    <n v="4"/>
    <x v="672"/>
    <x v="4"/>
    <x v="14"/>
  </r>
  <r>
    <n v="891"/>
    <x v="891"/>
    <x v="890"/>
    <n v="8000"/>
    <n v="260"/>
    <x v="2"/>
    <x v="0"/>
    <x v="0"/>
    <n v="1408581930"/>
    <n v="1405989930"/>
    <x v="0"/>
    <n v="9"/>
    <x v="1"/>
    <s v="music/indie rock"/>
    <n v="3"/>
    <x v="673"/>
    <x v="4"/>
    <x v="14"/>
  </r>
  <r>
    <n v="892"/>
    <x v="892"/>
    <x v="891"/>
    <n v="6000"/>
    <n v="2445"/>
    <x v="2"/>
    <x v="0"/>
    <x v="0"/>
    <n v="1280635200"/>
    <n v="1273121283"/>
    <x v="0"/>
    <n v="17"/>
    <x v="1"/>
    <s v="music/indie rock"/>
    <n v="41"/>
    <x v="674"/>
    <x v="4"/>
    <x v="14"/>
  </r>
  <r>
    <n v="893"/>
    <x v="893"/>
    <x v="892"/>
    <n v="2000"/>
    <n v="200"/>
    <x v="2"/>
    <x v="0"/>
    <x v="0"/>
    <n v="1427920363"/>
    <n v="1425331963"/>
    <x v="0"/>
    <n v="5"/>
    <x v="1"/>
    <s v="music/indie rock"/>
    <n v="10"/>
    <x v="375"/>
    <x v="4"/>
    <x v="14"/>
  </r>
  <r>
    <n v="894"/>
    <x v="894"/>
    <x v="893"/>
    <n v="20000"/>
    <n v="7834"/>
    <x v="2"/>
    <x v="0"/>
    <x v="0"/>
    <n v="1465169610"/>
    <n v="1462577610"/>
    <x v="0"/>
    <n v="53"/>
    <x v="1"/>
    <s v="music/indie rock"/>
    <n v="39"/>
    <x v="675"/>
    <x v="4"/>
    <x v="14"/>
  </r>
  <r>
    <n v="895"/>
    <x v="895"/>
    <x v="894"/>
    <n v="8000"/>
    <n v="195"/>
    <x v="2"/>
    <x v="0"/>
    <x v="0"/>
    <n v="1287975829"/>
    <n v="1284087829"/>
    <x v="0"/>
    <n v="7"/>
    <x v="1"/>
    <s v="music/indie rock"/>
    <n v="2"/>
    <x v="676"/>
    <x v="4"/>
    <x v="14"/>
  </r>
  <r>
    <n v="896"/>
    <x v="896"/>
    <x v="895"/>
    <n v="8000"/>
    <n v="3200"/>
    <x v="2"/>
    <x v="0"/>
    <x v="0"/>
    <n v="1440734400"/>
    <n v="1438549026"/>
    <x v="0"/>
    <n v="72"/>
    <x v="1"/>
    <s v="music/indie rock"/>
    <n v="40"/>
    <x v="677"/>
    <x v="4"/>
    <x v="14"/>
  </r>
  <r>
    <n v="897"/>
    <x v="897"/>
    <x v="896"/>
    <n v="3000"/>
    <n v="0"/>
    <x v="2"/>
    <x v="0"/>
    <x v="0"/>
    <n v="1354123908"/>
    <n v="1351528308"/>
    <x v="0"/>
    <n v="0"/>
    <x v="1"/>
    <s v="music/indie rock"/>
    <n v="0"/>
    <x v="121"/>
    <x v="4"/>
    <x v="14"/>
  </r>
  <r>
    <n v="898"/>
    <x v="898"/>
    <x v="897"/>
    <n v="2500"/>
    <n v="70"/>
    <x v="2"/>
    <x v="0"/>
    <x v="0"/>
    <n v="1326651110"/>
    <n v="1322763110"/>
    <x v="0"/>
    <n v="2"/>
    <x v="1"/>
    <s v="music/indie rock"/>
    <n v="3"/>
    <x v="431"/>
    <x v="4"/>
    <x v="14"/>
  </r>
  <r>
    <n v="899"/>
    <x v="899"/>
    <x v="898"/>
    <n v="750"/>
    <n v="280"/>
    <x v="2"/>
    <x v="0"/>
    <x v="0"/>
    <n v="1306549362"/>
    <n v="1302661362"/>
    <x v="0"/>
    <n v="8"/>
    <x v="1"/>
    <s v="music/indie rock"/>
    <n v="37"/>
    <x v="431"/>
    <x v="4"/>
    <x v="14"/>
  </r>
  <r>
    <n v="900"/>
    <x v="900"/>
    <x v="899"/>
    <n v="5000"/>
    <n v="21"/>
    <x v="2"/>
    <x v="0"/>
    <x v="0"/>
    <n v="1459365802"/>
    <n v="1456777402"/>
    <x v="0"/>
    <n v="2"/>
    <x v="1"/>
    <s v="music/jazz"/>
    <n v="0"/>
    <x v="678"/>
    <x v="4"/>
    <x v="13"/>
  </r>
  <r>
    <n v="901"/>
    <x v="901"/>
    <x v="900"/>
    <n v="6500"/>
    <n v="0"/>
    <x v="2"/>
    <x v="0"/>
    <x v="0"/>
    <n v="1276024260"/>
    <n v="1272050914"/>
    <x v="0"/>
    <n v="0"/>
    <x v="1"/>
    <s v="music/jazz"/>
    <n v="0"/>
    <x v="121"/>
    <x v="4"/>
    <x v="13"/>
  </r>
  <r>
    <n v="902"/>
    <x v="902"/>
    <x v="901"/>
    <n v="30000"/>
    <n v="90"/>
    <x v="2"/>
    <x v="0"/>
    <x v="0"/>
    <n v="1409412600"/>
    <n v="1404947422"/>
    <x v="0"/>
    <n v="3"/>
    <x v="1"/>
    <s v="music/jazz"/>
    <n v="0"/>
    <x v="179"/>
    <x v="4"/>
    <x v="13"/>
  </r>
  <r>
    <n v="903"/>
    <x v="903"/>
    <x v="902"/>
    <n v="5000"/>
    <n v="160"/>
    <x v="2"/>
    <x v="0"/>
    <x v="0"/>
    <n v="1348367100"/>
    <n v="1346180780"/>
    <x v="0"/>
    <n v="4"/>
    <x v="1"/>
    <s v="music/jazz"/>
    <n v="3"/>
    <x v="375"/>
    <x v="4"/>
    <x v="13"/>
  </r>
  <r>
    <n v="904"/>
    <x v="904"/>
    <x v="903"/>
    <n v="50000"/>
    <n v="151"/>
    <x v="2"/>
    <x v="0"/>
    <x v="0"/>
    <n v="1451786137"/>
    <n v="1449194137"/>
    <x v="0"/>
    <n v="3"/>
    <x v="1"/>
    <s v="music/jazz"/>
    <n v="0"/>
    <x v="679"/>
    <x v="4"/>
    <x v="13"/>
  </r>
  <r>
    <n v="905"/>
    <x v="905"/>
    <x v="904"/>
    <n v="6500"/>
    <n v="196"/>
    <x v="2"/>
    <x v="0"/>
    <x v="0"/>
    <n v="1295847926"/>
    <n v="1290663926"/>
    <x v="0"/>
    <n v="6"/>
    <x v="1"/>
    <s v="music/jazz"/>
    <n v="3"/>
    <x v="680"/>
    <x v="4"/>
    <x v="13"/>
  </r>
  <r>
    <n v="906"/>
    <x v="906"/>
    <x v="905"/>
    <n v="15000"/>
    <n v="0"/>
    <x v="2"/>
    <x v="0"/>
    <x v="0"/>
    <n v="1394681590"/>
    <n v="1392093190"/>
    <x v="0"/>
    <n v="0"/>
    <x v="1"/>
    <s v="music/jazz"/>
    <n v="0"/>
    <x v="121"/>
    <x v="4"/>
    <x v="13"/>
  </r>
  <r>
    <n v="907"/>
    <x v="907"/>
    <x v="906"/>
    <n v="2900"/>
    <n v="0"/>
    <x v="2"/>
    <x v="0"/>
    <x v="0"/>
    <n v="1315715823"/>
    <n v="1313123823"/>
    <x v="0"/>
    <n v="0"/>
    <x v="1"/>
    <s v="music/jazz"/>
    <n v="0"/>
    <x v="121"/>
    <x v="4"/>
    <x v="13"/>
  </r>
  <r>
    <n v="908"/>
    <x v="908"/>
    <x v="907"/>
    <n v="2500"/>
    <n v="0"/>
    <x v="2"/>
    <x v="0"/>
    <x v="0"/>
    <n v="1280206740"/>
    <n v="1276283655"/>
    <x v="0"/>
    <n v="0"/>
    <x v="1"/>
    <s v="music/jazz"/>
    <n v="0"/>
    <x v="121"/>
    <x v="4"/>
    <x v="13"/>
  </r>
  <r>
    <n v="909"/>
    <x v="909"/>
    <x v="908"/>
    <n v="16000"/>
    <n v="520"/>
    <x v="2"/>
    <x v="0"/>
    <x v="0"/>
    <n v="1343016000"/>
    <n v="1340296440"/>
    <x v="0"/>
    <n v="8"/>
    <x v="1"/>
    <s v="music/jazz"/>
    <n v="3"/>
    <x v="177"/>
    <x v="4"/>
    <x v="13"/>
  </r>
  <r>
    <n v="910"/>
    <x v="910"/>
    <x v="909"/>
    <n v="550"/>
    <n v="123"/>
    <x v="2"/>
    <x v="1"/>
    <x v="1"/>
    <n v="1488546319"/>
    <n v="1483362319"/>
    <x v="0"/>
    <n v="5"/>
    <x v="1"/>
    <s v="music/jazz"/>
    <n v="22"/>
    <x v="681"/>
    <x v="4"/>
    <x v="13"/>
  </r>
  <r>
    <n v="911"/>
    <x v="911"/>
    <x v="910"/>
    <n v="100000"/>
    <n v="0"/>
    <x v="2"/>
    <x v="0"/>
    <x v="0"/>
    <n v="1390522045"/>
    <n v="1388707645"/>
    <x v="0"/>
    <n v="0"/>
    <x v="1"/>
    <s v="music/jazz"/>
    <n v="0"/>
    <x v="121"/>
    <x v="4"/>
    <x v="13"/>
  </r>
  <r>
    <n v="912"/>
    <x v="912"/>
    <x v="911"/>
    <n v="3500"/>
    <n v="30"/>
    <x v="2"/>
    <x v="0"/>
    <x v="0"/>
    <n v="1355197047"/>
    <n v="1350009447"/>
    <x v="0"/>
    <n v="2"/>
    <x v="1"/>
    <s v="music/jazz"/>
    <n v="1"/>
    <x v="2"/>
    <x v="4"/>
    <x v="13"/>
  </r>
  <r>
    <n v="913"/>
    <x v="913"/>
    <x v="912"/>
    <n v="30000"/>
    <n v="1982"/>
    <x v="2"/>
    <x v="0"/>
    <x v="0"/>
    <n v="1336188019"/>
    <n v="1333596019"/>
    <x v="0"/>
    <n v="24"/>
    <x v="1"/>
    <s v="music/jazz"/>
    <n v="7"/>
    <x v="682"/>
    <x v="4"/>
    <x v="13"/>
  </r>
  <r>
    <n v="914"/>
    <x v="914"/>
    <x v="913"/>
    <n v="1500"/>
    <n v="0"/>
    <x v="2"/>
    <x v="0"/>
    <x v="0"/>
    <n v="1345918747"/>
    <n v="1343326747"/>
    <x v="0"/>
    <n v="0"/>
    <x v="1"/>
    <s v="music/jazz"/>
    <n v="0"/>
    <x v="121"/>
    <x v="4"/>
    <x v="13"/>
  </r>
  <r>
    <n v="915"/>
    <x v="915"/>
    <x v="914"/>
    <n v="6500"/>
    <n v="375"/>
    <x v="2"/>
    <x v="0"/>
    <x v="0"/>
    <n v="1330577940"/>
    <n v="1327853914"/>
    <x v="0"/>
    <n v="9"/>
    <x v="1"/>
    <s v="music/jazz"/>
    <n v="6"/>
    <x v="683"/>
    <x v="4"/>
    <x v="13"/>
  </r>
  <r>
    <n v="916"/>
    <x v="916"/>
    <x v="915"/>
    <n v="3300"/>
    <n v="0"/>
    <x v="2"/>
    <x v="0"/>
    <x v="0"/>
    <n v="1287723600"/>
    <n v="1284409734"/>
    <x v="0"/>
    <n v="0"/>
    <x v="1"/>
    <s v="music/jazz"/>
    <n v="0"/>
    <x v="121"/>
    <x v="4"/>
    <x v="13"/>
  </r>
  <r>
    <n v="917"/>
    <x v="917"/>
    <x v="916"/>
    <n v="5000"/>
    <n v="30"/>
    <x v="2"/>
    <x v="0"/>
    <x v="0"/>
    <n v="1405305000"/>
    <n v="1402612730"/>
    <x v="0"/>
    <n v="1"/>
    <x v="1"/>
    <s v="music/jazz"/>
    <n v="1"/>
    <x v="179"/>
    <x v="4"/>
    <x v="13"/>
  </r>
  <r>
    <n v="918"/>
    <x v="918"/>
    <x v="917"/>
    <n v="3900"/>
    <n v="196"/>
    <x v="2"/>
    <x v="1"/>
    <x v="1"/>
    <n v="1417474761"/>
    <n v="1414879161"/>
    <x v="0"/>
    <n v="10"/>
    <x v="1"/>
    <s v="music/jazz"/>
    <n v="5"/>
    <x v="684"/>
    <x v="4"/>
    <x v="13"/>
  </r>
  <r>
    <n v="919"/>
    <x v="919"/>
    <x v="918"/>
    <n v="20000"/>
    <n v="100"/>
    <x v="2"/>
    <x v="0"/>
    <x v="0"/>
    <n v="1355930645"/>
    <n v="1352906645"/>
    <x v="0"/>
    <n v="1"/>
    <x v="1"/>
    <s v="music/jazz"/>
    <n v="1"/>
    <x v="101"/>
    <x v="4"/>
    <x v="13"/>
  </r>
  <r>
    <n v="920"/>
    <x v="920"/>
    <x v="919"/>
    <n v="5500"/>
    <n v="0"/>
    <x v="2"/>
    <x v="0"/>
    <x v="0"/>
    <n v="1384448822"/>
    <n v="1381853222"/>
    <x v="0"/>
    <n v="0"/>
    <x v="1"/>
    <s v="music/jazz"/>
    <n v="0"/>
    <x v="121"/>
    <x v="4"/>
    <x v="13"/>
  </r>
  <r>
    <n v="921"/>
    <x v="921"/>
    <x v="920"/>
    <n v="15000"/>
    <n v="4635"/>
    <x v="2"/>
    <x v="0"/>
    <x v="0"/>
    <n v="1323666376"/>
    <n v="1320033976"/>
    <x v="0"/>
    <n v="20"/>
    <x v="1"/>
    <s v="music/jazz"/>
    <n v="31"/>
    <x v="685"/>
    <x v="4"/>
    <x v="13"/>
  </r>
  <r>
    <n v="922"/>
    <x v="922"/>
    <x v="921"/>
    <n v="27000"/>
    <n v="5680"/>
    <x v="2"/>
    <x v="0"/>
    <x v="0"/>
    <n v="1412167393"/>
    <n v="1409143393"/>
    <x v="0"/>
    <n v="30"/>
    <x v="1"/>
    <s v="music/jazz"/>
    <n v="21"/>
    <x v="686"/>
    <x v="4"/>
    <x v="13"/>
  </r>
  <r>
    <n v="923"/>
    <x v="923"/>
    <x v="922"/>
    <n v="15000"/>
    <n v="330"/>
    <x v="2"/>
    <x v="0"/>
    <x v="0"/>
    <n v="1416614523"/>
    <n v="1414018923"/>
    <x v="0"/>
    <n v="6"/>
    <x v="1"/>
    <s v="music/jazz"/>
    <n v="2"/>
    <x v="687"/>
    <x v="4"/>
    <x v="13"/>
  </r>
  <r>
    <n v="924"/>
    <x v="924"/>
    <x v="923"/>
    <n v="3000"/>
    <n v="327"/>
    <x v="2"/>
    <x v="0"/>
    <x v="0"/>
    <n v="1360795069"/>
    <n v="1358203069"/>
    <x v="0"/>
    <n v="15"/>
    <x v="1"/>
    <s v="music/jazz"/>
    <n v="11"/>
    <x v="688"/>
    <x v="4"/>
    <x v="13"/>
  </r>
  <r>
    <n v="925"/>
    <x v="925"/>
    <x v="924"/>
    <n v="6000"/>
    <n v="160"/>
    <x v="2"/>
    <x v="0"/>
    <x v="0"/>
    <n v="1385590111"/>
    <n v="1382994511"/>
    <x v="0"/>
    <n v="5"/>
    <x v="1"/>
    <s v="music/jazz"/>
    <n v="3"/>
    <x v="689"/>
    <x v="4"/>
    <x v="13"/>
  </r>
  <r>
    <n v="926"/>
    <x v="926"/>
    <x v="925"/>
    <n v="7000"/>
    <n v="0"/>
    <x v="2"/>
    <x v="0"/>
    <x v="0"/>
    <n v="1278628800"/>
    <n v="1276043330"/>
    <x v="0"/>
    <n v="0"/>
    <x v="1"/>
    <s v="music/jazz"/>
    <n v="0"/>
    <x v="121"/>
    <x v="4"/>
    <x v="13"/>
  </r>
  <r>
    <n v="927"/>
    <x v="927"/>
    <x v="926"/>
    <n v="20000"/>
    <n v="0"/>
    <x v="2"/>
    <x v="0"/>
    <x v="0"/>
    <n v="1337024695"/>
    <n v="1334432695"/>
    <x v="0"/>
    <n v="0"/>
    <x v="1"/>
    <s v="music/jazz"/>
    <n v="0"/>
    <x v="121"/>
    <x v="4"/>
    <x v="13"/>
  </r>
  <r>
    <n v="928"/>
    <x v="928"/>
    <x v="927"/>
    <n v="14500"/>
    <n v="1575"/>
    <x v="2"/>
    <x v="0"/>
    <x v="0"/>
    <n v="1353196800"/>
    <n v="1348864913"/>
    <x v="0"/>
    <n v="28"/>
    <x v="1"/>
    <s v="music/jazz"/>
    <n v="11"/>
    <x v="690"/>
    <x v="4"/>
    <x v="13"/>
  </r>
  <r>
    <n v="929"/>
    <x v="929"/>
    <x v="928"/>
    <n v="500"/>
    <n v="0"/>
    <x v="2"/>
    <x v="0"/>
    <x v="0"/>
    <n v="1333946569"/>
    <n v="1331358169"/>
    <x v="0"/>
    <n v="0"/>
    <x v="1"/>
    <s v="music/jazz"/>
    <n v="0"/>
    <x v="121"/>
    <x v="4"/>
    <x v="13"/>
  </r>
  <r>
    <n v="930"/>
    <x v="930"/>
    <x v="929"/>
    <n v="900"/>
    <n v="345"/>
    <x v="2"/>
    <x v="0"/>
    <x v="0"/>
    <n v="1277501520"/>
    <n v="1273874306"/>
    <x v="0"/>
    <n v="5"/>
    <x v="1"/>
    <s v="music/jazz"/>
    <n v="38"/>
    <x v="159"/>
    <x v="4"/>
    <x v="13"/>
  </r>
  <r>
    <n v="931"/>
    <x v="931"/>
    <x v="930"/>
    <n v="2000"/>
    <n v="131"/>
    <x v="2"/>
    <x v="1"/>
    <x v="1"/>
    <n v="1395007200"/>
    <n v="1392021502"/>
    <x v="0"/>
    <n v="7"/>
    <x v="1"/>
    <s v="music/jazz"/>
    <n v="7"/>
    <x v="691"/>
    <x v="4"/>
    <x v="13"/>
  </r>
  <r>
    <n v="932"/>
    <x v="932"/>
    <x v="931"/>
    <n v="9500"/>
    <n v="1381"/>
    <x v="2"/>
    <x v="0"/>
    <x v="0"/>
    <n v="1363990545"/>
    <n v="1360106145"/>
    <x v="0"/>
    <n v="30"/>
    <x v="1"/>
    <s v="music/jazz"/>
    <n v="15"/>
    <x v="692"/>
    <x v="4"/>
    <x v="13"/>
  </r>
  <r>
    <n v="933"/>
    <x v="933"/>
    <x v="932"/>
    <n v="2000"/>
    <n v="120"/>
    <x v="2"/>
    <x v="0"/>
    <x v="0"/>
    <n v="1399867409"/>
    <n v="1394683409"/>
    <x v="0"/>
    <n v="2"/>
    <x v="1"/>
    <s v="music/jazz"/>
    <n v="6"/>
    <x v="88"/>
    <x v="4"/>
    <x v="13"/>
  </r>
  <r>
    <n v="934"/>
    <x v="934"/>
    <x v="933"/>
    <n v="5000"/>
    <n v="1520"/>
    <x v="2"/>
    <x v="5"/>
    <x v="5"/>
    <n v="1399183200"/>
    <n v="1396633284"/>
    <x v="0"/>
    <n v="30"/>
    <x v="1"/>
    <s v="music/jazz"/>
    <n v="30"/>
    <x v="693"/>
    <x v="4"/>
    <x v="13"/>
  </r>
  <r>
    <n v="935"/>
    <x v="935"/>
    <x v="934"/>
    <n v="3500"/>
    <n v="50"/>
    <x v="2"/>
    <x v="0"/>
    <x v="0"/>
    <n v="1454054429"/>
    <n v="1451462429"/>
    <x v="0"/>
    <n v="2"/>
    <x v="1"/>
    <s v="music/jazz"/>
    <n v="1"/>
    <x v="380"/>
    <x v="4"/>
    <x v="13"/>
  </r>
  <r>
    <n v="936"/>
    <x v="936"/>
    <x v="935"/>
    <n v="1400"/>
    <n v="0"/>
    <x v="2"/>
    <x v="0"/>
    <x v="0"/>
    <n v="1326916800"/>
    <n v="1323131689"/>
    <x v="0"/>
    <n v="0"/>
    <x v="1"/>
    <s v="music/jazz"/>
    <n v="0"/>
    <x v="121"/>
    <x v="4"/>
    <x v="13"/>
  </r>
  <r>
    <n v="937"/>
    <x v="937"/>
    <x v="936"/>
    <n v="3500"/>
    <n v="40"/>
    <x v="2"/>
    <x v="0"/>
    <x v="0"/>
    <n v="1383509357"/>
    <n v="1380913757"/>
    <x v="0"/>
    <n v="2"/>
    <x v="1"/>
    <s v="music/jazz"/>
    <n v="1"/>
    <x v="135"/>
    <x v="4"/>
    <x v="13"/>
  </r>
  <r>
    <n v="938"/>
    <x v="938"/>
    <x v="937"/>
    <n v="7000"/>
    <n v="25"/>
    <x v="2"/>
    <x v="0"/>
    <x v="0"/>
    <n v="1346585448"/>
    <n v="1343993448"/>
    <x v="0"/>
    <n v="1"/>
    <x v="1"/>
    <s v="music/jazz"/>
    <n v="0"/>
    <x v="380"/>
    <x v="4"/>
    <x v="13"/>
  </r>
  <r>
    <n v="939"/>
    <x v="939"/>
    <x v="938"/>
    <n v="2750"/>
    <n v="40"/>
    <x v="2"/>
    <x v="0"/>
    <x v="0"/>
    <n v="1372622280"/>
    <n v="1369246738"/>
    <x v="0"/>
    <n v="2"/>
    <x v="1"/>
    <s v="music/jazz"/>
    <n v="1"/>
    <x v="135"/>
    <x v="4"/>
    <x v="13"/>
  </r>
  <r>
    <n v="940"/>
    <x v="940"/>
    <x v="939"/>
    <n v="9000"/>
    <n v="1544"/>
    <x v="2"/>
    <x v="0"/>
    <x v="0"/>
    <n v="1439251926"/>
    <n v="1435363926"/>
    <x v="0"/>
    <n v="14"/>
    <x v="1"/>
    <s v="technology/wearables"/>
    <n v="17"/>
    <x v="694"/>
    <x v="2"/>
    <x v="8"/>
  </r>
  <r>
    <n v="941"/>
    <x v="941"/>
    <x v="940"/>
    <n v="50000"/>
    <n v="1161"/>
    <x v="2"/>
    <x v="0"/>
    <x v="0"/>
    <n v="1486693145"/>
    <n v="1484101145"/>
    <x v="0"/>
    <n v="31"/>
    <x v="1"/>
    <s v="technology/wearables"/>
    <n v="2"/>
    <x v="572"/>
    <x v="2"/>
    <x v="8"/>
  </r>
  <r>
    <n v="942"/>
    <x v="942"/>
    <x v="941"/>
    <n v="7500"/>
    <n v="668"/>
    <x v="2"/>
    <x v="0"/>
    <x v="0"/>
    <n v="1455826460"/>
    <n v="1452716060"/>
    <x v="0"/>
    <n v="16"/>
    <x v="1"/>
    <s v="technology/wearables"/>
    <n v="9"/>
    <x v="695"/>
    <x v="2"/>
    <x v="8"/>
  </r>
  <r>
    <n v="943"/>
    <x v="943"/>
    <x v="942"/>
    <n v="3000"/>
    <n v="289"/>
    <x v="2"/>
    <x v="0"/>
    <x v="0"/>
    <n v="1480438905"/>
    <n v="1477843305"/>
    <x v="0"/>
    <n v="12"/>
    <x v="1"/>
    <s v="technology/wearables"/>
    <n v="10"/>
    <x v="696"/>
    <x v="2"/>
    <x v="8"/>
  </r>
  <r>
    <n v="944"/>
    <x v="944"/>
    <x v="943"/>
    <n v="50000"/>
    <n v="6663"/>
    <x v="2"/>
    <x v="0"/>
    <x v="0"/>
    <n v="1460988000"/>
    <n v="1458050450"/>
    <x v="0"/>
    <n v="96"/>
    <x v="1"/>
    <s v="technology/wearables"/>
    <n v="13"/>
    <x v="697"/>
    <x v="2"/>
    <x v="8"/>
  </r>
  <r>
    <n v="945"/>
    <x v="945"/>
    <x v="944"/>
    <n v="100000"/>
    <n v="2484"/>
    <x v="2"/>
    <x v="6"/>
    <x v="3"/>
    <n v="1487462340"/>
    <n v="1482958626"/>
    <x v="0"/>
    <n v="16"/>
    <x v="1"/>
    <s v="technology/wearables"/>
    <n v="2"/>
    <x v="698"/>
    <x v="2"/>
    <x v="8"/>
  </r>
  <r>
    <n v="946"/>
    <x v="946"/>
    <x v="945"/>
    <n v="15000"/>
    <n v="286"/>
    <x v="2"/>
    <x v="0"/>
    <x v="0"/>
    <n v="1473444048"/>
    <n v="1470852048"/>
    <x v="0"/>
    <n v="5"/>
    <x v="1"/>
    <s v="technology/wearables"/>
    <n v="2"/>
    <x v="699"/>
    <x v="2"/>
    <x v="8"/>
  </r>
  <r>
    <n v="947"/>
    <x v="947"/>
    <x v="946"/>
    <n v="850"/>
    <n v="0"/>
    <x v="2"/>
    <x v="0"/>
    <x v="0"/>
    <n v="1467312306"/>
    <n v="1462128306"/>
    <x v="0"/>
    <n v="0"/>
    <x v="1"/>
    <s v="technology/wearables"/>
    <n v="0"/>
    <x v="121"/>
    <x v="2"/>
    <x v="8"/>
  </r>
  <r>
    <n v="948"/>
    <x v="948"/>
    <x v="947"/>
    <n v="4000"/>
    <n v="480"/>
    <x v="2"/>
    <x v="9"/>
    <x v="3"/>
    <n v="1457812364"/>
    <n v="1455220364"/>
    <x v="0"/>
    <n v="8"/>
    <x v="1"/>
    <s v="technology/wearables"/>
    <n v="12"/>
    <x v="88"/>
    <x v="2"/>
    <x v="8"/>
  </r>
  <r>
    <n v="949"/>
    <x v="949"/>
    <x v="948"/>
    <n v="20000"/>
    <n v="273"/>
    <x v="2"/>
    <x v="12"/>
    <x v="3"/>
    <n v="1456016576"/>
    <n v="1450832576"/>
    <x v="0"/>
    <n v="7"/>
    <x v="1"/>
    <s v="technology/wearables"/>
    <n v="1"/>
    <x v="492"/>
    <x v="2"/>
    <x v="8"/>
  </r>
  <r>
    <n v="950"/>
    <x v="950"/>
    <x v="949"/>
    <n v="5000"/>
    <n v="1402"/>
    <x v="2"/>
    <x v="5"/>
    <x v="5"/>
    <n v="1453053661"/>
    <n v="1450461661"/>
    <x v="0"/>
    <n v="24"/>
    <x v="1"/>
    <s v="technology/wearables"/>
    <n v="28"/>
    <x v="700"/>
    <x v="2"/>
    <x v="8"/>
  </r>
  <r>
    <n v="951"/>
    <x v="951"/>
    <x v="950"/>
    <n v="50000"/>
    <n v="19195"/>
    <x v="2"/>
    <x v="0"/>
    <x v="0"/>
    <n v="1465054872"/>
    <n v="1461166872"/>
    <x v="0"/>
    <n v="121"/>
    <x v="1"/>
    <s v="technology/wearables"/>
    <n v="38"/>
    <x v="701"/>
    <x v="2"/>
    <x v="8"/>
  </r>
  <r>
    <n v="952"/>
    <x v="952"/>
    <x v="951"/>
    <n v="49000"/>
    <n v="19572"/>
    <x v="2"/>
    <x v="0"/>
    <x v="0"/>
    <n v="1479483812"/>
    <n v="1476888212"/>
    <x v="0"/>
    <n v="196"/>
    <x v="1"/>
    <s v="technology/wearables"/>
    <n v="40"/>
    <x v="284"/>
    <x v="2"/>
    <x v="8"/>
  </r>
  <r>
    <n v="953"/>
    <x v="953"/>
    <x v="952"/>
    <n v="15000"/>
    <n v="126"/>
    <x v="2"/>
    <x v="0"/>
    <x v="0"/>
    <n v="1422158199"/>
    <n v="1419566199"/>
    <x v="0"/>
    <n v="5"/>
    <x v="1"/>
    <s v="technology/wearables"/>
    <n v="1"/>
    <x v="702"/>
    <x v="2"/>
    <x v="8"/>
  </r>
  <r>
    <n v="954"/>
    <x v="954"/>
    <x v="953"/>
    <n v="15000"/>
    <n v="6511"/>
    <x v="2"/>
    <x v="0"/>
    <x v="0"/>
    <n v="1440100839"/>
    <n v="1436472039"/>
    <x v="0"/>
    <n v="73"/>
    <x v="1"/>
    <s v="technology/wearables"/>
    <n v="43"/>
    <x v="703"/>
    <x v="2"/>
    <x v="8"/>
  </r>
  <r>
    <n v="955"/>
    <x v="955"/>
    <x v="954"/>
    <n v="300000"/>
    <n v="16984"/>
    <x v="2"/>
    <x v="0"/>
    <x v="0"/>
    <n v="1473750300"/>
    <n v="1470294300"/>
    <x v="0"/>
    <n v="93"/>
    <x v="1"/>
    <s v="technology/wearables"/>
    <n v="6"/>
    <x v="704"/>
    <x v="2"/>
    <x v="8"/>
  </r>
  <r>
    <n v="956"/>
    <x v="956"/>
    <x v="955"/>
    <n v="50000"/>
    <n v="861"/>
    <x v="2"/>
    <x v="0"/>
    <x v="0"/>
    <n v="1430081759"/>
    <n v="1424901359"/>
    <x v="0"/>
    <n v="17"/>
    <x v="1"/>
    <s v="technology/wearables"/>
    <n v="2"/>
    <x v="705"/>
    <x v="2"/>
    <x v="8"/>
  </r>
  <r>
    <n v="957"/>
    <x v="957"/>
    <x v="956"/>
    <n v="12000"/>
    <n v="233"/>
    <x v="2"/>
    <x v="0"/>
    <x v="0"/>
    <n v="1479392133"/>
    <n v="1476710133"/>
    <x v="0"/>
    <n v="7"/>
    <x v="1"/>
    <s v="technology/wearables"/>
    <n v="2"/>
    <x v="706"/>
    <x v="2"/>
    <x v="8"/>
  </r>
  <r>
    <n v="958"/>
    <x v="958"/>
    <x v="957"/>
    <n v="7777"/>
    <n v="881"/>
    <x v="2"/>
    <x v="0"/>
    <x v="0"/>
    <n v="1428641940"/>
    <n v="1426792563"/>
    <x v="0"/>
    <n v="17"/>
    <x v="1"/>
    <s v="technology/wearables"/>
    <n v="11"/>
    <x v="707"/>
    <x v="2"/>
    <x v="8"/>
  </r>
  <r>
    <n v="959"/>
    <x v="959"/>
    <x v="958"/>
    <n v="50000"/>
    <n v="19430"/>
    <x v="2"/>
    <x v="0"/>
    <x v="0"/>
    <n v="1421640665"/>
    <n v="1419048665"/>
    <x v="0"/>
    <n v="171"/>
    <x v="1"/>
    <s v="technology/wearables"/>
    <n v="39"/>
    <x v="708"/>
    <x v="2"/>
    <x v="8"/>
  </r>
  <r>
    <n v="960"/>
    <x v="960"/>
    <x v="959"/>
    <n v="55650"/>
    <n v="25655"/>
    <x v="2"/>
    <x v="0"/>
    <x v="0"/>
    <n v="1489500155"/>
    <n v="1485874955"/>
    <x v="0"/>
    <n v="188"/>
    <x v="1"/>
    <s v="technology/wearables"/>
    <n v="46"/>
    <x v="709"/>
    <x v="2"/>
    <x v="8"/>
  </r>
  <r>
    <n v="961"/>
    <x v="961"/>
    <x v="960"/>
    <n v="95000"/>
    <n v="40079"/>
    <x v="2"/>
    <x v="0"/>
    <x v="0"/>
    <n v="1487617200"/>
    <n v="1483634335"/>
    <x v="0"/>
    <n v="110"/>
    <x v="1"/>
    <s v="technology/wearables"/>
    <n v="42"/>
    <x v="710"/>
    <x v="2"/>
    <x v="8"/>
  </r>
  <r>
    <n v="962"/>
    <x v="962"/>
    <x v="961"/>
    <n v="2500"/>
    <n v="712"/>
    <x v="2"/>
    <x v="0"/>
    <x v="0"/>
    <n v="1455210353"/>
    <n v="1451927153"/>
    <x v="0"/>
    <n v="37"/>
    <x v="1"/>
    <s v="technology/wearables"/>
    <n v="28"/>
    <x v="711"/>
    <x v="2"/>
    <x v="8"/>
  </r>
  <r>
    <n v="963"/>
    <x v="963"/>
    <x v="962"/>
    <n v="35000"/>
    <n v="377"/>
    <x v="2"/>
    <x v="0"/>
    <x v="0"/>
    <n v="1476717319"/>
    <n v="1473693319"/>
    <x v="0"/>
    <n v="9"/>
    <x v="1"/>
    <s v="technology/wearables"/>
    <n v="1"/>
    <x v="712"/>
    <x v="2"/>
    <x v="8"/>
  </r>
  <r>
    <n v="964"/>
    <x v="964"/>
    <x v="963"/>
    <n v="110000"/>
    <n v="879"/>
    <x v="2"/>
    <x v="5"/>
    <x v="5"/>
    <n v="1441119919"/>
    <n v="1437663919"/>
    <x v="0"/>
    <n v="29"/>
    <x v="1"/>
    <s v="technology/wearables"/>
    <n v="1"/>
    <x v="713"/>
    <x v="2"/>
    <x v="8"/>
  </r>
  <r>
    <n v="965"/>
    <x v="965"/>
    <x v="964"/>
    <n v="25000"/>
    <n v="298"/>
    <x v="2"/>
    <x v="0"/>
    <x v="0"/>
    <n v="1477454340"/>
    <n v="1474676646"/>
    <x v="0"/>
    <n v="6"/>
    <x v="1"/>
    <s v="technology/wearables"/>
    <n v="1"/>
    <x v="714"/>
    <x v="2"/>
    <x v="8"/>
  </r>
  <r>
    <n v="966"/>
    <x v="966"/>
    <x v="965"/>
    <n v="12000"/>
    <n v="1776"/>
    <x v="2"/>
    <x v="0"/>
    <x v="0"/>
    <n v="1475766932"/>
    <n v="1473174932"/>
    <x v="0"/>
    <n v="30"/>
    <x v="1"/>
    <s v="technology/wearables"/>
    <n v="15"/>
    <x v="715"/>
    <x v="2"/>
    <x v="8"/>
  </r>
  <r>
    <n v="967"/>
    <x v="967"/>
    <x v="966"/>
    <n v="20000"/>
    <n v="3562"/>
    <x v="2"/>
    <x v="0"/>
    <x v="0"/>
    <n v="1461301574"/>
    <n v="1456121174"/>
    <x v="0"/>
    <n v="81"/>
    <x v="1"/>
    <s v="technology/wearables"/>
    <n v="18"/>
    <x v="716"/>
    <x v="2"/>
    <x v="8"/>
  </r>
  <r>
    <n v="968"/>
    <x v="968"/>
    <x v="967"/>
    <n v="8000"/>
    <n v="106"/>
    <x v="2"/>
    <x v="0"/>
    <x v="0"/>
    <n v="1408134034"/>
    <n v="1405542034"/>
    <x v="0"/>
    <n v="4"/>
    <x v="1"/>
    <s v="technology/wearables"/>
    <n v="1"/>
    <x v="717"/>
    <x v="2"/>
    <x v="8"/>
  </r>
  <r>
    <n v="969"/>
    <x v="969"/>
    <x v="968"/>
    <n v="30000"/>
    <n v="14000"/>
    <x v="2"/>
    <x v="14"/>
    <x v="10"/>
    <n v="1486624607"/>
    <n v="1483773407"/>
    <x v="0"/>
    <n v="11"/>
    <x v="1"/>
    <s v="technology/wearables"/>
    <n v="47"/>
    <x v="718"/>
    <x v="2"/>
    <x v="8"/>
  </r>
  <r>
    <n v="970"/>
    <x v="970"/>
    <x v="969"/>
    <n v="5000"/>
    <n v="2296"/>
    <x v="2"/>
    <x v="5"/>
    <x v="5"/>
    <n v="1485147540"/>
    <n v="1481951853"/>
    <x v="0"/>
    <n v="14"/>
    <x v="1"/>
    <s v="technology/wearables"/>
    <n v="46"/>
    <x v="719"/>
    <x v="2"/>
    <x v="8"/>
  </r>
  <r>
    <n v="971"/>
    <x v="971"/>
    <x v="970"/>
    <n v="100000"/>
    <n v="226"/>
    <x v="2"/>
    <x v="0"/>
    <x v="0"/>
    <n v="1433178060"/>
    <n v="1429290060"/>
    <x v="0"/>
    <n v="5"/>
    <x v="1"/>
    <s v="technology/wearables"/>
    <n v="0"/>
    <x v="720"/>
    <x v="2"/>
    <x v="8"/>
  </r>
  <r>
    <n v="972"/>
    <x v="972"/>
    <x v="971"/>
    <n v="20000"/>
    <n v="6925"/>
    <x v="2"/>
    <x v="0"/>
    <x v="0"/>
    <n v="1409813940"/>
    <n v="1407271598"/>
    <x v="0"/>
    <n v="45"/>
    <x v="1"/>
    <s v="technology/wearables"/>
    <n v="35"/>
    <x v="721"/>
    <x v="2"/>
    <x v="8"/>
  </r>
  <r>
    <n v="973"/>
    <x v="973"/>
    <x v="972"/>
    <n v="20000"/>
    <n v="411"/>
    <x v="2"/>
    <x v="0"/>
    <x v="0"/>
    <n v="1447032093"/>
    <n v="1441844493"/>
    <x v="0"/>
    <n v="8"/>
    <x v="1"/>
    <s v="technology/wearables"/>
    <n v="2"/>
    <x v="722"/>
    <x v="2"/>
    <x v="8"/>
  </r>
  <r>
    <n v="974"/>
    <x v="974"/>
    <x v="973"/>
    <n v="50000"/>
    <n v="280"/>
    <x v="2"/>
    <x v="0"/>
    <x v="0"/>
    <n v="1458925156"/>
    <n v="1456336756"/>
    <x v="0"/>
    <n v="3"/>
    <x v="1"/>
    <s v="technology/wearables"/>
    <n v="1"/>
    <x v="723"/>
    <x v="2"/>
    <x v="8"/>
  </r>
  <r>
    <n v="975"/>
    <x v="975"/>
    <x v="974"/>
    <n v="100000"/>
    <n v="2607"/>
    <x v="2"/>
    <x v="0"/>
    <x v="0"/>
    <n v="1467132185"/>
    <n v="1461948185"/>
    <x v="0"/>
    <n v="24"/>
    <x v="1"/>
    <s v="technology/wearables"/>
    <n v="3"/>
    <x v="724"/>
    <x v="2"/>
    <x v="8"/>
  </r>
  <r>
    <n v="976"/>
    <x v="976"/>
    <x v="975"/>
    <n v="150000"/>
    <n v="2889"/>
    <x v="2"/>
    <x v="2"/>
    <x v="2"/>
    <n v="1439515497"/>
    <n v="1435627497"/>
    <x v="0"/>
    <n v="18"/>
    <x v="1"/>
    <s v="technology/wearables"/>
    <n v="2"/>
    <x v="725"/>
    <x v="2"/>
    <x v="8"/>
  </r>
  <r>
    <n v="977"/>
    <x v="977"/>
    <x v="976"/>
    <n v="2700"/>
    <n v="909"/>
    <x v="2"/>
    <x v="15"/>
    <x v="3"/>
    <n v="1456094197"/>
    <n v="1453502197"/>
    <x v="0"/>
    <n v="12"/>
    <x v="1"/>
    <s v="technology/wearables"/>
    <n v="34"/>
    <x v="726"/>
    <x v="2"/>
    <x v="8"/>
  </r>
  <r>
    <n v="978"/>
    <x v="978"/>
    <x v="977"/>
    <n v="172889"/>
    <n v="97273"/>
    <x v="2"/>
    <x v="11"/>
    <x v="9"/>
    <n v="1456385101"/>
    <n v="1453793101"/>
    <x v="0"/>
    <n v="123"/>
    <x v="1"/>
    <s v="technology/wearables"/>
    <n v="56"/>
    <x v="727"/>
    <x v="2"/>
    <x v="8"/>
  </r>
  <r>
    <n v="979"/>
    <x v="979"/>
    <x v="978"/>
    <n v="35000"/>
    <n v="28986.16"/>
    <x v="2"/>
    <x v="0"/>
    <x v="0"/>
    <n v="1466449140"/>
    <n v="1463392828"/>
    <x v="0"/>
    <n v="96"/>
    <x v="1"/>
    <s v="technology/wearables"/>
    <n v="83"/>
    <x v="728"/>
    <x v="2"/>
    <x v="8"/>
  </r>
  <r>
    <n v="980"/>
    <x v="980"/>
    <x v="979"/>
    <n v="10000"/>
    <n v="1486"/>
    <x v="2"/>
    <x v="0"/>
    <x v="0"/>
    <n v="1417387322"/>
    <n v="1413495722"/>
    <x v="0"/>
    <n v="31"/>
    <x v="1"/>
    <s v="technology/wearables"/>
    <n v="15"/>
    <x v="729"/>
    <x v="2"/>
    <x v="8"/>
  </r>
  <r>
    <n v="981"/>
    <x v="981"/>
    <x v="980"/>
    <n v="88888"/>
    <n v="11"/>
    <x v="2"/>
    <x v="0"/>
    <x v="0"/>
    <n v="1407624222"/>
    <n v="1405032222"/>
    <x v="0"/>
    <n v="4"/>
    <x v="1"/>
    <s v="technology/wearables"/>
    <n v="0"/>
    <x v="730"/>
    <x v="2"/>
    <x v="8"/>
  </r>
  <r>
    <n v="982"/>
    <x v="982"/>
    <x v="981"/>
    <n v="17500"/>
    <n v="3"/>
    <x v="2"/>
    <x v="0"/>
    <x v="0"/>
    <n v="1475431486"/>
    <n v="1472839486"/>
    <x v="0"/>
    <n v="3"/>
    <x v="1"/>
    <s v="technology/wearables"/>
    <n v="0"/>
    <x v="120"/>
    <x v="2"/>
    <x v="8"/>
  </r>
  <r>
    <n v="983"/>
    <x v="983"/>
    <x v="982"/>
    <n v="104219"/>
    <n v="30751"/>
    <x v="2"/>
    <x v="3"/>
    <x v="3"/>
    <n v="1471985640"/>
    <n v="1469289685"/>
    <x v="0"/>
    <n v="179"/>
    <x v="1"/>
    <s v="technology/wearables"/>
    <n v="30"/>
    <x v="731"/>
    <x v="2"/>
    <x v="8"/>
  </r>
  <r>
    <n v="984"/>
    <x v="984"/>
    <x v="983"/>
    <n v="10000"/>
    <n v="106"/>
    <x v="2"/>
    <x v="0"/>
    <x v="0"/>
    <n v="1427507208"/>
    <n v="1424918808"/>
    <x v="0"/>
    <n v="3"/>
    <x v="1"/>
    <s v="technology/wearables"/>
    <n v="1"/>
    <x v="732"/>
    <x v="2"/>
    <x v="8"/>
  </r>
  <r>
    <n v="985"/>
    <x v="985"/>
    <x v="984"/>
    <n v="30000"/>
    <n v="1888"/>
    <x v="2"/>
    <x v="12"/>
    <x v="3"/>
    <n v="1451602800"/>
    <n v="1449011610"/>
    <x v="0"/>
    <n v="23"/>
    <x v="1"/>
    <s v="technology/wearables"/>
    <n v="6"/>
    <x v="733"/>
    <x v="2"/>
    <x v="8"/>
  </r>
  <r>
    <n v="986"/>
    <x v="986"/>
    <x v="985"/>
    <n v="20000"/>
    <n v="2550"/>
    <x v="2"/>
    <x v="1"/>
    <x v="1"/>
    <n v="1452384000"/>
    <n v="1447698300"/>
    <x v="0"/>
    <n v="23"/>
    <x v="1"/>
    <s v="technology/wearables"/>
    <n v="13"/>
    <x v="734"/>
    <x v="2"/>
    <x v="8"/>
  </r>
  <r>
    <n v="987"/>
    <x v="987"/>
    <x v="986"/>
    <n v="50000"/>
    <n v="6610"/>
    <x v="2"/>
    <x v="9"/>
    <x v="3"/>
    <n v="1403507050"/>
    <n v="1400051050"/>
    <x v="0"/>
    <n v="41"/>
    <x v="1"/>
    <s v="technology/wearables"/>
    <n v="13"/>
    <x v="735"/>
    <x v="2"/>
    <x v="8"/>
  </r>
  <r>
    <n v="988"/>
    <x v="988"/>
    <x v="987"/>
    <n v="5000"/>
    <n v="0"/>
    <x v="2"/>
    <x v="13"/>
    <x v="3"/>
    <n v="1475310825"/>
    <n v="1472718825"/>
    <x v="0"/>
    <n v="0"/>
    <x v="1"/>
    <s v="technology/wearables"/>
    <n v="0"/>
    <x v="121"/>
    <x v="2"/>
    <x v="8"/>
  </r>
  <r>
    <n v="989"/>
    <x v="989"/>
    <x v="988"/>
    <n v="10000"/>
    <n v="1677"/>
    <x v="2"/>
    <x v="0"/>
    <x v="0"/>
    <n v="1475101495"/>
    <n v="1472509495"/>
    <x v="0"/>
    <n v="32"/>
    <x v="1"/>
    <s v="technology/wearables"/>
    <n v="17"/>
    <x v="736"/>
    <x v="2"/>
    <x v="8"/>
  </r>
  <r>
    <n v="990"/>
    <x v="990"/>
    <x v="989"/>
    <n v="25000"/>
    <n v="26"/>
    <x v="2"/>
    <x v="0"/>
    <x v="0"/>
    <n v="1409770164"/>
    <n v="1407178164"/>
    <x v="0"/>
    <n v="2"/>
    <x v="1"/>
    <s v="technology/wearables"/>
    <n v="0"/>
    <x v="31"/>
    <x v="2"/>
    <x v="8"/>
  </r>
  <r>
    <n v="991"/>
    <x v="991"/>
    <x v="990"/>
    <n v="5000"/>
    <n v="212"/>
    <x v="2"/>
    <x v="1"/>
    <x v="1"/>
    <n v="1468349460"/>
    <n v="1466186988"/>
    <x v="0"/>
    <n v="7"/>
    <x v="1"/>
    <s v="technology/wearables"/>
    <n v="4"/>
    <x v="737"/>
    <x v="2"/>
    <x v="8"/>
  </r>
  <r>
    <n v="992"/>
    <x v="992"/>
    <x v="991"/>
    <n v="100000"/>
    <n v="467"/>
    <x v="2"/>
    <x v="0"/>
    <x v="0"/>
    <n v="1462655519"/>
    <n v="1457475119"/>
    <x v="0"/>
    <n v="4"/>
    <x v="1"/>
    <s v="technology/wearables"/>
    <n v="0"/>
    <x v="738"/>
    <x v="2"/>
    <x v="8"/>
  </r>
  <r>
    <n v="993"/>
    <x v="993"/>
    <x v="992"/>
    <n v="70000"/>
    <n v="17561"/>
    <x v="2"/>
    <x v="0"/>
    <x v="0"/>
    <n v="1478926800"/>
    <n v="1476054568"/>
    <x v="0"/>
    <n v="196"/>
    <x v="1"/>
    <s v="technology/wearables"/>
    <n v="25"/>
    <x v="739"/>
    <x v="2"/>
    <x v="8"/>
  </r>
  <r>
    <n v="994"/>
    <x v="994"/>
    <x v="993"/>
    <n v="200000"/>
    <n v="4669"/>
    <x v="2"/>
    <x v="0"/>
    <x v="0"/>
    <n v="1417388340"/>
    <n v="1412835530"/>
    <x v="0"/>
    <n v="11"/>
    <x v="1"/>
    <s v="technology/wearables"/>
    <n v="2"/>
    <x v="740"/>
    <x v="2"/>
    <x v="8"/>
  </r>
  <r>
    <n v="995"/>
    <x v="995"/>
    <x v="994"/>
    <n v="10000"/>
    <n v="726"/>
    <x v="2"/>
    <x v="0"/>
    <x v="0"/>
    <n v="1417276800"/>
    <n v="1415140480"/>
    <x v="0"/>
    <n v="9"/>
    <x v="1"/>
    <s v="technology/wearables"/>
    <n v="7"/>
    <x v="741"/>
    <x v="2"/>
    <x v="8"/>
  </r>
  <r>
    <n v="996"/>
    <x v="996"/>
    <x v="995"/>
    <n v="4000"/>
    <n v="65"/>
    <x v="2"/>
    <x v="0"/>
    <x v="0"/>
    <n v="1406474820"/>
    <n v="1403902060"/>
    <x v="0"/>
    <n v="5"/>
    <x v="1"/>
    <s v="technology/wearables"/>
    <n v="2"/>
    <x v="31"/>
    <x v="2"/>
    <x v="8"/>
  </r>
  <r>
    <n v="997"/>
    <x v="997"/>
    <x v="996"/>
    <n v="5000"/>
    <n v="65"/>
    <x v="2"/>
    <x v="0"/>
    <x v="0"/>
    <n v="1417145297"/>
    <n v="1414549697"/>
    <x v="0"/>
    <n v="8"/>
    <x v="1"/>
    <s v="technology/wearables"/>
    <n v="1"/>
    <x v="742"/>
    <x v="2"/>
    <x v="8"/>
  </r>
  <r>
    <n v="998"/>
    <x v="998"/>
    <x v="997"/>
    <n v="60000"/>
    <n v="35135"/>
    <x v="2"/>
    <x v="5"/>
    <x v="5"/>
    <n v="1447909401"/>
    <n v="1444017801"/>
    <x v="0"/>
    <n v="229"/>
    <x v="1"/>
    <s v="technology/wearables"/>
    <n v="59"/>
    <x v="743"/>
    <x v="2"/>
    <x v="8"/>
  </r>
  <r>
    <n v="999"/>
    <x v="999"/>
    <x v="998"/>
    <n v="150000"/>
    <n v="11683"/>
    <x v="2"/>
    <x v="5"/>
    <x v="5"/>
    <n v="1415865720"/>
    <n v="1413270690"/>
    <x v="0"/>
    <n v="40"/>
    <x v="1"/>
    <s v="technology/wearables"/>
    <n v="8"/>
    <x v="744"/>
    <x v="2"/>
    <x v="8"/>
  </r>
  <r>
    <n v="1000"/>
    <x v="1000"/>
    <x v="999"/>
    <n v="894700"/>
    <n v="19824"/>
    <x v="1"/>
    <x v="0"/>
    <x v="0"/>
    <n v="1489537560"/>
    <n v="1484357160"/>
    <x v="0"/>
    <n v="6"/>
    <x v="1"/>
    <s v="technology/wearables"/>
    <n v="2"/>
    <x v="745"/>
    <x v="2"/>
    <x v="8"/>
  </r>
  <r>
    <n v="1001"/>
    <x v="1001"/>
    <x v="1000"/>
    <n v="5000"/>
    <n v="5200"/>
    <x v="1"/>
    <x v="1"/>
    <x v="1"/>
    <n v="1485796613"/>
    <n v="1481908613"/>
    <x v="0"/>
    <n v="4"/>
    <x v="1"/>
    <s v="technology/wearables"/>
    <n v="104"/>
    <x v="746"/>
    <x v="2"/>
    <x v="8"/>
  </r>
  <r>
    <n v="1002"/>
    <x v="1002"/>
    <x v="1001"/>
    <n v="9999"/>
    <n v="2960"/>
    <x v="1"/>
    <x v="0"/>
    <x v="0"/>
    <n v="1450331940"/>
    <n v="1447777514"/>
    <x v="0"/>
    <n v="22"/>
    <x v="1"/>
    <s v="technology/wearables"/>
    <n v="30"/>
    <x v="747"/>
    <x v="2"/>
    <x v="8"/>
  </r>
  <r>
    <n v="1003"/>
    <x v="1003"/>
    <x v="1002"/>
    <n v="20000"/>
    <n v="3211"/>
    <x v="1"/>
    <x v="6"/>
    <x v="3"/>
    <n v="1489680061"/>
    <n v="1487091661"/>
    <x v="0"/>
    <n v="15"/>
    <x v="1"/>
    <s v="technology/wearables"/>
    <n v="16"/>
    <x v="748"/>
    <x v="2"/>
    <x v="8"/>
  </r>
  <r>
    <n v="1004"/>
    <x v="1004"/>
    <x v="1003"/>
    <n v="25000"/>
    <n v="20552"/>
    <x v="1"/>
    <x v="0"/>
    <x v="0"/>
    <n v="1455814827"/>
    <n v="1453222827"/>
    <x v="0"/>
    <n v="95"/>
    <x v="1"/>
    <s v="technology/wearables"/>
    <n v="82"/>
    <x v="749"/>
    <x v="2"/>
    <x v="8"/>
  </r>
  <r>
    <n v="1005"/>
    <x v="1005"/>
    <x v="1004"/>
    <n v="200000"/>
    <n v="150102"/>
    <x v="1"/>
    <x v="0"/>
    <x v="0"/>
    <n v="1446217183"/>
    <n v="1443538783"/>
    <x v="0"/>
    <n v="161"/>
    <x v="1"/>
    <s v="technology/wearables"/>
    <n v="75"/>
    <x v="750"/>
    <x v="2"/>
    <x v="8"/>
  </r>
  <r>
    <n v="1006"/>
    <x v="1006"/>
    <x v="1005"/>
    <n v="4000"/>
    <n v="234"/>
    <x v="1"/>
    <x v="0"/>
    <x v="0"/>
    <n v="1418368260"/>
    <n v="1417654672"/>
    <x v="0"/>
    <n v="8"/>
    <x v="1"/>
    <s v="technology/wearables"/>
    <n v="6"/>
    <x v="751"/>
    <x v="2"/>
    <x v="8"/>
  </r>
  <r>
    <n v="1007"/>
    <x v="1007"/>
    <x v="1006"/>
    <n v="30000"/>
    <n v="13296"/>
    <x v="1"/>
    <x v="0"/>
    <x v="0"/>
    <n v="1481727623"/>
    <n v="1478095223"/>
    <x v="0"/>
    <n v="76"/>
    <x v="1"/>
    <s v="technology/wearables"/>
    <n v="44"/>
    <x v="752"/>
    <x v="2"/>
    <x v="8"/>
  </r>
  <r>
    <n v="1008"/>
    <x v="1008"/>
    <x v="1007"/>
    <n v="93500"/>
    <n v="250"/>
    <x v="1"/>
    <x v="14"/>
    <x v="10"/>
    <n v="1482953115"/>
    <n v="1480361115"/>
    <x v="0"/>
    <n v="1"/>
    <x v="1"/>
    <s v="technology/wearables"/>
    <n v="0"/>
    <x v="404"/>
    <x v="2"/>
    <x v="8"/>
  </r>
  <r>
    <n v="1009"/>
    <x v="1009"/>
    <x v="1008"/>
    <n v="50000"/>
    <n v="6565"/>
    <x v="1"/>
    <x v="0"/>
    <x v="0"/>
    <n v="1466346646"/>
    <n v="1463754646"/>
    <x v="0"/>
    <n v="101"/>
    <x v="1"/>
    <s v="technology/wearables"/>
    <n v="13"/>
    <x v="177"/>
    <x v="2"/>
    <x v="8"/>
  </r>
  <r>
    <n v="1010"/>
    <x v="1010"/>
    <x v="1009"/>
    <n v="115250"/>
    <n v="220"/>
    <x v="1"/>
    <x v="0"/>
    <x v="0"/>
    <n v="1473044340"/>
    <n v="1468180462"/>
    <x v="0"/>
    <n v="4"/>
    <x v="1"/>
    <s v="technology/wearables"/>
    <n v="0"/>
    <x v="687"/>
    <x v="2"/>
    <x v="8"/>
  </r>
  <r>
    <n v="1011"/>
    <x v="1011"/>
    <x v="1010"/>
    <n v="20000"/>
    <n v="75"/>
    <x v="1"/>
    <x v="0"/>
    <x v="0"/>
    <n v="1418938395"/>
    <n v="1415050395"/>
    <x v="0"/>
    <n v="1"/>
    <x v="1"/>
    <s v="technology/wearables"/>
    <n v="0"/>
    <x v="753"/>
    <x v="2"/>
    <x v="8"/>
  </r>
  <r>
    <n v="1012"/>
    <x v="1012"/>
    <x v="1011"/>
    <n v="5000"/>
    <n v="1076751.05"/>
    <x v="1"/>
    <x v="0"/>
    <x v="0"/>
    <n v="1485254052"/>
    <n v="1481366052"/>
    <x v="0"/>
    <n v="775"/>
    <x v="1"/>
    <s v="technology/wearables"/>
    <n v="21535"/>
    <x v="754"/>
    <x v="2"/>
    <x v="8"/>
  </r>
  <r>
    <n v="1013"/>
    <x v="1013"/>
    <x v="1012"/>
    <n v="25000"/>
    <n v="8632"/>
    <x v="1"/>
    <x v="0"/>
    <x v="0"/>
    <n v="1451419200"/>
    <n v="1449000056"/>
    <x v="0"/>
    <n v="90"/>
    <x v="1"/>
    <s v="technology/wearables"/>
    <n v="35"/>
    <x v="755"/>
    <x v="2"/>
    <x v="8"/>
  </r>
  <r>
    <n v="1014"/>
    <x v="1014"/>
    <x v="1013"/>
    <n v="10000"/>
    <n v="3060"/>
    <x v="1"/>
    <x v="0"/>
    <x v="0"/>
    <n v="1420070615"/>
    <n v="1415750615"/>
    <x v="0"/>
    <n v="16"/>
    <x v="1"/>
    <s v="technology/wearables"/>
    <n v="31"/>
    <x v="756"/>
    <x v="2"/>
    <x v="8"/>
  </r>
  <r>
    <n v="1015"/>
    <x v="1015"/>
    <x v="1014"/>
    <n v="9000"/>
    <n v="240"/>
    <x v="1"/>
    <x v="16"/>
    <x v="11"/>
    <n v="1448489095"/>
    <n v="1445893495"/>
    <x v="0"/>
    <n v="6"/>
    <x v="1"/>
    <s v="technology/wearables"/>
    <n v="3"/>
    <x v="375"/>
    <x v="2"/>
    <x v="8"/>
  </r>
  <r>
    <n v="1016"/>
    <x v="1016"/>
    <x v="1015"/>
    <n v="100000"/>
    <n v="2842"/>
    <x v="1"/>
    <x v="0"/>
    <x v="0"/>
    <n v="1459992856"/>
    <n v="1456108456"/>
    <x v="0"/>
    <n v="38"/>
    <x v="1"/>
    <s v="technology/wearables"/>
    <n v="3"/>
    <x v="757"/>
    <x v="2"/>
    <x v="8"/>
  </r>
  <r>
    <n v="1017"/>
    <x v="1017"/>
    <x v="1016"/>
    <n v="250000"/>
    <n v="57197"/>
    <x v="1"/>
    <x v="0"/>
    <x v="0"/>
    <n v="1448125935"/>
    <n v="1444666335"/>
    <x v="0"/>
    <n v="355"/>
    <x v="1"/>
    <s v="technology/wearables"/>
    <n v="23"/>
    <x v="758"/>
    <x v="2"/>
    <x v="8"/>
  </r>
  <r>
    <n v="1018"/>
    <x v="1018"/>
    <x v="1017"/>
    <n v="20000"/>
    <n v="621"/>
    <x v="1"/>
    <x v="0"/>
    <x v="0"/>
    <n v="1468496933"/>
    <n v="1465904933"/>
    <x v="0"/>
    <n v="7"/>
    <x v="1"/>
    <s v="technology/wearables"/>
    <n v="3"/>
    <x v="759"/>
    <x v="2"/>
    <x v="8"/>
  </r>
  <r>
    <n v="1019"/>
    <x v="1019"/>
    <x v="1018"/>
    <n v="45000"/>
    <n v="21300"/>
    <x v="1"/>
    <x v="0"/>
    <x v="0"/>
    <n v="1423092149"/>
    <n v="1420500149"/>
    <x v="0"/>
    <n v="400"/>
    <x v="1"/>
    <s v="technology/wearables"/>
    <n v="47"/>
    <x v="454"/>
    <x v="2"/>
    <x v="8"/>
  </r>
  <r>
    <n v="1020"/>
    <x v="1020"/>
    <x v="1019"/>
    <n v="1550"/>
    <n v="3186"/>
    <x v="0"/>
    <x v="5"/>
    <x v="5"/>
    <n v="1433206020"/>
    <n v="1430617209"/>
    <x v="0"/>
    <n v="30"/>
    <x v="0"/>
    <s v="music/electronic music"/>
    <n v="206"/>
    <x v="760"/>
    <x v="4"/>
    <x v="15"/>
  </r>
  <r>
    <n v="1021"/>
    <x v="1021"/>
    <x v="1020"/>
    <n v="3000"/>
    <n v="10554.11"/>
    <x v="0"/>
    <x v="0"/>
    <x v="0"/>
    <n v="1445054400"/>
    <n v="1443074571"/>
    <x v="1"/>
    <n v="478"/>
    <x v="0"/>
    <s v="music/electronic music"/>
    <n v="352"/>
    <x v="761"/>
    <x v="4"/>
    <x v="15"/>
  </r>
  <r>
    <n v="1022"/>
    <x v="1022"/>
    <x v="1021"/>
    <n v="2000"/>
    <n v="2298"/>
    <x v="0"/>
    <x v="0"/>
    <x v="0"/>
    <n v="1431876677"/>
    <n v="1429284677"/>
    <x v="1"/>
    <n v="74"/>
    <x v="0"/>
    <s v="music/electronic music"/>
    <n v="115"/>
    <x v="762"/>
    <x v="4"/>
    <x v="15"/>
  </r>
  <r>
    <n v="1023"/>
    <x v="1023"/>
    <x v="1022"/>
    <n v="2000"/>
    <n v="4743"/>
    <x v="0"/>
    <x v="1"/>
    <x v="1"/>
    <n v="1434837861"/>
    <n v="1432245861"/>
    <x v="0"/>
    <n v="131"/>
    <x v="0"/>
    <s v="music/electronic music"/>
    <n v="237"/>
    <x v="763"/>
    <x v="4"/>
    <x v="15"/>
  </r>
  <r>
    <n v="1024"/>
    <x v="1024"/>
    <x v="1023"/>
    <n v="20000"/>
    <n v="23727.55"/>
    <x v="0"/>
    <x v="11"/>
    <x v="9"/>
    <n v="1454248563"/>
    <n v="1451656563"/>
    <x v="1"/>
    <n v="61"/>
    <x v="0"/>
    <s v="music/electronic music"/>
    <n v="119"/>
    <x v="764"/>
    <x v="4"/>
    <x v="15"/>
  </r>
  <r>
    <n v="1025"/>
    <x v="1025"/>
    <x v="1024"/>
    <n v="70000"/>
    <n v="76949.820000000007"/>
    <x v="0"/>
    <x v="0"/>
    <x v="0"/>
    <n v="1426532437"/>
    <n v="1423944037"/>
    <x v="1"/>
    <n v="1071"/>
    <x v="0"/>
    <s v="music/electronic music"/>
    <n v="110"/>
    <x v="765"/>
    <x v="4"/>
    <x v="15"/>
  </r>
  <r>
    <n v="1026"/>
    <x v="1026"/>
    <x v="1025"/>
    <n v="7000"/>
    <n v="7000.58"/>
    <x v="0"/>
    <x v="1"/>
    <x v="1"/>
    <n v="1459414016"/>
    <n v="1456480016"/>
    <x v="1"/>
    <n v="122"/>
    <x v="0"/>
    <s v="music/electronic music"/>
    <n v="100"/>
    <x v="766"/>
    <x v="4"/>
    <x v="15"/>
  </r>
  <r>
    <n v="1027"/>
    <x v="1027"/>
    <x v="1026"/>
    <n v="7501"/>
    <n v="7733"/>
    <x v="0"/>
    <x v="0"/>
    <x v="0"/>
    <n v="1414025347"/>
    <n v="1411433347"/>
    <x v="1"/>
    <n v="111"/>
    <x v="0"/>
    <s v="music/electronic music"/>
    <n v="103"/>
    <x v="767"/>
    <x v="4"/>
    <x v="15"/>
  </r>
  <r>
    <n v="1028"/>
    <x v="1028"/>
    <x v="1027"/>
    <n v="10000"/>
    <n v="11727"/>
    <x v="0"/>
    <x v="1"/>
    <x v="1"/>
    <n v="1488830400"/>
    <n v="1484924605"/>
    <x v="1"/>
    <n v="255"/>
    <x v="0"/>
    <s v="music/electronic music"/>
    <n v="117"/>
    <x v="768"/>
    <x v="4"/>
    <x v="15"/>
  </r>
  <r>
    <n v="1029"/>
    <x v="1029"/>
    <x v="1028"/>
    <n v="10000"/>
    <n v="11176"/>
    <x v="0"/>
    <x v="11"/>
    <x v="9"/>
    <n v="1428184740"/>
    <n v="1423501507"/>
    <x v="0"/>
    <n v="141"/>
    <x v="0"/>
    <s v="music/electronic music"/>
    <n v="112"/>
    <x v="769"/>
    <x v="4"/>
    <x v="15"/>
  </r>
  <r>
    <n v="1030"/>
    <x v="1030"/>
    <x v="1029"/>
    <n v="2000"/>
    <n v="6842"/>
    <x v="0"/>
    <x v="0"/>
    <x v="0"/>
    <n v="1473680149"/>
    <n v="1472470549"/>
    <x v="0"/>
    <n v="159"/>
    <x v="0"/>
    <s v="music/electronic music"/>
    <n v="342"/>
    <x v="770"/>
    <x v="4"/>
    <x v="15"/>
  </r>
  <r>
    <n v="1031"/>
    <x v="1031"/>
    <x v="1030"/>
    <n v="10000"/>
    <n v="10740"/>
    <x v="0"/>
    <x v="0"/>
    <x v="0"/>
    <n v="1450290010"/>
    <n v="1447698010"/>
    <x v="0"/>
    <n v="99"/>
    <x v="0"/>
    <s v="music/electronic music"/>
    <n v="107"/>
    <x v="771"/>
    <x v="4"/>
    <x v="15"/>
  </r>
  <r>
    <n v="1032"/>
    <x v="1032"/>
    <x v="1031"/>
    <n v="5400"/>
    <n v="5858.84"/>
    <x v="0"/>
    <x v="0"/>
    <x v="0"/>
    <n v="1466697625"/>
    <n v="1464105625"/>
    <x v="0"/>
    <n v="96"/>
    <x v="0"/>
    <s v="music/electronic music"/>
    <n v="108"/>
    <x v="772"/>
    <x v="4"/>
    <x v="15"/>
  </r>
  <r>
    <n v="1033"/>
    <x v="1033"/>
    <x v="1032"/>
    <n v="1328"/>
    <n v="1366"/>
    <x v="0"/>
    <x v="1"/>
    <x v="1"/>
    <n v="1481564080"/>
    <n v="1479144880"/>
    <x v="0"/>
    <n v="27"/>
    <x v="0"/>
    <s v="music/electronic music"/>
    <n v="103"/>
    <x v="96"/>
    <x v="4"/>
    <x v="15"/>
  </r>
  <r>
    <n v="1034"/>
    <x v="1034"/>
    <x v="1033"/>
    <n v="5000"/>
    <n v="6500.09"/>
    <x v="0"/>
    <x v="0"/>
    <x v="0"/>
    <n v="1470369540"/>
    <n v="1467604804"/>
    <x v="0"/>
    <n v="166"/>
    <x v="0"/>
    <s v="music/electronic music"/>
    <n v="130"/>
    <x v="773"/>
    <x v="4"/>
    <x v="15"/>
  </r>
  <r>
    <n v="1035"/>
    <x v="1035"/>
    <x v="1034"/>
    <n v="4600"/>
    <n v="4952"/>
    <x v="0"/>
    <x v="0"/>
    <x v="0"/>
    <n v="1423668220"/>
    <n v="1421076220"/>
    <x v="0"/>
    <n v="76"/>
    <x v="0"/>
    <s v="music/electronic music"/>
    <n v="108"/>
    <x v="774"/>
    <x v="4"/>
    <x v="15"/>
  </r>
  <r>
    <n v="1036"/>
    <x v="1036"/>
    <x v="1035"/>
    <n v="4500"/>
    <n v="5056.22"/>
    <x v="0"/>
    <x v="0"/>
    <x v="0"/>
    <n v="1357545600"/>
    <n v="1354790790"/>
    <x v="0"/>
    <n v="211"/>
    <x v="0"/>
    <s v="music/electronic music"/>
    <n v="112"/>
    <x v="775"/>
    <x v="4"/>
    <x v="15"/>
  </r>
  <r>
    <n v="1037"/>
    <x v="1037"/>
    <x v="1036"/>
    <n v="1000"/>
    <n v="1021"/>
    <x v="0"/>
    <x v="0"/>
    <x v="0"/>
    <n v="1431925200"/>
    <n v="1429991062"/>
    <x v="0"/>
    <n v="21"/>
    <x v="0"/>
    <s v="music/electronic music"/>
    <n v="102"/>
    <x v="776"/>
    <x v="4"/>
    <x v="15"/>
  </r>
  <r>
    <n v="1038"/>
    <x v="1038"/>
    <x v="1037"/>
    <n v="1500"/>
    <n v="2180"/>
    <x v="0"/>
    <x v="0"/>
    <x v="0"/>
    <n v="1458362023"/>
    <n v="1455773623"/>
    <x v="0"/>
    <n v="61"/>
    <x v="0"/>
    <s v="music/electronic music"/>
    <n v="145"/>
    <x v="777"/>
    <x v="4"/>
    <x v="15"/>
  </r>
  <r>
    <n v="1039"/>
    <x v="1039"/>
    <x v="1038"/>
    <n v="500"/>
    <n v="641"/>
    <x v="0"/>
    <x v="0"/>
    <x v="0"/>
    <n v="1481615940"/>
    <n v="1479436646"/>
    <x v="0"/>
    <n v="30"/>
    <x v="0"/>
    <s v="music/electronic music"/>
    <n v="128"/>
    <x v="778"/>
    <x v="4"/>
    <x v="15"/>
  </r>
  <r>
    <n v="1040"/>
    <x v="1040"/>
    <x v="1039"/>
    <n v="85000"/>
    <n v="250"/>
    <x v="1"/>
    <x v="0"/>
    <x v="0"/>
    <n v="1472317209"/>
    <n v="1469725209"/>
    <x v="0"/>
    <n v="1"/>
    <x v="1"/>
    <s v="journalism/audio"/>
    <n v="0"/>
    <x v="404"/>
    <x v="5"/>
    <x v="16"/>
  </r>
  <r>
    <n v="1041"/>
    <x v="1041"/>
    <x v="1040"/>
    <n v="50"/>
    <n v="0"/>
    <x v="1"/>
    <x v="0"/>
    <x v="0"/>
    <n v="1406769992"/>
    <n v="1405041992"/>
    <x v="0"/>
    <n v="0"/>
    <x v="1"/>
    <s v="journalism/audio"/>
    <n v="0"/>
    <x v="121"/>
    <x v="5"/>
    <x v="16"/>
  </r>
  <r>
    <n v="1042"/>
    <x v="1042"/>
    <x v="1041"/>
    <n v="650"/>
    <n v="10"/>
    <x v="1"/>
    <x v="0"/>
    <x v="0"/>
    <n v="1410516000"/>
    <n v="1406824948"/>
    <x v="0"/>
    <n v="1"/>
    <x v="1"/>
    <s v="journalism/audio"/>
    <n v="2"/>
    <x v="119"/>
    <x v="5"/>
    <x v="16"/>
  </r>
  <r>
    <n v="1043"/>
    <x v="1043"/>
    <x v="1042"/>
    <n v="100000"/>
    <n v="8537"/>
    <x v="1"/>
    <x v="0"/>
    <x v="0"/>
    <n v="1432101855"/>
    <n v="1429509855"/>
    <x v="0"/>
    <n v="292"/>
    <x v="1"/>
    <s v="journalism/audio"/>
    <n v="9"/>
    <x v="779"/>
    <x v="5"/>
    <x v="16"/>
  </r>
  <r>
    <n v="1044"/>
    <x v="1044"/>
    <x v="1043"/>
    <n v="7000"/>
    <n v="6"/>
    <x v="1"/>
    <x v="0"/>
    <x v="0"/>
    <n v="1425587220"/>
    <n v="1420668801"/>
    <x v="0"/>
    <n v="2"/>
    <x v="1"/>
    <s v="journalism/audio"/>
    <n v="0"/>
    <x v="362"/>
    <x v="5"/>
    <x v="16"/>
  </r>
  <r>
    <n v="1045"/>
    <x v="1045"/>
    <x v="1044"/>
    <n v="10000"/>
    <n v="266"/>
    <x v="1"/>
    <x v="0"/>
    <x v="0"/>
    <n v="1408827550"/>
    <n v="1406235550"/>
    <x v="0"/>
    <n v="8"/>
    <x v="1"/>
    <s v="journalism/audio"/>
    <n v="3"/>
    <x v="780"/>
    <x v="5"/>
    <x v="16"/>
  </r>
  <r>
    <n v="1046"/>
    <x v="1046"/>
    <x v="1045"/>
    <n v="3000"/>
    <n v="0"/>
    <x v="1"/>
    <x v="12"/>
    <x v="3"/>
    <n v="1451161560"/>
    <n v="1447273560"/>
    <x v="0"/>
    <n v="0"/>
    <x v="1"/>
    <s v="journalism/audio"/>
    <n v="0"/>
    <x v="121"/>
    <x v="5"/>
    <x v="16"/>
  </r>
  <r>
    <n v="1047"/>
    <x v="1047"/>
    <x v="1046"/>
    <n v="2000"/>
    <n v="1"/>
    <x v="1"/>
    <x v="0"/>
    <x v="0"/>
    <n v="1415219915"/>
    <n v="1412624315"/>
    <x v="0"/>
    <n v="1"/>
    <x v="1"/>
    <s v="journalism/audio"/>
    <n v="0"/>
    <x v="120"/>
    <x v="5"/>
    <x v="16"/>
  </r>
  <r>
    <n v="1048"/>
    <x v="1048"/>
    <x v="1047"/>
    <n v="15000"/>
    <n v="212"/>
    <x v="1"/>
    <x v="0"/>
    <x v="0"/>
    <n v="1474766189"/>
    <n v="1471310189"/>
    <x v="0"/>
    <n v="4"/>
    <x v="1"/>
    <s v="journalism/audio"/>
    <n v="1"/>
    <x v="444"/>
    <x v="5"/>
    <x v="16"/>
  </r>
  <r>
    <n v="1049"/>
    <x v="1049"/>
    <x v="1048"/>
    <n v="12000"/>
    <n v="0"/>
    <x v="1"/>
    <x v="0"/>
    <x v="0"/>
    <n v="1455272445"/>
    <n v="1452680445"/>
    <x v="0"/>
    <n v="0"/>
    <x v="1"/>
    <s v="journalism/audio"/>
    <n v="0"/>
    <x v="121"/>
    <x v="5"/>
    <x v="16"/>
  </r>
  <r>
    <n v="1050"/>
    <x v="1050"/>
    <x v="1049"/>
    <n v="2500"/>
    <n v="0"/>
    <x v="1"/>
    <x v="0"/>
    <x v="0"/>
    <n v="1442257677"/>
    <n v="1439665677"/>
    <x v="0"/>
    <n v="0"/>
    <x v="1"/>
    <s v="journalism/audio"/>
    <n v="0"/>
    <x v="121"/>
    <x v="5"/>
    <x v="16"/>
  </r>
  <r>
    <n v="1051"/>
    <x v="1051"/>
    <x v="1050"/>
    <n v="500"/>
    <n v="0"/>
    <x v="1"/>
    <x v="0"/>
    <x v="0"/>
    <n v="1409098825"/>
    <n v="1406679625"/>
    <x v="0"/>
    <n v="0"/>
    <x v="1"/>
    <s v="journalism/audio"/>
    <n v="0"/>
    <x v="121"/>
    <x v="5"/>
    <x v="16"/>
  </r>
  <r>
    <n v="1052"/>
    <x v="1052"/>
    <x v="1051"/>
    <n v="4336"/>
    <n v="0"/>
    <x v="1"/>
    <x v="0"/>
    <x v="0"/>
    <n v="1465243740"/>
    <n v="1461438495"/>
    <x v="0"/>
    <n v="0"/>
    <x v="1"/>
    <s v="journalism/audio"/>
    <n v="0"/>
    <x v="121"/>
    <x v="5"/>
    <x v="16"/>
  </r>
  <r>
    <n v="1053"/>
    <x v="1053"/>
    <x v="1052"/>
    <n v="1500"/>
    <n v="15"/>
    <x v="1"/>
    <x v="0"/>
    <x v="0"/>
    <n v="1488773332"/>
    <n v="1486613332"/>
    <x v="0"/>
    <n v="1"/>
    <x v="1"/>
    <s v="journalism/audio"/>
    <n v="1"/>
    <x v="2"/>
    <x v="5"/>
    <x v="16"/>
  </r>
  <r>
    <n v="1054"/>
    <x v="1054"/>
    <x v="1053"/>
    <n v="2500"/>
    <n v="0"/>
    <x v="1"/>
    <x v="0"/>
    <x v="0"/>
    <n v="1407708000"/>
    <n v="1405110399"/>
    <x v="0"/>
    <n v="0"/>
    <x v="1"/>
    <s v="journalism/audio"/>
    <n v="0"/>
    <x v="121"/>
    <x v="5"/>
    <x v="16"/>
  </r>
  <r>
    <n v="1055"/>
    <x v="1055"/>
    <x v="1054"/>
    <n v="3500"/>
    <n v="0"/>
    <x v="1"/>
    <x v="0"/>
    <x v="0"/>
    <n v="1457394545"/>
    <n v="1454802545"/>
    <x v="0"/>
    <n v="0"/>
    <x v="1"/>
    <s v="journalism/audio"/>
    <n v="0"/>
    <x v="121"/>
    <x v="5"/>
    <x v="16"/>
  </r>
  <r>
    <n v="1056"/>
    <x v="1056"/>
    <x v="1055"/>
    <n v="10000"/>
    <n v="0"/>
    <x v="1"/>
    <x v="0"/>
    <x v="0"/>
    <n v="1429892177"/>
    <n v="1424711777"/>
    <x v="0"/>
    <n v="0"/>
    <x v="1"/>
    <s v="journalism/audio"/>
    <n v="0"/>
    <x v="121"/>
    <x v="5"/>
    <x v="16"/>
  </r>
  <r>
    <n v="1057"/>
    <x v="1057"/>
    <x v="1056"/>
    <n v="10000"/>
    <n v="0"/>
    <x v="1"/>
    <x v="0"/>
    <x v="0"/>
    <n v="1480888483"/>
    <n v="1478292883"/>
    <x v="0"/>
    <n v="0"/>
    <x v="1"/>
    <s v="journalism/audio"/>
    <n v="0"/>
    <x v="121"/>
    <x v="5"/>
    <x v="16"/>
  </r>
  <r>
    <n v="1058"/>
    <x v="1058"/>
    <x v="1057"/>
    <n v="40000"/>
    <n v="0"/>
    <x v="1"/>
    <x v="0"/>
    <x v="0"/>
    <n v="1427328000"/>
    <n v="1423777043"/>
    <x v="0"/>
    <n v="0"/>
    <x v="1"/>
    <s v="journalism/audio"/>
    <n v="0"/>
    <x v="121"/>
    <x v="5"/>
    <x v="16"/>
  </r>
  <r>
    <n v="1059"/>
    <x v="1059"/>
    <x v="1058"/>
    <n v="1100"/>
    <n v="0"/>
    <x v="1"/>
    <x v="0"/>
    <x v="0"/>
    <n v="1426269456"/>
    <n v="1423681056"/>
    <x v="0"/>
    <n v="0"/>
    <x v="1"/>
    <s v="journalism/audio"/>
    <n v="0"/>
    <x v="121"/>
    <x v="5"/>
    <x v="16"/>
  </r>
  <r>
    <n v="1060"/>
    <x v="1060"/>
    <x v="1059"/>
    <n v="5000"/>
    <n v="50"/>
    <x v="1"/>
    <x v="0"/>
    <x v="0"/>
    <n v="1429134893"/>
    <n v="1426542893"/>
    <x v="0"/>
    <n v="1"/>
    <x v="1"/>
    <s v="journalism/audio"/>
    <n v="1"/>
    <x v="73"/>
    <x v="5"/>
    <x v="16"/>
  </r>
  <r>
    <n v="1061"/>
    <x v="1061"/>
    <x v="1060"/>
    <n v="4000"/>
    <n v="0"/>
    <x v="1"/>
    <x v="0"/>
    <x v="0"/>
    <n v="1462150800"/>
    <n v="1456987108"/>
    <x v="0"/>
    <n v="0"/>
    <x v="1"/>
    <s v="journalism/audio"/>
    <n v="0"/>
    <x v="121"/>
    <x v="5"/>
    <x v="16"/>
  </r>
  <r>
    <n v="1062"/>
    <x v="1062"/>
    <x v="1061"/>
    <n v="199"/>
    <n v="190"/>
    <x v="1"/>
    <x v="0"/>
    <x v="0"/>
    <n v="1468351341"/>
    <n v="1467746541"/>
    <x v="0"/>
    <n v="4"/>
    <x v="1"/>
    <s v="journalism/audio"/>
    <n v="95"/>
    <x v="125"/>
    <x v="5"/>
    <x v="16"/>
  </r>
  <r>
    <n v="1063"/>
    <x v="1063"/>
    <x v="1062"/>
    <n v="1000"/>
    <n v="0"/>
    <x v="1"/>
    <x v="0"/>
    <x v="0"/>
    <n v="1472604262"/>
    <n v="1470012262"/>
    <x v="0"/>
    <n v="0"/>
    <x v="1"/>
    <s v="journalism/audio"/>
    <n v="0"/>
    <x v="121"/>
    <x v="5"/>
    <x v="16"/>
  </r>
  <r>
    <n v="1064"/>
    <x v="1064"/>
    <x v="1063"/>
    <n v="90000"/>
    <n v="8077"/>
    <x v="2"/>
    <x v="0"/>
    <x v="0"/>
    <n v="1373174903"/>
    <n v="1369286903"/>
    <x v="0"/>
    <n v="123"/>
    <x v="1"/>
    <s v="games/video games"/>
    <n v="9"/>
    <x v="781"/>
    <x v="6"/>
    <x v="17"/>
  </r>
  <r>
    <n v="1065"/>
    <x v="1065"/>
    <x v="1064"/>
    <n v="3000"/>
    <n v="81"/>
    <x v="2"/>
    <x v="2"/>
    <x v="2"/>
    <n v="1392800922"/>
    <n v="1390381722"/>
    <x v="0"/>
    <n v="5"/>
    <x v="1"/>
    <s v="games/video games"/>
    <n v="3"/>
    <x v="782"/>
    <x v="6"/>
    <x v="17"/>
  </r>
  <r>
    <n v="1066"/>
    <x v="1066"/>
    <x v="1065"/>
    <n v="150000"/>
    <n v="5051"/>
    <x v="2"/>
    <x v="0"/>
    <x v="0"/>
    <n v="1375657582"/>
    <n v="1371769582"/>
    <x v="0"/>
    <n v="148"/>
    <x v="1"/>
    <s v="games/video games"/>
    <n v="3"/>
    <x v="783"/>
    <x v="6"/>
    <x v="17"/>
  </r>
  <r>
    <n v="1067"/>
    <x v="1067"/>
    <x v="1066"/>
    <n v="500"/>
    <n v="130"/>
    <x v="2"/>
    <x v="0"/>
    <x v="0"/>
    <n v="1387657931"/>
    <n v="1385065931"/>
    <x v="0"/>
    <n v="10"/>
    <x v="1"/>
    <s v="games/video games"/>
    <n v="26"/>
    <x v="31"/>
    <x v="6"/>
    <x v="17"/>
  </r>
  <r>
    <n v="1068"/>
    <x v="1068"/>
    <x v="1067"/>
    <n v="30000"/>
    <n v="45"/>
    <x v="2"/>
    <x v="0"/>
    <x v="0"/>
    <n v="1460274864"/>
    <n v="1457686464"/>
    <x v="0"/>
    <n v="4"/>
    <x v="1"/>
    <s v="games/video games"/>
    <n v="0"/>
    <x v="784"/>
    <x v="6"/>
    <x v="17"/>
  </r>
  <r>
    <n v="1069"/>
    <x v="1069"/>
    <x v="1068"/>
    <n v="2200"/>
    <n v="850"/>
    <x v="2"/>
    <x v="0"/>
    <x v="0"/>
    <n v="1385447459"/>
    <n v="1382679059"/>
    <x v="0"/>
    <n v="21"/>
    <x v="1"/>
    <s v="games/video games"/>
    <n v="39"/>
    <x v="785"/>
    <x v="6"/>
    <x v="17"/>
  </r>
  <r>
    <n v="1070"/>
    <x v="1070"/>
    <x v="1069"/>
    <n v="10000"/>
    <n v="70"/>
    <x v="2"/>
    <x v="0"/>
    <x v="0"/>
    <n v="1349050622"/>
    <n v="1347322622"/>
    <x v="0"/>
    <n v="2"/>
    <x v="1"/>
    <s v="games/video games"/>
    <n v="1"/>
    <x v="431"/>
    <x v="6"/>
    <x v="17"/>
  </r>
  <r>
    <n v="1071"/>
    <x v="1071"/>
    <x v="1070"/>
    <n v="100"/>
    <n v="0"/>
    <x v="2"/>
    <x v="10"/>
    <x v="8"/>
    <n v="1447787093"/>
    <n v="1445191493"/>
    <x v="0"/>
    <n v="0"/>
    <x v="1"/>
    <s v="games/video games"/>
    <n v="0"/>
    <x v="121"/>
    <x v="6"/>
    <x v="17"/>
  </r>
  <r>
    <n v="1072"/>
    <x v="1072"/>
    <x v="1071"/>
    <n v="75000"/>
    <n v="51"/>
    <x v="2"/>
    <x v="0"/>
    <x v="0"/>
    <n v="1391630297"/>
    <n v="1389038297"/>
    <x v="0"/>
    <n v="4"/>
    <x v="1"/>
    <s v="games/video games"/>
    <n v="0"/>
    <x v="786"/>
    <x v="6"/>
    <x v="17"/>
  </r>
  <r>
    <n v="1073"/>
    <x v="1073"/>
    <x v="1072"/>
    <n v="750"/>
    <n v="10"/>
    <x v="2"/>
    <x v="0"/>
    <x v="0"/>
    <n v="1318806541"/>
    <n v="1316214541"/>
    <x v="0"/>
    <n v="1"/>
    <x v="1"/>
    <s v="games/video games"/>
    <n v="1"/>
    <x v="119"/>
    <x v="6"/>
    <x v="17"/>
  </r>
  <r>
    <n v="1074"/>
    <x v="1074"/>
    <x v="1073"/>
    <n v="54000"/>
    <n v="3407"/>
    <x v="2"/>
    <x v="0"/>
    <x v="0"/>
    <n v="1388808545"/>
    <n v="1386216545"/>
    <x v="0"/>
    <n v="30"/>
    <x v="1"/>
    <s v="games/video games"/>
    <n v="6"/>
    <x v="787"/>
    <x v="6"/>
    <x v="17"/>
  </r>
  <r>
    <n v="1075"/>
    <x v="1075"/>
    <x v="1074"/>
    <n v="1000"/>
    <n v="45"/>
    <x v="2"/>
    <x v="0"/>
    <x v="0"/>
    <n v="1336340516"/>
    <n v="1333748516"/>
    <x v="0"/>
    <n v="3"/>
    <x v="1"/>
    <s v="games/video games"/>
    <n v="5"/>
    <x v="2"/>
    <x v="6"/>
    <x v="17"/>
  </r>
  <r>
    <n v="1076"/>
    <x v="1076"/>
    <x v="1075"/>
    <n v="75000"/>
    <n v="47074"/>
    <x v="2"/>
    <x v="0"/>
    <x v="0"/>
    <n v="1410426250"/>
    <n v="1405674250"/>
    <x v="0"/>
    <n v="975"/>
    <x v="1"/>
    <s v="games/video games"/>
    <n v="63"/>
    <x v="788"/>
    <x v="6"/>
    <x v="17"/>
  </r>
  <r>
    <n v="1077"/>
    <x v="1077"/>
    <x v="1076"/>
    <n v="25000"/>
    <n v="7344"/>
    <x v="2"/>
    <x v="0"/>
    <x v="0"/>
    <n v="1452744011"/>
    <n v="1450152011"/>
    <x v="0"/>
    <n v="167"/>
    <x v="1"/>
    <s v="games/video games"/>
    <n v="29"/>
    <x v="716"/>
    <x v="6"/>
    <x v="17"/>
  </r>
  <r>
    <n v="1078"/>
    <x v="1078"/>
    <x v="1077"/>
    <n v="600"/>
    <n v="45"/>
    <x v="2"/>
    <x v="0"/>
    <x v="0"/>
    <n v="1311309721"/>
    <n v="1307421721"/>
    <x v="0"/>
    <n v="5"/>
    <x v="1"/>
    <s v="games/video games"/>
    <n v="8"/>
    <x v="373"/>
    <x v="6"/>
    <x v="17"/>
  </r>
  <r>
    <n v="1079"/>
    <x v="1079"/>
    <x v="1078"/>
    <n v="26000"/>
    <n v="678"/>
    <x v="2"/>
    <x v="12"/>
    <x v="3"/>
    <n v="1463232936"/>
    <n v="1461072936"/>
    <x v="0"/>
    <n v="18"/>
    <x v="1"/>
    <s v="games/video games"/>
    <n v="3"/>
    <x v="789"/>
    <x v="6"/>
    <x v="17"/>
  </r>
  <r>
    <n v="1080"/>
    <x v="1080"/>
    <x v="1079"/>
    <n v="20000"/>
    <n v="1821"/>
    <x v="2"/>
    <x v="0"/>
    <x v="0"/>
    <n v="1399778333"/>
    <n v="1397186333"/>
    <x v="0"/>
    <n v="98"/>
    <x v="1"/>
    <s v="games/video games"/>
    <n v="9"/>
    <x v="790"/>
    <x v="6"/>
    <x v="17"/>
  </r>
  <r>
    <n v="1081"/>
    <x v="1081"/>
    <x v="1080"/>
    <n v="68000"/>
    <n v="12"/>
    <x v="2"/>
    <x v="0"/>
    <x v="0"/>
    <n v="1422483292"/>
    <n v="1419891292"/>
    <x v="0"/>
    <n v="4"/>
    <x v="1"/>
    <s v="games/video games"/>
    <n v="0"/>
    <x v="362"/>
    <x v="6"/>
    <x v="17"/>
  </r>
  <r>
    <n v="1082"/>
    <x v="1082"/>
    <x v="1081"/>
    <n v="10000"/>
    <n v="56"/>
    <x v="2"/>
    <x v="0"/>
    <x v="0"/>
    <n v="1344635088"/>
    <n v="1342043088"/>
    <x v="0"/>
    <n v="3"/>
    <x v="1"/>
    <s v="games/video games"/>
    <n v="1"/>
    <x v="791"/>
    <x v="6"/>
    <x v="17"/>
  </r>
  <r>
    <n v="1083"/>
    <x v="1083"/>
    <x v="1082"/>
    <n v="50000"/>
    <n v="410"/>
    <x v="2"/>
    <x v="5"/>
    <x v="5"/>
    <n v="1406994583"/>
    <n v="1401810583"/>
    <x v="0"/>
    <n v="1"/>
    <x v="1"/>
    <s v="games/video games"/>
    <n v="1"/>
    <x v="792"/>
    <x v="6"/>
    <x v="17"/>
  </r>
  <r>
    <n v="1084"/>
    <x v="1084"/>
    <x v="1083"/>
    <n v="550"/>
    <n v="0"/>
    <x v="2"/>
    <x v="0"/>
    <x v="0"/>
    <n v="1407534804"/>
    <n v="1404942804"/>
    <x v="0"/>
    <n v="0"/>
    <x v="1"/>
    <s v="games/video games"/>
    <n v="0"/>
    <x v="121"/>
    <x v="6"/>
    <x v="17"/>
  </r>
  <r>
    <n v="1085"/>
    <x v="1085"/>
    <x v="1084"/>
    <n v="30000"/>
    <n v="1026"/>
    <x v="2"/>
    <x v="5"/>
    <x v="5"/>
    <n v="1457967975"/>
    <n v="1455379575"/>
    <x v="0"/>
    <n v="9"/>
    <x v="1"/>
    <s v="games/video games"/>
    <n v="3"/>
    <x v="793"/>
    <x v="6"/>
    <x v="17"/>
  </r>
  <r>
    <n v="1086"/>
    <x v="1086"/>
    <x v="1085"/>
    <n v="18000"/>
    <n v="15"/>
    <x v="2"/>
    <x v="0"/>
    <x v="0"/>
    <n v="1408913291"/>
    <n v="1406321291"/>
    <x v="0"/>
    <n v="2"/>
    <x v="1"/>
    <s v="games/video games"/>
    <n v="0"/>
    <x v="501"/>
    <x v="6"/>
    <x v="17"/>
  </r>
  <r>
    <n v="1087"/>
    <x v="1087"/>
    <x v="1086"/>
    <n v="1100"/>
    <n v="0"/>
    <x v="2"/>
    <x v="0"/>
    <x v="0"/>
    <n v="1402852087"/>
    <n v="1400260087"/>
    <x v="0"/>
    <n v="0"/>
    <x v="1"/>
    <s v="games/video games"/>
    <n v="0"/>
    <x v="121"/>
    <x v="6"/>
    <x v="17"/>
  </r>
  <r>
    <n v="1088"/>
    <x v="1088"/>
    <x v="1087"/>
    <n v="45000"/>
    <n v="6382.34"/>
    <x v="2"/>
    <x v="0"/>
    <x v="0"/>
    <n v="1398366667"/>
    <n v="1395774667"/>
    <x v="0"/>
    <n v="147"/>
    <x v="1"/>
    <s v="games/video games"/>
    <n v="14"/>
    <x v="794"/>
    <x v="6"/>
    <x v="17"/>
  </r>
  <r>
    <n v="1089"/>
    <x v="1089"/>
    <x v="1088"/>
    <n v="15000"/>
    <n v="1174"/>
    <x v="2"/>
    <x v="6"/>
    <x v="3"/>
    <n v="1435293175"/>
    <n v="1432701175"/>
    <x v="0"/>
    <n v="49"/>
    <x v="1"/>
    <s v="games/video games"/>
    <n v="8"/>
    <x v="775"/>
    <x v="6"/>
    <x v="17"/>
  </r>
  <r>
    <n v="1090"/>
    <x v="1090"/>
    <x v="1089"/>
    <n v="12999"/>
    <n v="5"/>
    <x v="2"/>
    <x v="2"/>
    <x v="2"/>
    <n v="1432873653"/>
    <n v="1430281653"/>
    <x v="0"/>
    <n v="1"/>
    <x v="1"/>
    <s v="games/video games"/>
    <n v="0"/>
    <x v="144"/>
    <x v="6"/>
    <x v="17"/>
  </r>
  <r>
    <n v="1091"/>
    <x v="1091"/>
    <x v="1090"/>
    <n v="200"/>
    <n v="25"/>
    <x v="2"/>
    <x v="1"/>
    <x v="1"/>
    <n v="1460313672"/>
    <n v="1457725272"/>
    <x v="0"/>
    <n v="2"/>
    <x v="1"/>
    <s v="games/video games"/>
    <n v="13"/>
    <x v="381"/>
    <x v="6"/>
    <x v="17"/>
  </r>
  <r>
    <n v="1092"/>
    <x v="1092"/>
    <x v="1091"/>
    <n v="2000"/>
    <n v="21"/>
    <x v="2"/>
    <x v="0"/>
    <x v="0"/>
    <n v="1357432638"/>
    <n v="1354840638"/>
    <x v="0"/>
    <n v="7"/>
    <x v="1"/>
    <s v="games/video games"/>
    <n v="1"/>
    <x v="362"/>
    <x v="6"/>
    <x v="17"/>
  </r>
  <r>
    <n v="1093"/>
    <x v="1093"/>
    <x v="1092"/>
    <n v="300"/>
    <n v="42.25"/>
    <x v="2"/>
    <x v="5"/>
    <x v="5"/>
    <n v="1455232937"/>
    <n v="1453936937"/>
    <x v="0"/>
    <n v="4"/>
    <x v="1"/>
    <s v="games/video games"/>
    <n v="14"/>
    <x v="491"/>
    <x v="6"/>
    <x v="17"/>
  </r>
  <r>
    <n v="1094"/>
    <x v="1094"/>
    <x v="1093"/>
    <n v="18000"/>
    <n v="3294.01"/>
    <x v="2"/>
    <x v="0"/>
    <x v="0"/>
    <n v="1318180033"/>
    <n v="1315588033"/>
    <x v="0"/>
    <n v="27"/>
    <x v="1"/>
    <s v="games/video games"/>
    <n v="18"/>
    <x v="795"/>
    <x v="6"/>
    <x v="17"/>
  </r>
  <r>
    <n v="1095"/>
    <x v="1095"/>
    <x v="1094"/>
    <n v="500000"/>
    <n v="25174"/>
    <x v="2"/>
    <x v="0"/>
    <x v="0"/>
    <n v="1377867220"/>
    <n v="1375275220"/>
    <x v="0"/>
    <n v="94"/>
    <x v="1"/>
    <s v="games/video games"/>
    <n v="5"/>
    <x v="796"/>
    <x v="6"/>
    <x v="17"/>
  </r>
  <r>
    <n v="1096"/>
    <x v="1096"/>
    <x v="1095"/>
    <n v="12000"/>
    <n v="2152"/>
    <x v="2"/>
    <x v="0"/>
    <x v="0"/>
    <n v="1412393400"/>
    <n v="1409747154"/>
    <x v="0"/>
    <n v="29"/>
    <x v="1"/>
    <s v="games/video games"/>
    <n v="18"/>
    <x v="797"/>
    <x v="6"/>
    <x v="17"/>
  </r>
  <r>
    <n v="1097"/>
    <x v="1097"/>
    <x v="1096"/>
    <n v="100000"/>
    <n v="47"/>
    <x v="2"/>
    <x v="0"/>
    <x v="0"/>
    <n v="1393786877"/>
    <n v="1390330877"/>
    <x v="0"/>
    <n v="7"/>
    <x v="1"/>
    <s v="games/video games"/>
    <n v="0"/>
    <x v="798"/>
    <x v="6"/>
    <x v="17"/>
  </r>
  <r>
    <n v="1098"/>
    <x v="1098"/>
    <x v="1097"/>
    <n v="25000"/>
    <n v="1803"/>
    <x v="2"/>
    <x v="0"/>
    <x v="0"/>
    <n v="1397413095"/>
    <n v="1394821095"/>
    <x v="0"/>
    <n v="22"/>
    <x v="1"/>
    <s v="games/video games"/>
    <n v="7"/>
    <x v="799"/>
    <x v="6"/>
    <x v="17"/>
  </r>
  <r>
    <n v="1099"/>
    <x v="1099"/>
    <x v="1098"/>
    <n v="5000"/>
    <n v="25"/>
    <x v="2"/>
    <x v="1"/>
    <x v="1"/>
    <n v="1431547468"/>
    <n v="1428955468"/>
    <x v="0"/>
    <n v="1"/>
    <x v="1"/>
    <s v="games/video games"/>
    <n v="1"/>
    <x v="380"/>
    <x v="6"/>
    <x v="17"/>
  </r>
  <r>
    <n v="1100"/>
    <x v="1100"/>
    <x v="1099"/>
    <n v="4000"/>
    <n v="100"/>
    <x v="2"/>
    <x v="12"/>
    <x v="3"/>
    <n v="1455417571"/>
    <n v="1452825571"/>
    <x v="0"/>
    <n v="10"/>
    <x v="1"/>
    <s v="games/video games"/>
    <n v="3"/>
    <x v="119"/>
    <x v="6"/>
    <x v="17"/>
  </r>
  <r>
    <n v="1101"/>
    <x v="1101"/>
    <x v="1100"/>
    <n v="100000"/>
    <n v="41"/>
    <x v="2"/>
    <x v="0"/>
    <x v="0"/>
    <n v="1468519920"/>
    <n v="1466188338"/>
    <x v="0"/>
    <n v="6"/>
    <x v="1"/>
    <s v="games/video games"/>
    <n v="0"/>
    <x v="800"/>
    <x v="6"/>
    <x v="17"/>
  </r>
  <r>
    <n v="1102"/>
    <x v="1102"/>
    <x v="1101"/>
    <n v="8000"/>
    <n v="425"/>
    <x v="2"/>
    <x v="0"/>
    <x v="0"/>
    <n v="1386568740"/>
    <n v="1383095125"/>
    <x v="0"/>
    <n v="24"/>
    <x v="1"/>
    <s v="games/video games"/>
    <n v="5"/>
    <x v="801"/>
    <x v="6"/>
    <x v="17"/>
  </r>
  <r>
    <n v="1103"/>
    <x v="1103"/>
    <x v="1102"/>
    <n v="15000"/>
    <n v="243"/>
    <x v="2"/>
    <x v="0"/>
    <x v="0"/>
    <n v="1466227190"/>
    <n v="1461043190"/>
    <x v="0"/>
    <n v="15"/>
    <x v="1"/>
    <s v="games/video games"/>
    <n v="2"/>
    <x v="782"/>
    <x v="6"/>
    <x v="17"/>
  </r>
  <r>
    <n v="1104"/>
    <x v="1104"/>
    <x v="1103"/>
    <n v="60000"/>
    <n v="2971"/>
    <x v="2"/>
    <x v="1"/>
    <x v="1"/>
    <n v="1402480221"/>
    <n v="1399888221"/>
    <x v="0"/>
    <n v="37"/>
    <x v="1"/>
    <s v="games/video games"/>
    <n v="5"/>
    <x v="802"/>
    <x v="6"/>
    <x v="17"/>
  </r>
  <r>
    <n v="1105"/>
    <x v="1105"/>
    <x v="1104"/>
    <n v="900000"/>
    <n v="1431"/>
    <x v="2"/>
    <x v="0"/>
    <x v="0"/>
    <n v="1395627327"/>
    <n v="1393038927"/>
    <x v="0"/>
    <n v="20"/>
    <x v="1"/>
    <s v="games/video games"/>
    <n v="0"/>
    <x v="803"/>
    <x v="6"/>
    <x v="17"/>
  </r>
  <r>
    <n v="1106"/>
    <x v="1106"/>
    <x v="1105"/>
    <n v="400"/>
    <n v="165"/>
    <x v="2"/>
    <x v="0"/>
    <x v="0"/>
    <n v="1333557975"/>
    <n v="1330969575"/>
    <x v="0"/>
    <n v="7"/>
    <x v="1"/>
    <s v="games/video games"/>
    <n v="41"/>
    <x v="804"/>
    <x v="6"/>
    <x v="17"/>
  </r>
  <r>
    <n v="1107"/>
    <x v="1107"/>
    <x v="1106"/>
    <n v="10000"/>
    <n v="0"/>
    <x v="2"/>
    <x v="0"/>
    <x v="0"/>
    <n v="1406148024"/>
    <n v="1403556024"/>
    <x v="0"/>
    <n v="0"/>
    <x v="1"/>
    <s v="games/video games"/>
    <n v="0"/>
    <x v="121"/>
    <x v="6"/>
    <x v="17"/>
  </r>
  <r>
    <n v="1108"/>
    <x v="1108"/>
    <x v="1107"/>
    <n v="25000"/>
    <n v="732.5"/>
    <x v="2"/>
    <x v="0"/>
    <x v="0"/>
    <n v="1334326635"/>
    <n v="1329146235"/>
    <x v="0"/>
    <n v="21"/>
    <x v="1"/>
    <s v="games/video games"/>
    <n v="3"/>
    <x v="805"/>
    <x v="6"/>
    <x v="17"/>
  </r>
  <r>
    <n v="1109"/>
    <x v="1109"/>
    <x v="1108"/>
    <n v="10000"/>
    <n v="45"/>
    <x v="2"/>
    <x v="0"/>
    <x v="0"/>
    <n v="1479495790"/>
    <n v="1476900190"/>
    <x v="0"/>
    <n v="3"/>
    <x v="1"/>
    <s v="games/video games"/>
    <n v="0"/>
    <x v="2"/>
    <x v="6"/>
    <x v="17"/>
  </r>
  <r>
    <n v="1110"/>
    <x v="1110"/>
    <x v="1109"/>
    <n v="50000"/>
    <n v="255"/>
    <x v="2"/>
    <x v="0"/>
    <x v="0"/>
    <n v="1354919022"/>
    <n v="1352327022"/>
    <x v="0"/>
    <n v="11"/>
    <x v="1"/>
    <s v="games/video games"/>
    <n v="1"/>
    <x v="806"/>
    <x v="6"/>
    <x v="17"/>
  </r>
  <r>
    <n v="1111"/>
    <x v="1111"/>
    <x v="1110"/>
    <n v="2500"/>
    <n v="1"/>
    <x v="2"/>
    <x v="0"/>
    <x v="0"/>
    <n v="1452228790"/>
    <n v="1449636790"/>
    <x v="0"/>
    <n v="1"/>
    <x v="1"/>
    <s v="games/video games"/>
    <n v="0"/>
    <x v="120"/>
    <x v="6"/>
    <x v="17"/>
  </r>
  <r>
    <n v="1112"/>
    <x v="1112"/>
    <x v="1111"/>
    <n v="88000"/>
    <n v="31272.92"/>
    <x v="2"/>
    <x v="0"/>
    <x v="0"/>
    <n v="1421656200"/>
    <n v="1416507211"/>
    <x v="0"/>
    <n v="312"/>
    <x v="1"/>
    <s v="games/video games"/>
    <n v="36"/>
    <x v="807"/>
    <x v="6"/>
    <x v="17"/>
  </r>
  <r>
    <n v="1113"/>
    <x v="1113"/>
    <x v="1112"/>
    <n v="1000"/>
    <n v="5"/>
    <x v="2"/>
    <x v="1"/>
    <x v="1"/>
    <n v="1408058820"/>
    <n v="1405466820"/>
    <x v="0"/>
    <n v="1"/>
    <x v="1"/>
    <s v="games/video games"/>
    <n v="1"/>
    <x v="144"/>
    <x v="6"/>
    <x v="17"/>
  </r>
  <r>
    <n v="1114"/>
    <x v="1114"/>
    <x v="1113"/>
    <n v="6000"/>
    <n v="10"/>
    <x v="2"/>
    <x v="1"/>
    <x v="1"/>
    <n v="1381306687"/>
    <n v="1378714687"/>
    <x v="0"/>
    <n v="3"/>
    <x v="1"/>
    <s v="games/video games"/>
    <n v="0"/>
    <x v="808"/>
    <x v="6"/>
    <x v="17"/>
  </r>
  <r>
    <n v="1115"/>
    <x v="1115"/>
    <x v="1114"/>
    <n v="40000"/>
    <n v="53"/>
    <x v="2"/>
    <x v="0"/>
    <x v="0"/>
    <n v="1459352495"/>
    <n v="1456764095"/>
    <x v="0"/>
    <n v="4"/>
    <x v="1"/>
    <s v="games/video games"/>
    <n v="0"/>
    <x v="508"/>
    <x v="6"/>
    <x v="17"/>
  </r>
  <r>
    <n v="1116"/>
    <x v="1116"/>
    <x v="1115"/>
    <n v="500000"/>
    <n v="178.52"/>
    <x v="2"/>
    <x v="0"/>
    <x v="0"/>
    <n v="1339273208"/>
    <n v="1334089208"/>
    <x v="0"/>
    <n v="10"/>
    <x v="1"/>
    <s v="games/video games"/>
    <n v="0"/>
    <x v="809"/>
    <x v="6"/>
    <x v="17"/>
  </r>
  <r>
    <n v="1117"/>
    <x v="1117"/>
    <x v="1116"/>
    <n v="1000"/>
    <n v="83"/>
    <x v="2"/>
    <x v="12"/>
    <x v="3"/>
    <n v="1451053313"/>
    <n v="1448461313"/>
    <x v="0"/>
    <n v="8"/>
    <x v="1"/>
    <s v="games/video games"/>
    <n v="8"/>
    <x v="810"/>
    <x v="6"/>
    <x v="17"/>
  </r>
  <r>
    <n v="1118"/>
    <x v="1118"/>
    <x v="1117"/>
    <n v="4500"/>
    <n v="109"/>
    <x v="2"/>
    <x v="2"/>
    <x v="2"/>
    <n v="1396666779"/>
    <n v="1394078379"/>
    <x v="0"/>
    <n v="3"/>
    <x v="1"/>
    <s v="games/video games"/>
    <n v="2"/>
    <x v="811"/>
    <x v="6"/>
    <x v="17"/>
  </r>
  <r>
    <n v="1119"/>
    <x v="1119"/>
    <x v="1118"/>
    <n v="2100"/>
    <n v="5"/>
    <x v="2"/>
    <x v="0"/>
    <x v="0"/>
    <n v="1396810864"/>
    <n v="1395687664"/>
    <x v="0"/>
    <n v="1"/>
    <x v="1"/>
    <s v="games/video games"/>
    <n v="0"/>
    <x v="144"/>
    <x v="6"/>
    <x v="17"/>
  </r>
  <r>
    <n v="1120"/>
    <x v="1120"/>
    <x v="1119"/>
    <n v="25000"/>
    <n v="0"/>
    <x v="2"/>
    <x v="0"/>
    <x v="0"/>
    <n v="1319835400"/>
    <n v="1315947400"/>
    <x v="0"/>
    <n v="0"/>
    <x v="1"/>
    <s v="games/video games"/>
    <n v="0"/>
    <x v="121"/>
    <x v="6"/>
    <x v="17"/>
  </r>
  <r>
    <n v="1121"/>
    <x v="1121"/>
    <x v="1120"/>
    <n v="250000"/>
    <n v="29"/>
    <x v="2"/>
    <x v="0"/>
    <x v="0"/>
    <n v="1457904316"/>
    <n v="1455315916"/>
    <x v="0"/>
    <n v="5"/>
    <x v="1"/>
    <s v="games/video games"/>
    <n v="0"/>
    <x v="812"/>
    <x v="6"/>
    <x v="17"/>
  </r>
  <r>
    <n v="1122"/>
    <x v="1122"/>
    <x v="1121"/>
    <n v="3200"/>
    <n v="0"/>
    <x v="2"/>
    <x v="1"/>
    <x v="1"/>
    <n v="1369932825"/>
    <n v="1368723225"/>
    <x v="0"/>
    <n v="0"/>
    <x v="1"/>
    <s v="games/video games"/>
    <n v="0"/>
    <x v="121"/>
    <x v="6"/>
    <x v="17"/>
  </r>
  <r>
    <n v="1123"/>
    <x v="1123"/>
    <x v="1122"/>
    <n v="5000"/>
    <n v="11"/>
    <x v="2"/>
    <x v="0"/>
    <x v="0"/>
    <n v="1397910848"/>
    <n v="1395318848"/>
    <x v="0"/>
    <n v="3"/>
    <x v="1"/>
    <s v="games/video games"/>
    <n v="0"/>
    <x v="813"/>
    <x v="6"/>
    <x v="17"/>
  </r>
  <r>
    <n v="1124"/>
    <x v="1124"/>
    <x v="1123"/>
    <n v="90000"/>
    <n v="425"/>
    <x v="2"/>
    <x v="0"/>
    <x v="0"/>
    <n v="1430409651"/>
    <n v="1427817651"/>
    <x v="0"/>
    <n v="7"/>
    <x v="1"/>
    <s v="games/mobile games"/>
    <n v="0"/>
    <x v="814"/>
    <x v="6"/>
    <x v="18"/>
  </r>
  <r>
    <n v="1125"/>
    <x v="1125"/>
    <x v="1124"/>
    <n v="3000"/>
    <n v="0"/>
    <x v="2"/>
    <x v="1"/>
    <x v="1"/>
    <n v="1443193130"/>
    <n v="1438009130"/>
    <x v="0"/>
    <n v="0"/>
    <x v="1"/>
    <s v="games/mobile games"/>
    <n v="0"/>
    <x v="121"/>
    <x v="6"/>
    <x v="18"/>
  </r>
  <r>
    <n v="1126"/>
    <x v="1126"/>
    <x v="1125"/>
    <n v="2000"/>
    <n v="10"/>
    <x v="2"/>
    <x v="0"/>
    <x v="0"/>
    <n v="1468482694"/>
    <n v="1465890694"/>
    <x v="0"/>
    <n v="2"/>
    <x v="1"/>
    <s v="games/mobile games"/>
    <n v="1"/>
    <x v="144"/>
    <x v="6"/>
    <x v="18"/>
  </r>
  <r>
    <n v="1127"/>
    <x v="1127"/>
    <x v="1126"/>
    <n v="35000"/>
    <n v="585"/>
    <x v="2"/>
    <x v="0"/>
    <x v="0"/>
    <n v="1416000600"/>
    <n v="1413318600"/>
    <x v="0"/>
    <n v="23"/>
    <x v="1"/>
    <s v="games/mobile games"/>
    <n v="2"/>
    <x v="815"/>
    <x v="6"/>
    <x v="18"/>
  </r>
  <r>
    <n v="1128"/>
    <x v="1128"/>
    <x v="1127"/>
    <n v="1000"/>
    <n v="1"/>
    <x v="2"/>
    <x v="1"/>
    <x v="1"/>
    <n v="1407425717"/>
    <n v="1404833717"/>
    <x v="0"/>
    <n v="1"/>
    <x v="1"/>
    <s v="games/mobile games"/>
    <n v="0"/>
    <x v="120"/>
    <x v="6"/>
    <x v="18"/>
  </r>
  <r>
    <n v="1129"/>
    <x v="1129"/>
    <x v="1128"/>
    <n v="20000"/>
    <n v="21"/>
    <x v="2"/>
    <x v="0"/>
    <x v="0"/>
    <n v="1465107693"/>
    <n v="1462515693"/>
    <x v="0"/>
    <n v="2"/>
    <x v="1"/>
    <s v="games/mobile games"/>
    <n v="0"/>
    <x v="678"/>
    <x v="6"/>
    <x v="18"/>
  </r>
  <r>
    <n v="1130"/>
    <x v="1130"/>
    <x v="1129"/>
    <n v="5000"/>
    <n v="11"/>
    <x v="2"/>
    <x v="0"/>
    <x v="0"/>
    <n v="1416963300"/>
    <n v="1411775700"/>
    <x v="0"/>
    <n v="3"/>
    <x v="1"/>
    <s v="games/mobile games"/>
    <n v="0"/>
    <x v="813"/>
    <x v="6"/>
    <x v="18"/>
  </r>
  <r>
    <n v="1131"/>
    <x v="1131"/>
    <x v="1130"/>
    <n v="40000"/>
    <n v="0"/>
    <x v="2"/>
    <x v="2"/>
    <x v="2"/>
    <n v="1450993668"/>
    <n v="1448401668"/>
    <x v="0"/>
    <n v="0"/>
    <x v="1"/>
    <s v="games/mobile games"/>
    <n v="0"/>
    <x v="121"/>
    <x v="6"/>
    <x v="18"/>
  </r>
  <r>
    <n v="1132"/>
    <x v="1132"/>
    <x v="1131"/>
    <n v="10000"/>
    <n v="1438"/>
    <x v="2"/>
    <x v="5"/>
    <x v="5"/>
    <n v="1483238771"/>
    <n v="1480646771"/>
    <x v="0"/>
    <n v="13"/>
    <x v="1"/>
    <s v="games/mobile games"/>
    <n v="14"/>
    <x v="816"/>
    <x v="6"/>
    <x v="18"/>
  </r>
  <r>
    <n v="1133"/>
    <x v="1133"/>
    <x v="1132"/>
    <n v="3000"/>
    <n v="20"/>
    <x v="2"/>
    <x v="1"/>
    <x v="1"/>
    <n v="1406799981"/>
    <n v="1404207981"/>
    <x v="0"/>
    <n v="1"/>
    <x v="1"/>
    <s v="games/mobile games"/>
    <n v="1"/>
    <x v="135"/>
    <x v="6"/>
    <x v="18"/>
  </r>
  <r>
    <n v="1134"/>
    <x v="1134"/>
    <x v="1133"/>
    <n v="25000"/>
    <n v="1"/>
    <x v="2"/>
    <x v="2"/>
    <x v="2"/>
    <n v="1417235580"/>
    <n v="1416034228"/>
    <x v="0"/>
    <n v="1"/>
    <x v="1"/>
    <s v="games/mobile games"/>
    <n v="0"/>
    <x v="120"/>
    <x v="6"/>
    <x v="18"/>
  </r>
  <r>
    <n v="1135"/>
    <x v="1135"/>
    <x v="1134"/>
    <n v="1000"/>
    <n v="50"/>
    <x v="2"/>
    <x v="12"/>
    <x v="3"/>
    <n v="1470527094"/>
    <n v="1467935094"/>
    <x v="0"/>
    <n v="1"/>
    <x v="1"/>
    <s v="games/mobile games"/>
    <n v="5"/>
    <x v="73"/>
    <x v="6"/>
    <x v="18"/>
  </r>
  <r>
    <n v="1136"/>
    <x v="1136"/>
    <x v="1135"/>
    <n v="4190"/>
    <n v="270"/>
    <x v="2"/>
    <x v="6"/>
    <x v="3"/>
    <n v="1450541229"/>
    <n v="1447949229"/>
    <x v="0"/>
    <n v="6"/>
    <x v="1"/>
    <s v="games/mobile games"/>
    <n v="6"/>
    <x v="817"/>
    <x v="6"/>
    <x v="18"/>
  </r>
  <r>
    <n v="1137"/>
    <x v="1137"/>
    <x v="1136"/>
    <n v="25000"/>
    <n v="9875"/>
    <x v="2"/>
    <x v="0"/>
    <x v="0"/>
    <n v="1461440421"/>
    <n v="1458848421"/>
    <x v="0"/>
    <n v="39"/>
    <x v="1"/>
    <s v="games/mobile games"/>
    <n v="40"/>
    <x v="818"/>
    <x v="6"/>
    <x v="18"/>
  </r>
  <r>
    <n v="1138"/>
    <x v="1138"/>
    <x v="1137"/>
    <n v="35000"/>
    <n v="125"/>
    <x v="2"/>
    <x v="0"/>
    <x v="0"/>
    <n v="1485035131"/>
    <n v="1483307131"/>
    <x v="0"/>
    <n v="4"/>
    <x v="1"/>
    <s v="games/mobile games"/>
    <n v="0"/>
    <x v="672"/>
    <x v="6"/>
    <x v="18"/>
  </r>
  <r>
    <n v="1139"/>
    <x v="1139"/>
    <x v="1138"/>
    <n v="8000"/>
    <n v="5"/>
    <x v="2"/>
    <x v="0"/>
    <x v="0"/>
    <n v="1420100426"/>
    <n v="1417508426"/>
    <x v="0"/>
    <n v="1"/>
    <x v="1"/>
    <s v="games/mobile games"/>
    <n v="0"/>
    <x v="144"/>
    <x v="6"/>
    <x v="18"/>
  </r>
  <r>
    <n v="1140"/>
    <x v="1140"/>
    <x v="1139"/>
    <n v="5000"/>
    <n v="0"/>
    <x v="2"/>
    <x v="1"/>
    <x v="1"/>
    <n v="1438859121"/>
    <n v="1436267121"/>
    <x v="0"/>
    <n v="0"/>
    <x v="1"/>
    <s v="games/mobile games"/>
    <n v="0"/>
    <x v="121"/>
    <x v="6"/>
    <x v="18"/>
  </r>
  <r>
    <n v="1141"/>
    <x v="1141"/>
    <x v="1140"/>
    <n v="500"/>
    <n v="0"/>
    <x v="2"/>
    <x v="12"/>
    <x v="3"/>
    <n v="1436460450"/>
    <n v="1433868450"/>
    <x v="0"/>
    <n v="0"/>
    <x v="1"/>
    <s v="games/mobile games"/>
    <n v="0"/>
    <x v="121"/>
    <x v="6"/>
    <x v="18"/>
  </r>
  <r>
    <n v="1142"/>
    <x v="1142"/>
    <x v="1141"/>
    <n v="4000"/>
    <n v="0"/>
    <x v="2"/>
    <x v="0"/>
    <x v="0"/>
    <n v="1424131727"/>
    <n v="1421539727"/>
    <x v="0"/>
    <n v="0"/>
    <x v="1"/>
    <s v="games/mobile games"/>
    <n v="0"/>
    <x v="121"/>
    <x v="6"/>
    <x v="18"/>
  </r>
  <r>
    <n v="1143"/>
    <x v="1143"/>
    <x v="1142"/>
    <n v="45000"/>
    <n v="186"/>
    <x v="2"/>
    <x v="0"/>
    <x v="0"/>
    <n v="1450327126"/>
    <n v="1447735126"/>
    <x v="0"/>
    <n v="8"/>
    <x v="1"/>
    <s v="games/mobile games"/>
    <n v="0"/>
    <x v="819"/>
    <x v="6"/>
    <x v="18"/>
  </r>
  <r>
    <n v="1144"/>
    <x v="1144"/>
    <x v="1143"/>
    <n v="9300"/>
    <n v="0"/>
    <x v="2"/>
    <x v="0"/>
    <x v="0"/>
    <n v="1430281320"/>
    <n v="1427689320"/>
    <x v="0"/>
    <n v="0"/>
    <x v="1"/>
    <s v="food/food trucks"/>
    <n v="0"/>
    <x v="121"/>
    <x v="7"/>
    <x v="19"/>
  </r>
  <r>
    <n v="1145"/>
    <x v="1145"/>
    <x v="1144"/>
    <n v="80000"/>
    <n v="100"/>
    <x v="2"/>
    <x v="0"/>
    <x v="0"/>
    <n v="1412272592"/>
    <n v="1407088592"/>
    <x v="0"/>
    <n v="1"/>
    <x v="1"/>
    <s v="food/food trucks"/>
    <n v="0"/>
    <x v="101"/>
    <x v="7"/>
    <x v="19"/>
  </r>
  <r>
    <n v="1146"/>
    <x v="1146"/>
    <x v="1145"/>
    <n v="6000"/>
    <n v="530"/>
    <x v="2"/>
    <x v="0"/>
    <x v="0"/>
    <n v="1399071173"/>
    <n v="1395787973"/>
    <x v="0"/>
    <n v="12"/>
    <x v="1"/>
    <s v="food/food trucks"/>
    <n v="9"/>
    <x v="820"/>
    <x v="7"/>
    <x v="19"/>
  </r>
  <r>
    <n v="1147"/>
    <x v="1147"/>
    <x v="1146"/>
    <n v="25000"/>
    <n v="0"/>
    <x v="2"/>
    <x v="5"/>
    <x v="5"/>
    <n v="1413760783"/>
    <n v="1408576783"/>
    <x v="0"/>
    <n v="0"/>
    <x v="1"/>
    <s v="food/food trucks"/>
    <n v="0"/>
    <x v="121"/>
    <x v="7"/>
    <x v="19"/>
  </r>
  <r>
    <n v="1148"/>
    <x v="1148"/>
    <x v="1147"/>
    <n v="15000"/>
    <n v="73"/>
    <x v="2"/>
    <x v="0"/>
    <x v="0"/>
    <n v="1480568781"/>
    <n v="1477973181"/>
    <x v="0"/>
    <n v="3"/>
    <x v="1"/>
    <s v="food/food trucks"/>
    <n v="0"/>
    <x v="821"/>
    <x v="7"/>
    <x v="19"/>
  </r>
  <r>
    <n v="1149"/>
    <x v="1149"/>
    <x v="1148"/>
    <n v="50000"/>
    <n v="75"/>
    <x v="2"/>
    <x v="0"/>
    <x v="0"/>
    <n v="1466096566"/>
    <n v="1463504566"/>
    <x v="0"/>
    <n v="2"/>
    <x v="1"/>
    <s v="food/food trucks"/>
    <n v="0"/>
    <x v="822"/>
    <x v="7"/>
    <x v="19"/>
  </r>
  <r>
    <n v="1150"/>
    <x v="1150"/>
    <x v="1149"/>
    <n v="2500"/>
    <n v="252"/>
    <x v="2"/>
    <x v="0"/>
    <x v="0"/>
    <n v="1452293675"/>
    <n v="1447109675"/>
    <x v="0"/>
    <n v="6"/>
    <x v="1"/>
    <s v="food/food trucks"/>
    <n v="10"/>
    <x v="823"/>
    <x v="7"/>
    <x v="19"/>
  </r>
  <r>
    <n v="1151"/>
    <x v="1151"/>
    <x v="1150"/>
    <n v="25000"/>
    <n v="0"/>
    <x v="2"/>
    <x v="0"/>
    <x v="0"/>
    <n v="1441592863"/>
    <n v="1439000863"/>
    <x v="0"/>
    <n v="0"/>
    <x v="1"/>
    <s v="food/food trucks"/>
    <n v="0"/>
    <x v="121"/>
    <x v="7"/>
    <x v="19"/>
  </r>
  <r>
    <n v="1152"/>
    <x v="1152"/>
    <x v="1151"/>
    <n v="16000"/>
    <n v="911"/>
    <x v="2"/>
    <x v="0"/>
    <x v="0"/>
    <n v="1431709312"/>
    <n v="1429117312"/>
    <x v="0"/>
    <n v="15"/>
    <x v="1"/>
    <s v="food/food trucks"/>
    <n v="6"/>
    <x v="824"/>
    <x v="7"/>
    <x v="19"/>
  </r>
  <r>
    <n v="1153"/>
    <x v="1153"/>
    <x v="1152"/>
    <n v="8000"/>
    <n v="50"/>
    <x v="2"/>
    <x v="0"/>
    <x v="0"/>
    <n v="1434647305"/>
    <n v="1432055305"/>
    <x v="0"/>
    <n v="1"/>
    <x v="1"/>
    <s v="food/food trucks"/>
    <n v="1"/>
    <x v="73"/>
    <x v="7"/>
    <x v="19"/>
  </r>
  <r>
    <n v="1154"/>
    <x v="1154"/>
    <x v="1153"/>
    <n v="5000"/>
    <n v="325"/>
    <x v="2"/>
    <x v="0"/>
    <x v="0"/>
    <n v="1441507006"/>
    <n v="1438915006"/>
    <x v="0"/>
    <n v="3"/>
    <x v="1"/>
    <s v="food/food trucks"/>
    <n v="7"/>
    <x v="149"/>
    <x v="7"/>
    <x v="19"/>
  </r>
  <r>
    <n v="1155"/>
    <x v="1155"/>
    <x v="1154"/>
    <n v="25000"/>
    <n v="188"/>
    <x v="2"/>
    <x v="0"/>
    <x v="0"/>
    <n v="1408040408"/>
    <n v="1405448408"/>
    <x v="0"/>
    <n v="8"/>
    <x v="1"/>
    <s v="food/food trucks"/>
    <n v="1"/>
    <x v="825"/>
    <x v="7"/>
    <x v="19"/>
  </r>
  <r>
    <n v="1156"/>
    <x v="1156"/>
    <x v="1155"/>
    <n v="6500"/>
    <n v="0"/>
    <x v="2"/>
    <x v="0"/>
    <x v="0"/>
    <n v="1424742162"/>
    <n v="1422150162"/>
    <x v="0"/>
    <n v="0"/>
    <x v="1"/>
    <s v="food/food trucks"/>
    <n v="0"/>
    <x v="121"/>
    <x v="7"/>
    <x v="19"/>
  </r>
  <r>
    <n v="1157"/>
    <x v="1157"/>
    <x v="1156"/>
    <n v="10000"/>
    <n v="151"/>
    <x v="2"/>
    <x v="0"/>
    <x v="0"/>
    <n v="1417795480"/>
    <n v="1412607880"/>
    <x v="0"/>
    <n v="3"/>
    <x v="1"/>
    <s v="food/food trucks"/>
    <n v="2"/>
    <x v="679"/>
    <x v="7"/>
    <x v="19"/>
  </r>
  <r>
    <n v="1158"/>
    <x v="1158"/>
    <x v="1157"/>
    <n v="7500"/>
    <n v="35"/>
    <x v="2"/>
    <x v="0"/>
    <x v="0"/>
    <n v="1418091128"/>
    <n v="1415499128"/>
    <x v="0"/>
    <n v="3"/>
    <x v="1"/>
    <s v="food/food trucks"/>
    <n v="0"/>
    <x v="123"/>
    <x v="7"/>
    <x v="19"/>
  </r>
  <r>
    <n v="1159"/>
    <x v="1159"/>
    <x v="1158"/>
    <n v="6750"/>
    <n v="0"/>
    <x v="2"/>
    <x v="0"/>
    <x v="0"/>
    <n v="1435679100"/>
    <n v="1433006765"/>
    <x v="0"/>
    <n v="0"/>
    <x v="1"/>
    <s v="food/food trucks"/>
    <n v="0"/>
    <x v="121"/>
    <x v="7"/>
    <x v="19"/>
  </r>
  <r>
    <n v="1160"/>
    <x v="1160"/>
    <x v="1159"/>
    <n v="30000"/>
    <n v="1155"/>
    <x v="2"/>
    <x v="0"/>
    <x v="0"/>
    <n v="1427510586"/>
    <n v="1424922186"/>
    <x v="0"/>
    <n v="19"/>
    <x v="1"/>
    <s v="food/food trucks"/>
    <n v="4"/>
    <x v="826"/>
    <x v="7"/>
    <x v="19"/>
  </r>
  <r>
    <n v="1161"/>
    <x v="1161"/>
    <x v="1160"/>
    <n v="18000"/>
    <n v="0"/>
    <x v="2"/>
    <x v="0"/>
    <x v="0"/>
    <n v="1432047989"/>
    <n v="1430233589"/>
    <x v="0"/>
    <n v="0"/>
    <x v="1"/>
    <s v="food/food trucks"/>
    <n v="0"/>
    <x v="121"/>
    <x v="7"/>
    <x v="19"/>
  </r>
  <r>
    <n v="1162"/>
    <x v="1162"/>
    <x v="1161"/>
    <n v="60000"/>
    <n v="35"/>
    <x v="2"/>
    <x v="0"/>
    <x v="0"/>
    <n v="1411662264"/>
    <n v="1408983864"/>
    <x v="0"/>
    <n v="2"/>
    <x v="1"/>
    <s v="food/food trucks"/>
    <n v="0"/>
    <x v="827"/>
    <x v="7"/>
    <x v="19"/>
  </r>
  <r>
    <n v="1163"/>
    <x v="1163"/>
    <x v="1162"/>
    <n v="5200"/>
    <n v="0"/>
    <x v="2"/>
    <x v="0"/>
    <x v="0"/>
    <n v="1407604920"/>
    <n v="1405012920"/>
    <x v="0"/>
    <n v="0"/>
    <x v="1"/>
    <s v="food/food trucks"/>
    <n v="0"/>
    <x v="121"/>
    <x v="7"/>
    <x v="19"/>
  </r>
  <r>
    <n v="1164"/>
    <x v="1164"/>
    <x v="1163"/>
    <n v="10000"/>
    <n v="0"/>
    <x v="2"/>
    <x v="0"/>
    <x v="0"/>
    <n v="1466270582"/>
    <n v="1463678582"/>
    <x v="0"/>
    <n v="0"/>
    <x v="1"/>
    <s v="food/food trucks"/>
    <n v="0"/>
    <x v="121"/>
    <x v="7"/>
    <x v="19"/>
  </r>
  <r>
    <n v="1165"/>
    <x v="1165"/>
    <x v="1164"/>
    <n v="10000"/>
    <n v="2070.5"/>
    <x v="2"/>
    <x v="0"/>
    <x v="0"/>
    <n v="1404623330"/>
    <n v="1401685730"/>
    <x v="0"/>
    <n v="25"/>
    <x v="1"/>
    <s v="food/food trucks"/>
    <n v="21"/>
    <x v="828"/>
    <x v="7"/>
    <x v="19"/>
  </r>
  <r>
    <n v="1166"/>
    <x v="1166"/>
    <x v="1165"/>
    <n v="15000"/>
    <n v="2871"/>
    <x v="2"/>
    <x v="0"/>
    <x v="0"/>
    <n v="1435291200"/>
    <n v="1432640342"/>
    <x v="0"/>
    <n v="8"/>
    <x v="1"/>
    <s v="food/food trucks"/>
    <n v="19"/>
    <x v="829"/>
    <x v="7"/>
    <x v="19"/>
  </r>
  <r>
    <n v="1167"/>
    <x v="1167"/>
    <x v="1166"/>
    <n v="60000"/>
    <n v="979"/>
    <x v="2"/>
    <x v="0"/>
    <x v="0"/>
    <n v="1410543495"/>
    <n v="1407865095"/>
    <x v="0"/>
    <n v="16"/>
    <x v="1"/>
    <s v="food/food trucks"/>
    <n v="2"/>
    <x v="830"/>
    <x v="7"/>
    <x v="19"/>
  </r>
  <r>
    <n v="1168"/>
    <x v="1168"/>
    <x v="1167"/>
    <n v="18000"/>
    <n v="1020"/>
    <x v="2"/>
    <x v="0"/>
    <x v="0"/>
    <n v="1474507065"/>
    <n v="1471915065"/>
    <x v="0"/>
    <n v="3"/>
    <x v="1"/>
    <s v="food/food trucks"/>
    <n v="6"/>
    <x v="831"/>
    <x v="7"/>
    <x v="19"/>
  </r>
  <r>
    <n v="1169"/>
    <x v="1169"/>
    <x v="1168"/>
    <n v="10000"/>
    <n v="17"/>
    <x v="2"/>
    <x v="0"/>
    <x v="0"/>
    <n v="1424593763"/>
    <n v="1422001763"/>
    <x v="0"/>
    <n v="3"/>
    <x v="1"/>
    <s v="food/food trucks"/>
    <n v="0"/>
    <x v="161"/>
    <x v="7"/>
    <x v="19"/>
  </r>
  <r>
    <n v="1170"/>
    <x v="1170"/>
    <x v="1169"/>
    <n v="25000"/>
    <n v="100"/>
    <x v="2"/>
    <x v="1"/>
    <x v="1"/>
    <n v="1433021171"/>
    <n v="1430429171"/>
    <x v="0"/>
    <n v="2"/>
    <x v="1"/>
    <s v="food/food trucks"/>
    <n v="0"/>
    <x v="73"/>
    <x v="7"/>
    <x v="19"/>
  </r>
  <r>
    <n v="1171"/>
    <x v="1171"/>
    <x v="1170"/>
    <n v="25000"/>
    <n v="25"/>
    <x v="2"/>
    <x v="0"/>
    <x v="0"/>
    <n v="1415909927"/>
    <n v="1414351127"/>
    <x v="0"/>
    <n v="1"/>
    <x v="1"/>
    <s v="food/food trucks"/>
    <n v="0"/>
    <x v="380"/>
    <x v="7"/>
    <x v="19"/>
  </r>
  <r>
    <n v="1172"/>
    <x v="1172"/>
    <x v="1171"/>
    <n v="9000"/>
    <n v="0"/>
    <x v="2"/>
    <x v="0"/>
    <x v="0"/>
    <n v="1408551752"/>
    <n v="1405959752"/>
    <x v="0"/>
    <n v="0"/>
    <x v="1"/>
    <s v="food/food trucks"/>
    <n v="0"/>
    <x v="121"/>
    <x v="7"/>
    <x v="19"/>
  </r>
  <r>
    <n v="1173"/>
    <x v="1173"/>
    <x v="1172"/>
    <n v="125000"/>
    <n v="30"/>
    <x v="2"/>
    <x v="0"/>
    <x v="0"/>
    <n v="1438576057"/>
    <n v="1435552057"/>
    <x v="0"/>
    <n v="1"/>
    <x v="1"/>
    <s v="food/food trucks"/>
    <n v="0"/>
    <x v="179"/>
    <x v="7"/>
    <x v="19"/>
  </r>
  <r>
    <n v="1174"/>
    <x v="1174"/>
    <x v="1173"/>
    <n v="15000"/>
    <n v="886"/>
    <x v="2"/>
    <x v="0"/>
    <x v="0"/>
    <n v="1462738327"/>
    <n v="1460146327"/>
    <x v="0"/>
    <n v="19"/>
    <x v="1"/>
    <s v="food/food trucks"/>
    <n v="6"/>
    <x v="832"/>
    <x v="7"/>
    <x v="19"/>
  </r>
  <r>
    <n v="1175"/>
    <x v="1175"/>
    <x v="1174"/>
    <n v="20000"/>
    <n v="585"/>
    <x v="2"/>
    <x v="0"/>
    <x v="0"/>
    <n v="1436981339"/>
    <n v="1434389339"/>
    <x v="0"/>
    <n v="9"/>
    <x v="1"/>
    <s v="food/food trucks"/>
    <n v="3"/>
    <x v="177"/>
    <x v="7"/>
    <x v="19"/>
  </r>
  <r>
    <n v="1176"/>
    <x v="1176"/>
    <x v="1175"/>
    <n v="175000"/>
    <n v="10"/>
    <x v="2"/>
    <x v="2"/>
    <x v="2"/>
    <n v="1488805200"/>
    <n v="1484094498"/>
    <x v="0"/>
    <n v="1"/>
    <x v="1"/>
    <s v="food/food trucks"/>
    <n v="0"/>
    <x v="119"/>
    <x v="7"/>
    <x v="19"/>
  </r>
  <r>
    <n v="1177"/>
    <x v="1177"/>
    <x v="1176"/>
    <n v="6000"/>
    <n v="0"/>
    <x v="2"/>
    <x v="1"/>
    <x v="1"/>
    <n v="1413388296"/>
    <n v="1410796296"/>
    <x v="0"/>
    <n v="0"/>
    <x v="1"/>
    <s v="food/food trucks"/>
    <n v="0"/>
    <x v="121"/>
    <x v="7"/>
    <x v="19"/>
  </r>
  <r>
    <n v="1178"/>
    <x v="1178"/>
    <x v="1177"/>
    <n v="75000"/>
    <n v="5"/>
    <x v="2"/>
    <x v="0"/>
    <x v="0"/>
    <n v="1408225452"/>
    <n v="1405633452"/>
    <x v="0"/>
    <n v="1"/>
    <x v="1"/>
    <s v="food/food trucks"/>
    <n v="0"/>
    <x v="144"/>
    <x v="7"/>
    <x v="19"/>
  </r>
  <r>
    <n v="1179"/>
    <x v="1179"/>
    <x v="1178"/>
    <n v="60000"/>
    <n v="3200"/>
    <x v="2"/>
    <x v="5"/>
    <x v="5"/>
    <n v="1446052627"/>
    <n v="1443460627"/>
    <x v="0"/>
    <n v="5"/>
    <x v="1"/>
    <s v="food/food trucks"/>
    <n v="5"/>
    <x v="833"/>
    <x v="7"/>
    <x v="19"/>
  </r>
  <r>
    <n v="1180"/>
    <x v="1180"/>
    <x v="1179"/>
    <n v="50000"/>
    <n v="5875"/>
    <x v="2"/>
    <x v="0"/>
    <x v="0"/>
    <n v="1403983314"/>
    <n v="1400786514"/>
    <x v="0"/>
    <n v="85"/>
    <x v="1"/>
    <s v="food/food trucks"/>
    <n v="12"/>
    <x v="834"/>
    <x v="7"/>
    <x v="19"/>
  </r>
  <r>
    <n v="1181"/>
    <x v="1181"/>
    <x v="1180"/>
    <n v="50000"/>
    <n v="4"/>
    <x v="2"/>
    <x v="0"/>
    <x v="0"/>
    <n v="1425197321"/>
    <n v="1422605321"/>
    <x v="0"/>
    <n v="3"/>
    <x v="1"/>
    <s v="food/food trucks"/>
    <n v="0"/>
    <x v="835"/>
    <x v="7"/>
    <x v="19"/>
  </r>
  <r>
    <n v="1182"/>
    <x v="1182"/>
    <x v="1181"/>
    <n v="1000"/>
    <n v="42"/>
    <x v="2"/>
    <x v="0"/>
    <x v="0"/>
    <n v="1484239320"/>
    <n v="1482609088"/>
    <x v="0"/>
    <n v="4"/>
    <x v="1"/>
    <s v="food/food trucks"/>
    <n v="4"/>
    <x v="678"/>
    <x v="7"/>
    <x v="19"/>
  </r>
  <r>
    <n v="1183"/>
    <x v="1183"/>
    <x v="1182"/>
    <n v="2500"/>
    <n v="100"/>
    <x v="2"/>
    <x v="0"/>
    <x v="0"/>
    <n v="1478059140"/>
    <n v="1476391223"/>
    <x v="0"/>
    <n v="3"/>
    <x v="1"/>
    <s v="food/food trucks"/>
    <n v="4"/>
    <x v="836"/>
    <x v="7"/>
    <x v="19"/>
  </r>
  <r>
    <n v="1184"/>
    <x v="1184"/>
    <x v="1183"/>
    <n v="22000"/>
    <n v="23086"/>
    <x v="0"/>
    <x v="1"/>
    <x v="1"/>
    <n v="1486391011"/>
    <n v="1483712611"/>
    <x v="0"/>
    <n v="375"/>
    <x v="0"/>
    <s v="photography/photobooks"/>
    <n v="105"/>
    <x v="837"/>
    <x v="8"/>
    <x v="20"/>
  </r>
  <r>
    <n v="1185"/>
    <x v="1185"/>
    <x v="1184"/>
    <n v="12500"/>
    <n v="13180"/>
    <x v="0"/>
    <x v="0"/>
    <x v="0"/>
    <n v="1433736000"/>
    <n v="1430945149"/>
    <x v="0"/>
    <n v="111"/>
    <x v="0"/>
    <s v="photography/photobooks"/>
    <n v="105"/>
    <x v="838"/>
    <x v="8"/>
    <x v="20"/>
  </r>
  <r>
    <n v="1186"/>
    <x v="1186"/>
    <x v="1185"/>
    <n v="7500"/>
    <n v="8005"/>
    <x v="0"/>
    <x v="1"/>
    <x v="1"/>
    <n v="1433198520"/>
    <n v="1430340195"/>
    <x v="0"/>
    <n v="123"/>
    <x v="0"/>
    <s v="photography/photobooks"/>
    <n v="107"/>
    <x v="839"/>
    <x v="8"/>
    <x v="20"/>
  </r>
  <r>
    <n v="1187"/>
    <x v="1187"/>
    <x v="1186"/>
    <n v="8750"/>
    <n v="9111"/>
    <x v="0"/>
    <x v="0"/>
    <x v="0"/>
    <n v="1431885600"/>
    <n v="1429133323"/>
    <x v="0"/>
    <n v="70"/>
    <x v="0"/>
    <s v="photography/photobooks"/>
    <n v="104"/>
    <x v="840"/>
    <x v="8"/>
    <x v="20"/>
  </r>
  <r>
    <n v="1188"/>
    <x v="1188"/>
    <x v="1187"/>
    <n v="2000"/>
    <n v="3211"/>
    <x v="0"/>
    <x v="5"/>
    <x v="5"/>
    <n v="1482943740"/>
    <n v="1481129340"/>
    <x v="0"/>
    <n v="85"/>
    <x v="0"/>
    <s v="photography/photobooks"/>
    <n v="161"/>
    <x v="841"/>
    <x v="8"/>
    <x v="20"/>
  </r>
  <r>
    <n v="1189"/>
    <x v="1189"/>
    <x v="1188"/>
    <n v="9000"/>
    <n v="9700"/>
    <x v="0"/>
    <x v="0"/>
    <x v="0"/>
    <n v="1467242995"/>
    <n v="1465428595"/>
    <x v="0"/>
    <n v="86"/>
    <x v="0"/>
    <s v="photography/photobooks"/>
    <n v="108"/>
    <x v="842"/>
    <x v="8"/>
    <x v="20"/>
  </r>
  <r>
    <n v="1190"/>
    <x v="1190"/>
    <x v="1189"/>
    <n v="500"/>
    <n v="675"/>
    <x v="0"/>
    <x v="0"/>
    <x v="0"/>
    <n v="1409500725"/>
    <n v="1406908725"/>
    <x v="0"/>
    <n v="13"/>
    <x v="0"/>
    <s v="photography/photobooks"/>
    <n v="135"/>
    <x v="843"/>
    <x v="8"/>
    <x v="20"/>
  </r>
  <r>
    <n v="1191"/>
    <x v="1191"/>
    <x v="1190"/>
    <n v="2700"/>
    <n v="2945"/>
    <x v="0"/>
    <x v="0"/>
    <x v="0"/>
    <n v="1458480560"/>
    <n v="1455892160"/>
    <x v="0"/>
    <n v="33"/>
    <x v="0"/>
    <s v="photography/photobooks"/>
    <n v="109"/>
    <x v="844"/>
    <x v="8"/>
    <x v="20"/>
  </r>
  <r>
    <n v="1192"/>
    <x v="1192"/>
    <x v="1191"/>
    <n v="100"/>
    <n v="290"/>
    <x v="0"/>
    <x v="1"/>
    <x v="1"/>
    <n v="1486814978"/>
    <n v="1484222978"/>
    <x v="0"/>
    <n v="15"/>
    <x v="0"/>
    <s v="photography/photobooks"/>
    <n v="290"/>
    <x v="845"/>
    <x v="8"/>
    <x v="20"/>
  </r>
  <r>
    <n v="1193"/>
    <x v="1193"/>
    <x v="1192"/>
    <n v="21000"/>
    <n v="21831"/>
    <x v="0"/>
    <x v="0"/>
    <x v="0"/>
    <n v="1460223453"/>
    <n v="1455043053"/>
    <x v="0"/>
    <n v="273"/>
    <x v="0"/>
    <s v="photography/photobooks"/>
    <n v="104"/>
    <x v="846"/>
    <x v="8"/>
    <x v="20"/>
  </r>
  <r>
    <n v="1194"/>
    <x v="1194"/>
    <x v="1193"/>
    <n v="12500"/>
    <n v="40280"/>
    <x v="0"/>
    <x v="17"/>
    <x v="3"/>
    <n v="1428493379"/>
    <n v="1425901379"/>
    <x v="0"/>
    <n v="714"/>
    <x v="0"/>
    <s v="photography/photobooks"/>
    <n v="322"/>
    <x v="847"/>
    <x v="8"/>
    <x v="20"/>
  </r>
  <r>
    <n v="1195"/>
    <x v="1195"/>
    <x v="1194"/>
    <n v="10000"/>
    <n v="13500"/>
    <x v="0"/>
    <x v="13"/>
    <x v="3"/>
    <n v="1450602000"/>
    <n v="1445415653"/>
    <x v="0"/>
    <n v="170"/>
    <x v="0"/>
    <s v="photography/photobooks"/>
    <n v="135"/>
    <x v="848"/>
    <x v="8"/>
    <x v="20"/>
  </r>
  <r>
    <n v="1196"/>
    <x v="1196"/>
    <x v="1195"/>
    <n v="14500"/>
    <n v="39137"/>
    <x v="0"/>
    <x v="1"/>
    <x v="1"/>
    <n v="1450467539"/>
    <n v="1447875539"/>
    <x v="0"/>
    <n v="512"/>
    <x v="0"/>
    <s v="photography/photobooks"/>
    <n v="270"/>
    <x v="849"/>
    <x v="8"/>
    <x v="20"/>
  </r>
  <r>
    <n v="1197"/>
    <x v="1197"/>
    <x v="1196"/>
    <n v="15000"/>
    <n v="37994"/>
    <x v="0"/>
    <x v="0"/>
    <x v="0"/>
    <n v="1465797540"/>
    <n v="1463155034"/>
    <x v="0"/>
    <n v="314"/>
    <x v="0"/>
    <s v="photography/photobooks"/>
    <n v="253"/>
    <x v="850"/>
    <x v="8"/>
    <x v="20"/>
  </r>
  <r>
    <n v="1198"/>
    <x v="1198"/>
    <x v="1197"/>
    <n v="3500"/>
    <n v="9121"/>
    <x v="0"/>
    <x v="0"/>
    <x v="0"/>
    <n v="1451530800"/>
    <n v="1448463086"/>
    <x v="0"/>
    <n v="167"/>
    <x v="0"/>
    <s v="photography/photobooks"/>
    <n v="261"/>
    <x v="851"/>
    <x v="8"/>
    <x v="20"/>
  </r>
  <r>
    <n v="1199"/>
    <x v="1199"/>
    <x v="1198"/>
    <n v="2658"/>
    <n v="2693"/>
    <x v="0"/>
    <x v="1"/>
    <x v="1"/>
    <n v="1436380200"/>
    <n v="1433615400"/>
    <x v="0"/>
    <n v="9"/>
    <x v="0"/>
    <s v="photography/photobooks"/>
    <n v="101"/>
    <x v="852"/>
    <x v="8"/>
    <x v="20"/>
  </r>
  <r>
    <n v="1200"/>
    <x v="1200"/>
    <x v="1199"/>
    <n v="4800"/>
    <n v="6029"/>
    <x v="0"/>
    <x v="0"/>
    <x v="0"/>
    <n v="1429183656"/>
    <n v="1427369256"/>
    <x v="0"/>
    <n v="103"/>
    <x v="0"/>
    <s v="photography/photobooks"/>
    <n v="126"/>
    <x v="853"/>
    <x v="8"/>
    <x v="20"/>
  </r>
  <r>
    <n v="1201"/>
    <x v="1201"/>
    <x v="1200"/>
    <n v="6000"/>
    <n v="6146.27"/>
    <x v="0"/>
    <x v="1"/>
    <x v="1"/>
    <n v="1468593246"/>
    <n v="1466001246"/>
    <x v="0"/>
    <n v="111"/>
    <x v="0"/>
    <s v="photography/photobooks"/>
    <n v="102"/>
    <x v="854"/>
    <x v="8"/>
    <x v="20"/>
  </r>
  <r>
    <n v="1202"/>
    <x v="1202"/>
    <x v="1201"/>
    <n v="25000"/>
    <n v="49811"/>
    <x v="0"/>
    <x v="2"/>
    <x v="2"/>
    <n v="1435388154"/>
    <n v="1432796154"/>
    <x v="0"/>
    <n v="271"/>
    <x v="0"/>
    <s v="photography/photobooks"/>
    <n v="199"/>
    <x v="855"/>
    <x v="8"/>
    <x v="20"/>
  </r>
  <r>
    <n v="1203"/>
    <x v="1203"/>
    <x v="1202"/>
    <n v="16300"/>
    <n v="16700"/>
    <x v="0"/>
    <x v="0"/>
    <x v="0"/>
    <n v="1433083527"/>
    <n v="1430491527"/>
    <x v="0"/>
    <n v="101"/>
    <x v="0"/>
    <s v="photography/photobooks"/>
    <n v="102"/>
    <x v="856"/>
    <x v="8"/>
    <x v="20"/>
  </r>
  <r>
    <n v="1204"/>
    <x v="1204"/>
    <x v="1203"/>
    <n v="13000"/>
    <n v="13383"/>
    <x v="0"/>
    <x v="0"/>
    <x v="0"/>
    <n v="1449205200"/>
    <n v="1445363833"/>
    <x v="0"/>
    <n v="57"/>
    <x v="0"/>
    <s v="photography/photobooks"/>
    <n v="103"/>
    <x v="857"/>
    <x v="8"/>
    <x v="20"/>
  </r>
  <r>
    <n v="1205"/>
    <x v="1205"/>
    <x v="1204"/>
    <n v="13000"/>
    <n v="13112"/>
    <x v="0"/>
    <x v="12"/>
    <x v="3"/>
    <n v="1434197351"/>
    <n v="1431605351"/>
    <x v="0"/>
    <n v="62"/>
    <x v="0"/>
    <s v="photography/photobooks"/>
    <n v="101"/>
    <x v="858"/>
    <x v="8"/>
    <x v="20"/>
  </r>
  <r>
    <n v="1206"/>
    <x v="1206"/>
    <x v="1205"/>
    <n v="900"/>
    <n v="1035"/>
    <x v="0"/>
    <x v="15"/>
    <x v="3"/>
    <n v="1489238940"/>
    <n v="1486406253"/>
    <x v="0"/>
    <n v="32"/>
    <x v="0"/>
    <s v="photography/photobooks"/>
    <n v="115"/>
    <x v="859"/>
    <x v="8"/>
    <x v="20"/>
  </r>
  <r>
    <n v="1207"/>
    <x v="1207"/>
    <x v="1206"/>
    <n v="16700"/>
    <n v="17396"/>
    <x v="0"/>
    <x v="13"/>
    <x v="3"/>
    <n v="1459418400"/>
    <n v="1456827573"/>
    <x v="0"/>
    <n v="141"/>
    <x v="0"/>
    <s v="photography/photobooks"/>
    <n v="104"/>
    <x v="860"/>
    <x v="8"/>
    <x v="20"/>
  </r>
  <r>
    <n v="1208"/>
    <x v="1208"/>
    <x v="1207"/>
    <n v="10000"/>
    <n v="15530"/>
    <x v="0"/>
    <x v="0"/>
    <x v="0"/>
    <n v="1458835264"/>
    <n v="1456246864"/>
    <x v="0"/>
    <n v="75"/>
    <x v="0"/>
    <s v="photography/photobooks"/>
    <n v="155"/>
    <x v="861"/>
    <x v="8"/>
    <x v="20"/>
  </r>
  <r>
    <n v="1209"/>
    <x v="1209"/>
    <x v="1208"/>
    <n v="6000"/>
    <n v="6360"/>
    <x v="0"/>
    <x v="0"/>
    <x v="0"/>
    <n v="1488053905"/>
    <n v="1485461905"/>
    <x v="0"/>
    <n v="46"/>
    <x v="0"/>
    <s v="photography/photobooks"/>
    <n v="106"/>
    <x v="862"/>
    <x v="8"/>
    <x v="20"/>
  </r>
  <r>
    <n v="1210"/>
    <x v="1210"/>
    <x v="1209"/>
    <n v="20000"/>
    <n v="50863"/>
    <x v="0"/>
    <x v="11"/>
    <x v="9"/>
    <n v="1433106000"/>
    <n v="1431124572"/>
    <x v="0"/>
    <n v="103"/>
    <x v="0"/>
    <s v="photography/photobooks"/>
    <n v="254"/>
    <x v="863"/>
    <x v="8"/>
    <x v="20"/>
  </r>
  <r>
    <n v="1211"/>
    <x v="1211"/>
    <x v="1210"/>
    <n v="1000"/>
    <n v="1011"/>
    <x v="0"/>
    <x v="5"/>
    <x v="5"/>
    <n v="1465505261"/>
    <n v="1464209261"/>
    <x v="0"/>
    <n v="6"/>
    <x v="0"/>
    <s v="photography/photobooks"/>
    <n v="101"/>
    <x v="864"/>
    <x v="8"/>
    <x v="20"/>
  </r>
  <r>
    <n v="1212"/>
    <x v="1212"/>
    <x v="1211"/>
    <n v="2500"/>
    <n v="3226"/>
    <x v="0"/>
    <x v="0"/>
    <x v="0"/>
    <n v="1448586000"/>
    <n v="1447195695"/>
    <x v="0"/>
    <n v="83"/>
    <x v="0"/>
    <s v="photography/photobooks"/>
    <n v="129"/>
    <x v="865"/>
    <x v="8"/>
    <x v="20"/>
  </r>
  <r>
    <n v="1213"/>
    <x v="1213"/>
    <x v="1212"/>
    <n v="6500"/>
    <n v="6645"/>
    <x v="0"/>
    <x v="1"/>
    <x v="1"/>
    <n v="1485886100"/>
    <n v="1482862100"/>
    <x v="0"/>
    <n v="108"/>
    <x v="0"/>
    <s v="photography/photobooks"/>
    <n v="102"/>
    <x v="866"/>
    <x v="8"/>
    <x v="20"/>
  </r>
  <r>
    <n v="1214"/>
    <x v="1214"/>
    <x v="1213"/>
    <n v="2000"/>
    <n v="2636"/>
    <x v="0"/>
    <x v="0"/>
    <x v="0"/>
    <n v="1433880605"/>
    <n v="1428696605"/>
    <x v="0"/>
    <n v="25"/>
    <x v="0"/>
    <s v="photography/photobooks"/>
    <n v="132"/>
    <x v="867"/>
    <x v="8"/>
    <x v="20"/>
  </r>
  <r>
    <n v="1215"/>
    <x v="1215"/>
    <x v="1214"/>
    <n v="5000"/>
    <n v="39304.01"/>
    <x v="0"/>
    <x v="0"/>
    <x v="0"/>
    <n v="1401487756"/>
    <n v="1398895756"/>
    <x v="0"/>
    <n v="549"/>
    <x v="0"/>
    <s v="photography/photobooks"/>
    <n v="786"/>
    <x v="868"/>
    <x v="8"/>
    <x v="20"/>
  </r>
  <r>
    <n v="1216"/>
    <x v="1216"/>
    <x v="1215"/>
    <n v="14000"/>
    <n v="20398"/>
    <x v="0"/>
    <x v="0"/>
    <x v="0"/>
    <n v="1443826980"/>
    <n v="1441032457"/>
    <x v="0"/>
    <n v="222"/>
    <x v="0"/>
    <s v="photography/photobooks"/>
    <n v="146"/>
    <x v="869"/>
    <x v="8"/>
    <x v="20"/>
  </r>
  <r>
    <n v="1217"/>
    <x v="1217"/>
    <x v="1216"/>
    <n v="26500"/>
    <n v="27189"/>
    <x v="0"/>
    <x v="0"/>
    <x v="0"/>
    <n v="1468524340"/>
    <n v="1465932340"/>
    <x v="0"/>
    <n v="183"/>
    <x v="0"/>
    <s v="photography/photobooks"/>
    <n v="103"/>
    <x v="870"/>
    <x v="8"/>
    <x v="20"/>
  </r>
  <r>
    <n v="1218"/>
    <x v="1218"/>
    <x v="1217"/>
    <n v="9000"/>
    <n v="15505"/>
    <x v="0"/>
    <x v="0"/>
    <x v="0"/>
    <n v="1446346800"/>
    <n v="1443714800"/>
    <x v="0"/>
    <n v="89"/>
    <x v="0"/>
    <s v="photography/photobooks"/>
    <n v="172"/>
    <x v="871"/>
    <x v="8"/>
    <x v="20"/>
  </r>
  <r>
    <n v="1219"/>
    <x v="1219"/>
    <x v="1218"/>
    <n v="16350"/>
    <n v="26024"/>
    <x v="0"/>
    <x v="0"/>
    <x v="0"/>
    <n v="1476961513"/>
    <n v="1474369513"/>
    <x v="0"/>
    <n v="253"/>
    <x v="0"/>
    <s v="photography/photobooks"/>
    <n v="159"/>
    <x v="872"/>
    <x v="8"/>
    <x v="20"/>
  </r>
  <r>
    <n v="1220"/>
    <x v="1220"/>
    <x v="1219"/>
    <n v="15000"/>
    <n v="15565"/>
    <x v="0"/>
    <x v="12"/>
    <x v="3"/>
    <n v="1440515112"/>
    <n v="1437923112"/>
    <x v="0"/>
    <n v="140"/>
    <x v="0"/>
    <s v="photography/photobooks"/>
    <n v="104"/>
    <x v="873"/>
    <x v="8"/>
    <x v="20"/>
  </r>
  <r>
    <n v="1221"/>
    <x v="1221"/>
    <x v="1220"/>
    <n v="2200"/>
    <n v="2451.0100000000002"/>
    <x v="0"/>
    <x v="1"/>
    <x v="1"/>
    <n v="1480809600"/>
    <n v="1478431488"/>
    <x v="0"/>
    <n v="103"/>
    <x v="0"/>
    <s v="photography/photobooks"/>
    <n v="111"/>
    <x v="874"/>
    <x v="8"/>
    <x v="20"/>
  </r>
  <r>
    <n v="1222"/>
    <x v="1222"/>
    <x v="1221"/>
    <n v="4000"/>
    <n v="11215"/>
    <x v="0"/>
    <x v="5"/>
    <x v="5"/>
    <n v="1459483200"/>
    <n v="1456852647"/>
    <x v="0"/>
    <n v="138"/>
    <x v="0"/>
    <s v="photography/photobooks"/>
    <n v="280"/>
    <x v="875"/>
    <x v="8"/>
    <x v="20"/>
  </r>
  <r>
    <n v="1223"/>
    <x v="1223"/>
    <x v="1222"/>
    <n v="19800"/>
    <n v="22197"/>
    <x v="0"/>
    <x v="0"/>
    <x v="0"/>
    <n v="1478754909"/>
    <n v="1476159309"/>
    <x v="0"/>
    <n v="191"/>
    <x v="0"/>
    <s v="photography/photobooks"/>
    <n v="112"/>
    <x v="876"/>
    <x v="8"/>
    <x v="20"/>
  </r>
  <r>
    <n v="1224"/>
    <x v="1224"/>
    <x v="1223"/>
    <n v="15000"/>
    <n v="1060"/>
    <x v="1"/>
    <x v="0"/>
    <x v="0"/>
    <n v="1402060302"/>
    <n v="1396876302"/>
    <x v="0"/>
    <n v="18"/>
    <x v="1"/>
    <s v="music/world music"/>
    <n v="7"/>
    <x v="877"/>
    <x v="4"/>
    <x v="21"/>
  </r>
  <r>
    <n v="1225"/>
    <x v="1225"/>
    <x v="1224"/>
    <n v="3000"/>
    <n v="132"/>
    <x v="1"/>
    <x v="0"/>
    <x v="0"/>
    <n v="1382478278"/>
    <n v="1377294278"/>
    <x v="0"/>
    <n v="3"/>
    <x v="1"/>
    <s v="music/world music"/>
    <n v="4"/>
    <x v="878"/>
    <x v="4"/>
    <x v="21"/>
  </r>
  <r>
    <n v="1226"/>
    <x v="1226"/>
    <x v="1225"/>
    <n v="50000"/>
    <n v="1937"/>
    <x v="1"/>
    <x v="0"/>
    <x v="0"/>
    <n v="1398042000"/>
    <n v="1395089981"/>
    <x v="0"/>
    <n v="40"/>
    <x v="1"/>
    <s v="music/world music"/>
    <n v="4"/>
    <x v="879"/>
    <x v="4"/>
    <x v="21"/>
  </r>
  <r>
    <n v="1227"/>
    <x v="1227"/>
    <x v="1226"/>
    <n v="2000"/>
    <n v="0"/>
    <x v="1"/>
    <x v="0"/>
    <x v="0"/>
    <n v="1407394800"/>
    <n v="1404770616"/>
    <x v="0"/>
    <n v="0"/>
    <x v="1"/>
    <s v="music/world music"/>
    <n v="0"/>
    <x v="121"/>
    <x v="4"/>
    <x v="21"/>
  </r>
  <r>
    <n v="1228"/>
    <x v="1228"/>
    <x v="1227"/>
    <n v="5000"/>
    <n v="1465"/>
    <x v="1"/>
    <x v="0"/>
    <x v="0"/>
    <n v="1317231008"/>
    <n v="1312047008"/>
    <x v="0"/>
    <n v="24"/>
    <x v="1"/>
    <s v="music/world music"/>
    <n v="29"/>
    <x v="880"/>
    <x v="4"/>
    <x v="21"/>
  </r>
  <r>
    <n v="1229"/>
    <x v="1229"/>
    <x v="1228"/>
    <n v="2750"/>
    <n v="25"/>
    <x v="1"/>
    <x v="0"/>
    <x v="0"/>
    <n v="1334592000"/>
    <n v="1331982127"/>
    <x v="0"/>
    <n v="1"/>
    <x v="1"/>
    <s v="music/world music"/>
    <n v="1"/>
    <x v="380"/>
    <x v="4"/>
    <x v="21"/>
  </r>
  <r>
    <n v="1230"/>
    <x v="1230"/>
    <x v="1229"/>
    <n v="500000"/>
    <n v="0"/>
    <x v="1"/>
    <x v="0"/>
    <x v="0"/>
    <n v="1298589630"/>
    <n v="1295997630"/>
    <x v="0"/>
    <n v="0"/>
    <x v="1"/>
    <s v="music/world music"/>
    <n v="0"/>
    <x v="121"/>
    <x v="4"/>
    <x v="21"/>
  </r>
  <r>
    <n v="1231"/>
    <x v="1231"/>
    <x v="1230"/>
    <n v="5000"/>
    <n v="0"/>
    <x v="1"/>
    <x v="0"/>
    <x v="0"/>
    <n v="1440723600"/>
    <n v="1436394968"/>
    <x v="0"/>
    <n v="0"/>
    <x v="1"/>
    <s v="music/world music"/>
    <n v="0"/>
    <x v="121"/>
    <x v="4"/>
    <x v="21"/>
  </r>
  <r>
    <n v="1232"/>
    <x v="1232"/>
    <x v="1231"/>
    <n v="5000"/>
    <n v="40"/>
    <x v="1"/>
    <x v="0"/>
    <x v="0"/>
    <n v="1381090870"/>
    <n v="1377030070"/>
    <x v="0"/>
    <n v="1"/>
    <x v="1"/>
    <s v="music/world music"/>
    <n v="1"/>
    <x v="375"/>
    <x v="4"/>
    <x v="21"/>
  </r>
  <r>
    <n v="1233"/>
    <x v="1233"/>
    <x v="1232"/>
    <n v="1000"/>
    <n v="116"/>
    <x v="1"/>
    <x v="0"/>
    <x v="0"/>
    <n v="1329864374"/>
    <n v="1328049974"/>
    <x v="0"/>
    <n v="6"/>
    <x v="1"/>
    <s v="music/world music"/>
    <n v="12"/>
    <x v="845"/>
    <x v="4"/>
    <x v="21"/>
  </r>
  <r>
    <n v="1234"/>
    <x v="1234"/>
    <x v="1233"/>
    <n v="50000"/>
    <n v="0"/>
    <x v="1"/>
    <x v="1"/>
    <x v="1"/>
    <n v="1422903342"/>
    <n v="1420311342"/>
    <x v="0"/>
    <n v="0"/>
    <x v="1"/>
    <s v="music/world music"/>
    <n v="0"/>
    <x v="121"/>
    <x v="4"/>
    <x v="21"/>
  </r>
  <r>
    <n v="1235"/>
    <x v="1235"/>
    <x v="1234"/>
    <n v="7534"/>
    <n v="210"/>
    <x v="1"/>
    <x v="0"/>
    <x v="0"/>
    <n v="1387077299"/>
    <n v="1383621299"/>
    <x v="0"/>
    <n v="6"/>
    <x v="1"/>
    <s v="music/world music"/>
    <n v="3"/>
    <x v="431"/>
    <x v="4"/>
    <x v="21"/>
  </r>
  <r>
    <n v="1236"/>
    <x v="1236"/>
    <x v="1235"/>
    <n v="2500"/>
    <n v="0"/>
    <x v="1"/>
    <x v="0"/>
    <x v="0"/>
    <n v="1343491200"/>
    <n v="1342801164"/>
    <x v="0"/>
    <n v="0"/>
    <x v="1"/>
    <s v="music/world music"/>
    <n v="0"/>
    <x v="121"/>
    <x v="4"/>
    <x v="21"/>
  </r>
  <r>
    <n v="1237"/>
    <x v="1237"/>
    <x v="1236"/>
    <n v="25000"/>
    <n v="0"/>
    <x v="1"/>
    <x v="0"/>
    <x v="0"/>
    <n v="1345790865"/>
    <n v="1344062865"/>
    <x v="0"/>
    <n v="0"/>
    <x v="1"/>
    <s v="music/world music"/>
    <n v="0"/>
    <x v="121"/>
    <x v="4"/>
    <x v="21"/>
  </r>
  <r>
    <n v="1238"/>
    <x v="1238"/>
    <x v="1237"/>
    <n v="1000"/>
    <n v="178"/>
    <x v="1"/>
    <x v="0"/>
    <x v="0"/>
    <n v="1312641536"/>
    <n v="1310049536"/>
    <x v="0"/>
    <n v="3"/>
    <x v="1"/>
    <s v="music/world music"/>
    <n v="18"/>
    <x v="881"/>
    <x v="4"/>
    <x v="21"/>
  </r>
  <r>
    <n v="1239"/>
    <x v="1239"/>
    <x v="1238"/>
    <n v="2500"/>
    <n v="0"/>
    <x v="1"/>
    <x v="0"/>
    <x v="0"/>
    <n v="1325804767"/>
    <n v="1323212767"/>
    <x v="0"/>
    <n v="0"/>
    <x v="1"/>
    <s v="music/world music"/>
    <n v="0"/>
    <x v="121"/>
    <x v="4"/>
    <x v="21"/>
  </r>
  <r>
    <n v="1240"/>
    <x v="1240"/>
    <x v="1239"/>
    <n v="8000"/>
    <n v="241"/>
    <x v="1"/>
    <x v="0"/>
    <x v="0"/>
    <n v="1373665860"/>
    <n v="1368579457"/>
    <x v="0"/>
    <n v="8"/>
    <x v="1"/>
    <s v="music/world music"/>
    <n v="3"/>
    <x v="882"/>
    <x v="4"/>
    <x v="21"/>
  </r>
  <r>
    <n v="1241"/>
    <x v="1241"/>
    <x v="1240"/>
    <n v="5000"/>
    <n v="2537"/>
    <x v="1"/>
    <x v="0"/>
    <x v="0"/>
    <n v="1414994340"/>
    <n v="1413057980"/>
    <x v="0"/>
    <n v="34"/>
    <x v="1"/>
    <s v="music/world music"/>
    <n v="51"/>
    <x v="883"/>
    <x v="4"/>
    <x v="21"/>
  </r>
  <r>
    <n v="1242"/>
    <x v="1242"/>
    <x v="1241"/>
    <n v="911"/>
    <n v="5"/>
    <x v="1"/>
    <x v="0"/>
    <x v="0"/>
    <n v="1315747080"/>
    <n v="1314417502"/>
    <x v="0"/>
    <n v="1"/>
    <x v="1"/>
    <s v="music/world music"/>
    <n v="1"/>
    <x v="144"/>
    <x v="4"/>
    <x v="21"/>
  </r>
  <r>
    <n v="1243"/>
    <x v="1243"/>
    <x v="1242"/>
    <n v="12000"/>
    <n v="1691"/>
    <x v="1"/>
    <x v="0"/>
    <x v="0"/>
    <n v="1310158800"/>
    <n v="1304888771"/>
    <x v="0"/>
    <n v="38"/>
    <x v="1"/>
    <s v="music/world music"/>
    <n v="14"/>
    <x v="884"/>
    <x v="4"/>
    <x v="21"/>
  </r>
  <r>
    <n v="1244"/>
    <x v="1244"/>
    <x v="1243"/>
    <n v="2000"/>
    <n v="2076"/>
    <x v="0"/>
    <x v="0"/>
    <x v="0"/>
    <n v="1366664400"/>
    <n v="1363981723"/>
    <x v="1"/>
    <n v="45"/>
    <x v="0"/>
    <s v="music/rock"/>
    <n v="104"/>
    <x v="885"/>
    <x v="4"/>
    <x v="11"/>
  </r>
  <r>
    <n v="1245"/>
    <x v="1245"/>
    <x v="1244"/>
    <n v="2000"/>
    <n v="2405"/>
    <x v="0"/>
    <x v="0"/>
    <x v="0"/>
    <n v="1402755834"/>
    <n v="1400163834"/>
    <x v="1"/>
    <n v="17"/>
    <x v="0"/>
    <s v="music/rock"/>
    <n v="120"/>
    <x v="886"/>
    <x v="4"/>
    <x v="11"/>
  </r>
  <r>
    <n v="1246"/>
    <x v="1246"/>
    <x v="1245"/>
    <n v="2000"/>
    <n v="2340"/>
    <x v="0"/>
    <x v="0"/>
    <x v="0"/>
    <n v="1323136949"/>
    <n v="1319245349"/>
    <x v="1"/>
    <n v="31"/>
    <x v="0"/>
    <s v="music/rock"/>
    <n v="117"/>
    <x v="887"/>
    <x v="4"/>
    <x v="11"/>
  </r>
  <r>
    <n v="1247"/>
    <x v="1247"/>
    <x v="1246"/>
    <n v="3500"/>
    <n v="4275"/>
    <x v="0"/>
    <x v="0"/>
    <x v="0"/>
    <n v="1367823655"/>
    <n v="1365231655"/>
    <x v="1"/>
    <n v="50"/>
    <x v="0"/>
    <s v="music/rock"/>
    <n v="122"/>
    <x v="888"/>
    <x v="4"/>
    <x v="11"/>
  </r>
  <r>
    <n v="1248"/>
    <x v="1248"/>
    <x v="1247"/>
    <n v="2500"/>
    <n v="3791"/>
    <x v="0"/>
    <x v="0"/>
    <x v="0"/>
    <n v="1402642740"/>
    <n v="1399563953"/>
    <x v="1"/>
    <n v="59"/>
    <x v="0"/>
    <s v="music/rock"/>
    <n v="152"/>
    <x v="889"/>
    <x v="4"/>
    <x v="11"/>
  </r>
  <r>
    <n v="1249"/>
    <x v="1249"/>
    <x v="1248"/>
    <n v="5000"/>
    <n v="5222"/>
    <x v="0"/>
    <x v="0"/>
    <x v="0"/>
    <n v="1341683211"/>
    <n v="1339091211"/>
    <x v="1"/>
    <n v="81"/>
    <x v="0"/>
    <s v="music/rock"/>
    <n v="104"/>
    <x v="890"/>
    <x v="4"/>
    <x v="11"/>
  </r>
  <r>
    <n v="1250"/>
    <x v="1250"/>
    <x v="1249"/>
    <n v="30000"/>
    <n v="60046"/>
    <x v="0"/>
    <x v="0"/>
    <x v="0"/>
    <n v="1410017131"/>
    <n v="1406129131"/>
    <x v="1"/>
    <n v="508"/>
    <x v="0"/>
    <s v="music/rock"/>
    <n v="200"/>
    <x v="891"/>
    <x v="4"/>
    <x v="11"/>
  </r>
  <r>
    <n v="1251"/>
    <x v="1251"/>
    <x v="1250"/>
    <n v="6000"/>
    <n v="6108"/>
    <x v="0"/>
    <x v="0"/>
    <x v="0"/>
    <n v="1316979167"/>
    <n v="1311795167"/>
    <x v="1"/>
    <n v="74"/>
    <x v="0"/>
    <s v="music/rock"/>
    <n v="102"/>
    <x v="892"/>
    <x v="4"/>
    <x v="11"/>
  </r>
  <r>
    <n v="1252"/>
    <x v="1252"/>
    <x v="1251"/>
    <n v="3500"/>
    <n v="4818"/>
    <x v="0"/>
    <x v="0"/>
    <x v="0"/>
    <n v="1382658169"/>
    <n v="1380238969"/>
    <x v="1"/>
    <n v="141"/>
    <x v="0"/>
    <s v="music/rock"/>
    <n v="138"/>
    <x v="893"/>
    <x v="4"/>
    <x v="11"/>
  </r>
  <r>
    <n v="1253"/>
    <x v="1253"/>
    <x v="1252"/>
    <n v="10"/>
    <n v="30383.32"/>
    <x v="0"/>
    <x v="0"/>
    <x v="0"/>
    <n v="1409770107"/>
    <n v="1407178107"/>
    <x v="1"/>
    <n v="711"/>
    <x v="0"/>
    <s v="music/rock"/>
    <n v="303833"/>
    <x v="894"/>
    <x v="4"/>
    <x v="11"/>
  </r>
  <r>
    <n v="1254"/>
    <x v="1254"/>
    <x v="1253"/>
    <n v="6700"/>
    <n v="13323"/>
    <x v="0"/>
    <x v="0"/>
    <x v="0"/>
    <n v="1293857940"/>
    <n v="1288968886"/>
    <x v="1"/>
    <n v="141"/>
    <x v="0"/>
    <s v="music/rock"/>
    <n v="199"/>
    <x v="895"/>
    <x v="4"/>
    <x v="11"/>
  </r>
  <r>
    <n v="1255"/>
    <x v="1255"/>
    <x v="1254"/>
    <n v="3000"/>
    <n v="6071"/>
    <x v="0"/>
    <x v="0"/>
    <x v="0"/>
    <n v="1385932652"/>
    <n v="1383337052"/>
    <x v="1"/>
    <n v="109"/>
    <x v="0"/>
    <s v="music/rock"/>
    <n v="202"/>
    <x v="896"/>
    <x v="4"/>
    <x v="11"/>
  </r>
  <r>
    <n v="1256"/>
    <x v="1256"/>
    <x v="1255"/>
    <n v="30000"/>
    <n v="35389.129999999997"/>
    <x v="0"/>
    <x v="0"/>
    <x v="0"/>
    <n v="1329084231"/>
    <n v="1326492231"/>
    <x v="1"/>
    <n v="361"/>
    <x v="0"/>
    <s v="music/rock"/>
    <n v="118"/>
    <x v="897"/>
    <x v="4"/>
    <x v="11"/>
  </r>
  <r>
    <n v="1257"/>
    <x v="1257"/>
    <x v="1256"/>
    <n v="5500"/>
    <n v="16210"/>
    <x v="0"/>
    <x v="0"/>
    <x v="0"/>
    <n v="1301792590"/>
    <n v="1297562590"/>
    <x v="1"/>
    <n v="176"/>
    <x v="0"/>
    <s v="music/rock"/>
    <n v="295"/>
    <x v="898"/>
    <x v="4"/>
    <x v="11"/>
  </r>
  <r>
    <n v="1258"/>
    <x v="1258"/>
    <x v="1257"/>
    <n v="12000"/>
    <n v="25577.56"/>
    <x v="0"/>
    <x v="0"/>
    <x v="0"/>
    <n v="1377960012"/>
    <n v="1375368012"/>
    <x v="1"/>
    <n v="670"/>
    <x v="0"/>
    <s v="music/rock"/>
    <n v="213"/>
    <x v="899"/>
    <x v="4"/>
    <x v="11"/>
  </r>
  <r>
    <n v="1259"/>
    <x v="1259"/>
    <x v="1258"/>
    <n v="2500"/>
    <n v="2606"/>
    <x v="0"/>
    <x v="0"/>
    <x v="0"/>
    <n v="1402286340"/>
    <n v="1399504664"/>
    <x v="1"/>
    <n v="96"/>
    <x v="0"/>
    <s v="music/rock"/>
    <n v="104"/>
    <x v="900"/>
    <x v="4"/>
    <x v="11"/>
  </r>
  <r>
    <n v="1260"/>
    <x v="1260"/>
    <x v="1259"/>
    <n v="3300"/>
    <n v="3751"/>
    <x v="0"/>
    <x v="0"/>
    <x v="0"/>
    <n v="1393445620"/>
    <n v="1390853620"/>
    <x v="1"/>
    <n v="74"/>
    <x v="0"/>
    <s v="music/rock"/>
    <n v="114"/>
    <x v="901"/>
    <x v="4"/>
    <x v="11"/>
  </r>
  <r>
    <n v="1261"/>
    <x v="1261"/>
    <x v="1260"/>
    <n v="2000"/>
    <n v="2025"/>
    <x v="0"/>
    <x v="0"/>
    <x v="0"/>
    <n v="1390983227"/>
    <n v="1388391227"/>
    <x v="1"/>
    <n v="52"/>
    <x v="0"/>
    <s v="music/rock"/>
    <n v="101"/>
    <x v="902"/>
    <x v="4"/>
    <x v="11"/>
  </r>
  <r>
    <n v="1262"/>
    <x v="1262"/>
    <x v="1261"/>
    <n v="6500"/>
    <n v="8152"/>
    <x v="0"/>
    <x v="5"/>
    <x v="5"/>
    <n v="1392574692"/>
    <n v="1389982692"/>
    <x v="1"/>
    <n v="105"/>
    <x v="0"/>
    <s v="music/rock"/>
    <n v="125"/>
    <x v="903"/>
    <x v="4"/>
    <x v="11"/>
  </r>
  <r>
    <n v="1263"/>
    <x v="1263"/>
    <x v="1262"/>
    <n v="1500"/>
    <n v="1785"/>
    <x v="0"/>
    <x v="0"/>
    <x v="0"/>
    <n v="1396054800"/>
    <n v="1393034470"/>
    <x v="1"/>
    <n v="41"/>
    <x v="0"/>
    <s v="music/rock"/>
    <n v="119"/>
    <x v="904"/>
    <x v="4"/>
    <x v="11"/>
  </r>
  <r>
    <n v="1264"/>
    <x v="1264"/>
    <x v="1263"/>
    <n v="650"/>
    <n v="1082"/>
    <x v="0"/>
    <x v="0"/>
    <x v="0"/>
    <n v="1383062083"/>
    <n v="1380556483"/>
    <x v="1"/>
    <n v="34"/>
    <x v="0"/>
    <s v="music/rock"/>
    <n v="166"/>
    <x v="905"/>
    <x v="4"/>
    <x v="11"/>
  </r>
  <r>
    <n v="1265"/>
    <x v="1265"/>
    <x v="1264"/>
    <n v="3500"/>
    <n v="4170.17"/>
    <x v="0"/>
    <x v="0"/>
    <x v="0"/>
    <n v="1291131815"/>
    <n v="1287071015"/>
    <x v="1"/>
    <n v="66"/>
    <x v="0"/>
    <s v="music/rock"/>
    <n v="119"/>
    <x v="906"/>
    <x v="4"/>
    <x v="11"/>
  </r>
  <r>
    <n v="1266"/>
    <x v="1266"/>
    <x v="1265"/>
    <n v="9500"/>
    <n v="9545"/>
    <x v="0"/>
    <x v="0"/>
    <x v="0"/>
    <n v="1389474145"/>
    <n v="1386882145"/>
    <x v="1"/>
    <n v="50"/>
    <x v="0"/>
    <s v="music/rock"/>
    <n v="100"/>
    <x v="907"/>
    <x v="4"/>
    <x v="11"/>
  </r>
  <r>
    <n v="1267"/>
    <x v="1267"/>
    <x v="1266"/>
    <n v="22000"/>
    <n v="22396"/>
    <x v="0"/>
    <x v="0"/>
    <x v="0"/>
    <n v="1374674558"/>
    <n v="1372082558"/>
    <x v="1"/>
    <n v="159"/>
    <x v="0"/>
    <s v="music/rock"/>
    <n v="102"/>
    <x v="908"/>
    <x v="4"/>
    <x v="11"/>
  </r>
  <r>
    <n v="1268"/>
    <x v="1268"/>
    <x v="1267"/>
    <n v="12000"/>
    <n v="14000"/>
    <x v="0"/>
    <x v="0"/>
    <x v="0"/>
    <n v="1379708247"/>
    <n v="1377116247"/>
    <x v="1"/>
    <n v="182"/>
    <x v="0"/>
    <s v="music/rock"/>
    <n v="117"/>
    <x v="909"/>
    <x v="4"/>
    <x v="11"/>
  </r>
  <r>
    <n v="1269"/>
    <x v="1269"/>
    <x v="1268"/>
    <n v="18800"/>
    <n v="20426"/>
    <x v="0"/>
    <x v="0"/>
    <x v="0"/>
    <n v="1460764800"/>
    <n v="1458157512"/>
    <x v="1"/>
    <n v="206"/>
    <x v="0"/>
    <s v="music/rock"/>
    <n v="109"/>
    <x v="910"/>
    <x v="4"/>
    <x v="11"/>
  </r>
  <r>
    <n v="1270"/>
    <x v="1270"/>
    <x v="1269"/>
    <n v="10000"/>
    <n v="11472"/>
    <x v="0"/>
    <x v="0"/>
    <x v="0"/>
    <n v="1332704042"/>
    <n v="1327523642"/>
    <x v="1"/>
    <n v="169"/>
    <x v="0"/>
    <s v="music/rock"/>
    <n v="115"/>
    <x v="911"/>
    <x v="4"/>
    <x v="11"/>
  </r>
  <r>
    <n v="1271"/>
    <x v="1271"/>
    <x v="1270"/>
    <n v="7500"/>
    <n v="7635"/>
    <x v="0"/>
    <x v="0"/>
    <x v="0"/>
    <n v="1384363459"/>
    <n v="1381767859"/>
    <x v="1"/>
    <n v="31"/>
    <x v="0"/>
    <s v="music/rock"/>
    <n v="102"/>
    <x v="912"/>
    <x v="4"/>
    <x v="11"/>
  </r>
  <r>
    <n v="1272"/>
    <x v="1272"/>
    <x v="1271"/>
    <n v="5000"/>
    <n v="5300"/>
    <x v="0"/>
    <x v="0"/>
    <x v="0"/>
    <n v="1276574400"/>
    <n v="1270576379"/>
    <x v="1"/>
    <n v="28"/>
    <x v="0"/>
    <s v="music/rock"/>
    <n v="106"/>
    <x v="913"/>
    <x v="4"/>
    <x v="11"/>
  </r>
  <r>
    <n v="1273"/>
    <x v="1273"/>
    <x v="1272"/>
    <n v="4000"/>
    <n v="4140"/>
    <x v="0"/>
    <x v="5"/>
    <x v="5"/>
    <n v="1409506291"/>
    <n v="1406914291"/>
    <x v="1"/>
    <n v="54"/>
    <x v="0"/>
    <s v="music/rock"/>
    <n v="104"/>
    <x v="468"/>
    <x v="4"/>
    <x v="11"/>
  </r>
  <r>
    <n v="1274"/>
    <x v="1274"/>
    <x v="1273"/>
    <n v="25000"/>
    <n v="38743.839999999997"/>
    <x v="0"/>
    <x v="0"/>
    <x v="0"/>
    <n v="1346344425"/>
    <n v="1343320425"/>
    <x v="1"/>
    <n v="467"/>
    <x v="0"/>
    <s v="music/rock"/>
    <n v="155"/>
    <x v="914"/>
    <x v="4"/>
    <x v="11"/>
  </r>
  <r>
    <n v="1275"/>
    <x v="1275"/>
    <x v="1274"/>
    <n v="15000"/>
    <n v="24321.1"/>
    <x v="0"/>
    <x v="0"/>
    <x v="0"/>
    <n v="1375908587"/>
    <n v="1372884587"/>
    <x v="1"/>
    <n v="389"/>
    <x v="0"/>
    <s v="music/rock"/>
    <n v="162"/>
    <x v="915"/>
    <x v="4"/>
    <x v="11"/>
  </r>
  <r>
    <n v="1276"/>
    <x v="1276"/>
    <x v="1275"/>
    <n v="3000"/>
    <n v="3132.63"/>
    <x v="0"/>
    <x v="0"/>
    <x v="0"/>
    <n v="1251777600"/>
    <n v="1247504047"/>
    <x v="1"/>
    <n v="68"/>
    <x v="0"/>
    <s v="music/rock"/>
    <n v="104"/>
    <x v="916"/>
    <x v="4"/>
    <x v="11"/>
  </r>
  <r>
    <n v="1277"/>
    <x v="1277"/>
    <x v="1276"/>
    <n v="15000"/>
    <n v="15918.65"/>
    <x v="0"/>
    <x v="0"/>
    <x v="0"/>
    <n v="1346765347"/>
    <n v="1343741347"/>
    <x v="1"/>
    <n v="413"/>
    <x v="0"/>
    <s v="music/rock"/>
    <n v="106"/>
    <x v="917"/>
    <x v="4"/>
    <x v="11"/>
  </r>
  <r>
    <n v="1278"/>
    <x v="1278"/>
    <x v="1277"/>
    <n v="6500"/>
    <n v="10071"/>
    <x v="0"/>
    <x v="0"/>
    <x v="0"/>
    <n v="1403661600"/>
    <n v="1401196766"/>
    <x v="1"/>
    <n v="190"/>
    <x v="0"/>
    <s v="music/rock"/>
    <n v="155"/>
    <x v="918"/>
    <x v="4"/>
    <x v="11"/>
  </r>
  <r>
    <n v="1279"/>
    <x v="1279"/>
    <x v="1278"/>
    <n v="12516"/>
    <n v="13864.17"/>
    <x v="0"/>
    <x v="0"/>
    <x v="0"/>
    <n v="1395624170"/>
    <n v="1392171770"/>
    <x v="1"/>
    <n v="189"/>
    <x v="0"/>
    <s v="music/rock"/>
    <n v="111"/>
    <x v="919"/>
    <x v="4"/>
    <x v="11"/>
  </r>
  <r>
    <n v="1280"/>
    <x v="1280"/>
    <x v="1279"/>
    <n v="15000"/>
    <n v="16636.78"/>
    <x v="0"/>
    <x v="0"/>
    <x v="0"/>
    <n v="1299003054"/>
    <n v="1291227054"/>
    <x v="1"/>
    <n v="130"/>
    <x v="0"/>
    <s v="music/rock"/>
    <n v="111"/>
    <x v="920"/>
    <x v="4"/>
    <x v="11"/>
  </r>
  <r>
    <n v="1281"/>
    <x v="1281"/>
    <x v="1280"/>
    <n v="7000"/>
    <n v="7750"/>
    <x v="0"/>
    <x v="0"/>
    <x v="0"/>
    <n v="1375033836"/>
    <n v="1373305836"/>
    <x v="1"/>
    <n v="74"/>
    <x v="0"/>
    <s v="music/rock"/>
    <n v="111"/>
    <x v="921"/>
    <x v="4"/>
    <x v="11"/>
  </r>
  <r>
    <n v="1282"/>
    <x v="1282"/>
    <x v="1281"/>
    <n v="15000"/>
    <n v="18542"/>
    <x v="0"/>
    <x v="0"/>
    <x v="0"/>
    <n v="1386565140"/>
    <n v="1383909855"/>
    <x v="1"/>
    <n v="274"/>
    <x v="0"/>
    <s v="music/rock"/>
    <n v="124"/>
    <x v="922"/>
    <x v="4"/>
    <x v="11"/>
  </r>
  <r>
    <n v="1283"/>
    <x v="1283"/>
    <x v="1282"/>
    <n v="1000"/>
    <n v="2110.5"/>
    <x v="0"/>
    <x v="0"/>
    <x v="0"/>
    <n v="1362974400"/>
    <n v="1360948389"/>
    <x v="1"/>
    <n v="22"/>
    <x v="0"/>
    <s v="music/rock"/>
    <n v="211"/>
    <x v="923"/>
    <x v="4"/>
    <x v="11"/>
  </r>
  <r>
    <n v="1284"/>
    <x v="1284"/>
    <x v="1283"/>
    <n v="2000"/>
    <n v="2020"/>
    <x v="0"/>
    <x v="0"/>
    <x v="0"/>
    <n v="1483203540"/>
    <n v="1481175482"/>
    <x v="0"/>
    <n v="31"/>
    <x v="0"/>
    <s v="theater/plays"/>
    <n v="101"/>
    <x v="774"/>
    <x v="1"/>
    <x v="6"/>
  </r>
  <r>
    <n v="1285"/>
    <x v="1285"/>
    <x v="1284"/>
    <n v="2000"/>
    <n v="2033"/>
    <x v="0"/>
    <x v="1"/>
    <x v="1"/>
    <n v="1434808775"/>
    <n v="1433512775"/>
    <x v="0"/>
    <n v="63"/>
    <x v="0"/>
    <s v="theater/plays"/>
    <n v="102"/>
    <x v="924"/>
    <x v="1"/>
    <x v="6"/>
  </r>
  <r>
    <n v="1286"/>
    <x v="1286"/>
    <x v="1285"/>
    <n v="1500"/>
    <n v="1625"/>
    <x v="0"/>
    <x v="1"/>
    <x v="1"/>
    <n v="1424181600"/>
    <n v="1423041227"/>
    <x v="0"/>
    <n v="20"/>
    <x v="0"/>
    <s v="theater/plays"/>
    <n v="108"/>
    <x v="925"/>
    <x v="1"/>
    <x v="6"/>
  </r>
  <r>
    <n v="1287"/>
    <x v="1287"/>
    <x v="1286"/>
    <n v="250"/>
    <n v="605"/>
    <x v="0"/>
    <x v="1"/>
    <x v="1"/>
    <n v="1434120856"/>
    <n v="1428936856"/>
    <x v="0"/>
    <n v="25"/>
    <x v="0"/>
    <s v="theater/plays"/>
    <n v="242"/>
    <x v="926"/>
    <x v="1"/>
    <x v="6"/>
  </r>
  <r>
    <n v="1288"/>
    <x v="1288"/>
    <x v="1287"/>
    <n v="4000"/>
    <n v="4018"/>
    <x v="0"/>
    <x v="0"/>
    <x v="0"/>
    <n v="1470801600"/>
    <n v="1468122163"/>
    <x v="0"/>
    <n v="61"/>
    <x v="0"/>
    <s v="theater/plays"/>
    <n v="100"/>
    <x v="927"/>
    <x v="1"/>
    <x v="6"/>
  </r>
  <r>
    <n v="1289"/>
    <x v="1289"/>
    <x v="1288"/>
    <n v="1500"/>
    <n v="1876"/>
    <x v="0"/>
    <x v="0"/>
    <x v="0"/>
    <n v="1483499645"/>
    <n v="1480907645"/>
    <x v="0"/>
    <n v="52"/>
    <x v="0"/>
    <s v="theater/plays"/>
    <n v="125"/>
    <x v="928"/>
    <x v="1"/>
    <x v="6"/>
  </r>
  <r>
    <n v="1290"/>
    <x v="1290"/>
    <x v="1289"/>
    <n v="3500"/>
    <n v="3800"/>
    <x v="0"/>
    <x v="0"/>
    <x v="0"/>
    <n v="1429772340"/>
    <n v="1427121931"/>
    <x v="0"/>
    <n v="86"/>
    <x v="0"/>
    <s v="theater/plays"/>
    <n v="109"/>
    <x v="929"/>
    <x v="1"/>
    <x v="6"/>
  </r>
  <r>
    <n v="1291"/>
    <x v="1291"/>
    <x v="1290"/>
    <n v="3000"/>
    <n v="4371"/>
    <x v="0"/>
    <x v="0"/>
    <x v="0"/>
    <n v="1428390000"/>
    <n v="1425224391"/>
    <x v="0"/>
    <n v="42"/>
    <x v="0"/>
    <s v="theater/plays"/>
    <n v="146"/>
    <x v="930"/>
    <x v="1"/>
    <x v="6"/>
  </r>
  <r>
    <n v="1292"/>
    <x v="1292"/>
    <x v="1291"/>
    <n v="1700"/>
    <n v="1870"/>
    <x v="0"/>
    <x v="1"/>
    <x v="1"/>
    <n v="1444172340"/>
    <n v="1441822828"/>
    <x v="0"/>
    <n v="52"/>
    <x v="0"/>
    <s v="theater/plays"/>
    <n v="110"/>
    <x v="931"/>
    <x v="1"/>
    <x v="6"/>
  </r>
  <r>
    <n v="1293"/>
    <x v="1293"/>
    <x v="1292"/>
    <n v="15000"/>
    <n v="15335"/>
    <x v="0"/>
    <x v="0"/>
    <x v="0"/>
    <n v="1447523371"/>
    <n v="1444927771"/>
    <x v="0"/>
    <n v="120"/>
    <x v="0"/>
    <s v="theater/plays"/>
    <n v="102"/>
    <x v="932"/>
    <x v="1"/>
    <x v="6"/>
  </r>
  <r>
    <n v="1294"/>
    <x v="1294"/>
    <x v="1293"/>
    <n v="500"/>
    <n v="610"/>
    <x v="0"/>
    <x v="1"/>
    <x v="1"/>
    <n v="1445252400"/>
    <n v="1443696797"/>
    <x v="0"/>
    <n v="22"/>
    <x v="0"/>
    <s v="theater/plays"/>
    <n v="122"/>
    <x v="933"/>
    <x v="1"/>
    <x v="6"/>
  </r>
  <r>
    <n v="1295"/>
    <x v="1295"/>
    <x v="1294"/>
    <n v="2500"/>
    <n v="2549"/>
    <x v="0"/>
    <x v="1"/>
    <x v="1"/>
    <n v="1438189200"/>
    <n v="1435585497"/>
    <x v="0"/>
    <n v="64"/>
    <x v="0"/>
    <s v="theater/plays"/>
    <n v="102"/>
    <x v="934"/>
    <x v="1"/>
    <x v="6"/>
  </r>
  <r>
    <n v="1296"/>
    <x v="1296"/>
    <x v="1295"/>
    <n v="850"/>
    <n v="1200"/>
    <x v="0"/>
    <x v="1"/>
    <x v="1"/>
    <n v="1457914373"/>
    <n v="1456189973"/>
    <x v="0"/>
    <n v="23"/>
    <x v="0"/>
    <s v="theater/plays"/>
    <n v="141"/>
    <x v="935"/>
    <x v="1"/>
    <x v="6"/>
  </r>
  <r>
    <n v="1297"/>
    <x v="1297"/>
    <x v="1296"/>
    <n v="20000"/>
    <n v="21905"/>
    <x v="0"/>
    <x v="0"/>
    <x v="0"/>
    <n v="1462125358"/>
    <n v="1459533358"/>
    <x v="0"/>
    <n v="238"/>
    <x v="0"/>
    <s v="theater/plays"/>
    <n v="110"/>
    <x v="936"/>
    <x v="1"/>
    <x v="6"/>
  </r>
  <r>
    <n v="1298"/>
    <x v="1298"/>
    <x v="1297"/>
    <n v="2000"/>
    <n v="2093"/>
    <x v="0"/>
    <x v="1"/>
    <x v="1"/>
    <n v="1461860432"/>
    <n v="1459268432"/>
    <x v="0"/>
    <n v="33"/>
    <x v="0"/>
    <s v="theater/plays"/>
    <n v="105"/>
    <x v="937"/>
    <x v="1"/>
    <x v="6"/>
  </r>
  <r>
    <n v="1299"/>
    <x v="1299"/>
    <x v="1298"/>
    <n v="3500"/>
    <n v="4340"/>
    <x v="0"/>
    <x v="0"/>
    <x v="0"/>
    <n v="1436902359"/>
    <n v="1434310359"/>
    <x v="0"/>
    <n v="32"/>
    <x v="0"/>
    <s v="theater/plays"/>
    <n v="124"/>
    <x v="938"/>
    <x v="1"/>
    <x v="6"/>
  </r>
  <r>
    <n v="1300"/>
    <x v="1300"/>
    <x v="1299"/>
    <n v="3000"/>
    <n v="4050"/>
    <x v="0"/>
    <x v="0"/>
    <x v="0"/>
    <n v="1464807420"/>
    <n v="1461427938"/>
    <x v="0"/>
    <n v="24"/>
    <x v="0"/>
    <s v="theater/plays"/>
    <n v="135"/>
    <x v="939"/>
    <x v="1"/>
    <x v="6"/>
  </r>
  <r>
    <n v="1301"/>
    <x v="1301"/>
    <x v="1300"/>
    <n v="2000"/>
    <n v="2055"/>
    <x v="0"/>
    <x v="0"/>
    <x v="0"/>
    <n v="1437447600"/>
    <n v="1436551178"/>
    <x v="0"/>
    <n v="29"/>
    <x v="0"/>
    <s v="theater/plays"/>
    <n v="103"/>
    <x v="940"/>
    <x v="1"/>
    <x v="6"/>
  </r>
  <r>
    <n v="1302"/>
    <x v="1302"/>
    <x v="1301"/>
    <n v="2500"/>
    <n v="2500"/>
    <x v="0"/>
    <x v="0"/>
    <x v="0"/>
    <n v="1480559011"/>
    <n v="1477963411"/>
    <x v="0"/>
    <n v="50"/>
    <x v="0"/>
    <s v="theater/plays"/>
    <n v="100"/>
    <x v="73"/>
    <x v="1"/>
    <x v="6"/>
  </r>
  <r>
    <n v="1303"/>
    <x v="1303"/>
    <x v="1302"/>
    <n v="3500"/>
    <n v="4559.13"/>
    <x v="0"/>
    <x v="1"/>
    <x v="1"/>
    <n v="1469962800"/>
    <n v="1468578920"/>
    <x v="0"/>
    <n v="108"/>
    <x v="0"/>
    <s v="theater/plays"/>
    <n v="130"/>
    <x v="941"/>
    <x v="1"/>
    <x v="6"/>
  </r>
  <r>
    <n v="1304"/>
    <x v="1304"/>
    <x v="1303"/>
    <n v="40000"/>
    <n v="15851"/>
    <x v="1"/>
    <x v="1"/>
    <x v="1"/>
    <n v="1489376405"/>
    <n v="1484196005"/>
    <x v="0"/>
    <n v="104"/>
    <x v="1"/>
    <s v="technology/wearables"/>
    <n v="40"/>
    <x v="942"/>
    <x v="2"/>
    <x v="8"/>
  </r>
  <r>
    <n v="1305"/>
    <x v="1305"/>
    <x v="1304"/>
    <n v="30000"/>
    <n v="7793"/>
    <x v="1"/>
    <x v="0"/>
    <x v="0"/>
    <n v="1469122200"/>
    <n v="1466611108"/>
    <x v="0"/>
    <n v="86"/>
    <x v="1"/>
    <s v="technology/wearables"/>
    <n v="26"/>
    <x v="330"/>
    <x v="2"/>
    <x v="8"/>
  </r>
  <r>
    <n v="1306"/>
    <x v="1306"/>
    <x v="1305"/>
    <n v="110000"/>
    <n v="71771"/>
    <x v="1"/>
    <x v="0"/>
    <x v="0"/>
    <n v="1417690734"/>
    <n v="1415098734"/>
    <x v="0"/>
    <n v="356"/>
    <x v="1"/>
    <s v="technology/wearables"/>
    <n v="65"/>
    <x v="943"/>
    <x v="2"/>
    <x v="8"/>
  </r>
  <r>
    <n v="1307"/>
    <x v="1307"/>
    <x v="1306"/>
    <n v="50000"/>
    <n v="5757"/>
    <x v="1"/>
    <x v="0"/>
    <x v="0"/>
    <n v="1455710679"/>
    <n v="1453118679"/>
    <x v="0"/>
    <n v="45"/>
    <x v="1"/>
    <s v="technology/wearables"/>
    <n v="12"/>
    <x v="944"/>
    <x v="2"/>
    <x v="8"/>
  </r>
  <r>
    <n v="1308"/>
    <x v="1308"/>
    <x v="1307"/>
    <n v="10000"/>
    <n v="1136"/>
    <x v="1"/>
    <x v="0"/>
    <x v="0"/>
    <n v="1475937812"/>
    <n v="1472481812"/>
    <x v="0"/>
    <n v="38"/>
    <x v="1"/>
    <s v="technology/wearables"/>
    <n v="11"/>
    <x v="945"/>
    <x v="2"/>
    <x v="8"/>
  </r>
  <r>
    <n v="1309"/>
    <x v="1309"/>
    <x v="1308"/>
    <n v="11500"/>
    <n v="12879"/>
    <x v="1"/>
    <x v="0"/>
    <x v="0"/>
    <n v="1444943468"/>
    <n v="1441919468"/>
    <x v="0"/>
    <n v="35"/>
    <x v="1"/>
    <s v="technology/wearables"/>
    <n v="112"/>
    <x v="946"/>
    <x v="2"/>
    <x v="8"/>
  </r>
  <r>
    <n v="1310"/>
    <x v="1310"/>
    <x v="1309"/>
    <n v="20000"/>
    <n v="3100"/>
    <x v="1"/>
    <x v="0"/>
    <x v="0"/>
    <n v="1471622450"/>
    <n v="1467734450"/>
    <x v="0"/>
    <n v="24"/>
    <x v="1"/>
    <s v="technology/wearables"/>
    <n v="16"/>
    <x v="947"/>
    <x v="2"/>
    <x v="8"/>
  </r>
  <r>
    <n v="1311"/>
    <x v="1311"/>
    <x v="1310"/>
    <n v="250000"/>
    <n v="80070"/>
    <x v="1"/>
    <x v="0"/>
    <x v="0"/>
    <n v="1480536919"/>
    <n v="1477509319"/>
    <x v="0"/>
    <n v="100"/>
    <x v="1"/>
    <s v="technology/wearables"/>
    <n v="32"/>
    <x v="948"/>
    <x v="2"/>
    <x v="8"/>
  </r>
  <r>
    <n v="1312"/>
    <x v="1312"/>
    <x v="1311"/>
    <n v="4600"/>
    <n v="28"/>
    <x v="1"/>
    <x v="0"/>
    <x v="0"/>
    <n v="1429375922"/>
    <n v="1426783922"/>
    <x v="0"/>
    <n v="1"/>
    <x v="1"/>
    <s v="technology/wearables"/>
    <n v="1"/>
    <x v="138"/>
    <x v="2"/>
    <x v="8"/>
  </r>
  <r>
    <n v="1313"/>
    <x v="1313"/>
    <x v="1312"/>
    <n v="40000"/>
    <n v="12446"/>
    <x v="1"/>
    <x v="0"/>
    <x v="0"/>
    <n v="1457024514"/>
    <n v="1454432514"/>
    <x v="0"/>
    <n v="122"/>
    <x v="1"/>
    <s v="technology/wearables"/>
    <n v="31"/>
    <x v="949"/>
    <x v="2"/>
    <x v="8"/>
  </r>
  <r>
    <n v="1314"/>
    <x v="1314"/>
    <x v="664"/>
    <n v="180000"/>
    <n v="2028"/>
    <x v="1"/>
    <x v="0"/>
    <x v="0"/>
    <n v="1477065860"/>
    <n v="1471881860"/>
    <x v="0"/>
    <n v="11"/>
    <x v="1"/>
    <s v="technology/wearables"/>
    <n v="1"/>
    <x v="950"/>
    <x v="2"/>
    <x v="8"/>
  </r>
  <r>
    <n v="1315"/>
    <x v="1315"/>
    <x v="1313"/>
    <n v="100000"/>
    <n v="40404"/>
    <x v="1"/>
    <x v="0"/>
    <x v="0"/>
    <n v="1446771600"/>
    <n v="1443700648"/>
    <x v="0"/>
    <n v="248"/>
    <x v="1"/>
    <s v="technology/wearables"/>
    <n v="40"/>
    <x v="951"/>
    <x v="2"/>
    <x v="8"/>
  </r>
  <r>
    <n v="1316"/>
    <x v="1316"/>
    <x v="1314"/>
    <n v="75000"/>
    <n v="1"/>
    <x v="1"/>
    <x v="0"/>
    <x v="0"/>
    <n v="1456700709"/>
    <n v="1453676709"/>
    <x v="0"/>
    <n v="1"/>
    <x v="1"/>
    <s v="technology/wearables"/>
    <n v="0"/>
    <x v="120"/>
    <x v="2"/>
    <x v="8"/>
  </r>
  <r>
    <n v="1317"/>
    <x v="1317"/>
    <x v="1315"/>
    <n v="200000"/>
    <n v="11467"/>
    <x v="1"/>
    <x v="8"/>
    <x v="7"/>
    <n v="1469109600"/>
    <n v="1464586746"/>
    <x v="0"/>
    <n v="19"/>
    <x v="1"/>
    <s v="technology/wearables"/>
    <n v="6"/>
    <x v="952"/>
    <x v="2"/>
    <x v="8"/>
  </r>
  <r>
    <n v="1318"/>
    <x v="1318"/>
    <x v="1316"/>
    <n v="40000"/>
    <n v="6130"/>
    <x v="1"/>
    <x v="0"/>
    <x v="0"/>
    <n v="1420938172"/>
    <n v="1418346172"/>
    <x v="0"/>
    <n v="135"/>
    <x v="1"/>
    <s v="technology/wearables"/>
    <n v="15"/>
    <x v="953"/>
    <x v="2"/>
    <x v="8"/>
  </r>
  <r>
    <n v="1319"/>
    <x v="1319"/>
    <x v="1317"/>
    <n v="5800"/>
    <n v="876"/>
    <x v="1"/>
    <x v="1"/>
    <x v="1"/>
    <n v="1405094400"/>
    <n v="1403810965"/>
    <x v="0"/>
    <n v="9"/>
    <x v="1"/>
    <s v="technology/wearables"/>
    <n v="15"/>
    <x v="954"/>
    <x v="2"/>
    <x v="8"/>
  </r>
  <r>
    <n v="1320"/>
    <x v="1320"/>
    <x v="1318"/>
    <n v="100000"/>
    <n v="503"/>
    <x v="1"/>
    <x v="9"/>
    <x v="3"/>
    <n v="1483138800"/>
    <n v="1480610046"/>
    <x v="0"/>
    <n v="3"/>
    <x v="1"/>
    <s v="technology/wearables"/>
    <n v="1"/>
    <x v="955"/>
    <x v="2"/>
    <x v="8"/>
  </r>
  <r>
    <n v="1321"/>
    <x v="1321"/>
    <x v="1319"/>
    <n v="462000"/>
    <n v="6019"/>
    <x v="1"/>
    <x v="11"/>
    <x v="9"/>
    <n v="1482515937"/>
    <n v="1479923937"/>
    <x v="0"/>
    <n v="7"/>
    <x v="1"/>
    <s v="technology/wearables"/>
    <n v="1"/>
    <x v="956"/>
    <x v="2"/>
    <x v="8"/>
  </r>
  <r>
    <n v="1322"/>
    <x v="1322"/>
    <x v="1320"/>
    <n v="35000"/>
    <n v="106"/>
    <x v="1"/>
    <x v="1"/>
    <x v="1"/>
    <n v="1432223125"/>
    <n v="1429631125"/>
    <x v="0"/>
    <n v="4"/>
    <x v="1"/>
    <s v="technology/wearables"/>
    <n v="0"/>
    <x v="717"/>
    <x v="2"/>
    <x v="8"/>
  </r>
  <r>
    <n v="1323"/>
    <x v="1323"/>
    <x v="1321"/>
    <n v="15000"/>
    <n v="1332"/>
    <x v="1"/>
    <x v="0"/>
    <x v="0"/>
    <n v="1461653700"/>
    <n v="1458665146"/>
    <x v="0"/>
    <n v="44"/>
    <x v="1"/>
    <s v="technology/wearables"/>
    <n v="9"/>
    <x v="957"/>
    <x v="2"/>
    <x v="8"/>
  </r>
  <r>
    <n v="1324"/>
    <x v="1324"/>
    <x v="1322"/>
    <n v="50000"/>
    <n v="4920"/>
    <x v="1"/>
    <x v="0"/>
    <x v="0"/>
    <n v="1476371552"/>
    <n v="1473779552"/>
    <x v="0"/>
    <n v="90"/>
    <x v="1"/>
    <s v="technology/wearables"/>
    <n v="10"/>
    <x v="958"/>
    <x v="2"/>
    <x v="8"/>
  </r>
  <r>
    <n v="1325"/>
    <x v="1325"/>
    <x v="1323"/>
    <n v="20000"/>
    <n v="486"/>
    <x v="1"/>
    <x v="0"/>
    <x v="0"/>
    <n v="1483063435"/>
    <n v="1480471435"/>
    <x v="0"/>
    <n v="8"/>
    <x v="1"/>
    <s v="technology/wearables"/>
    <n v="2"/>
    <x v="959"/>
    <x v="2"/>
    <x v="8"/>
  </r>
  <r>
    <n v="1326"/>
    <x v="1326"/>
    <x v="1324"/>
    <n v="100000"/>
    <n v="1130"/>
    <x v="1"/>
    <x v="0"/>
    <x v="0"/>
    <n v="1421348428"/>
    <n v="1417460428"/>
    <x v="0"/>
    <n v="11"/>
    <x v="1"/>
    <s v="technology/wearables"/>
    <n v="1"/>
    <x v="960"/>
    <x v="2"/>
    <x v="8"/>
  </r>
  <r>
    <n v="1327"/>
    <x v="1327"/>
    <x v="1325"/>
    <n v="48000"/>
    <n v="1705"/>
    <x v="1"/>
    <x v="0"/>
    <x v="0"/>
    <n v="1432916235"/>
    <n v="1430324235"/>
    <x v="0"/>
    <n v="41"/>
    <x v="1"/>
    <s v="technology/wearables"/>
    <n v="4"/>
    <x v="961"/>
    <x v="2"/>
    <x v="8"/>
  </r>
  <r>
    <n v="1328"/>
    <x v="1328"/>
    <x v="1326"/>
    <n v="75000"/>
    <n v="1748"/>
    <x v="1"/>
    <x v="0"/>
    <x v="0"/>
    <n v="1476458734"/>
    <n v="1472570734"/>
    <x v="0"/>
    <n v="15"/>
    <x v="1"/>
    <s v="technology/wearables"/>
    <n v="2"/>
    <x v="962"/>
    <x v="2"/>
    <x v="8"/>
  </r>
  <r>
    <n v="1329"/>
    <x v="1329"/>
    <x v="1327"/>
    <n v="50000"/>
    <n v="408"/>
    <x v="1"/>
    <x v="0"/>
    <x v="0"/>
    <n v="1417501145"/>
    <n v="1414041545"/>
    <x v="0"/>
    <n v="9"/>
    <x v="1"/>
    <s v="technology/wearables"/>
    <n v="1"/>
    <x v="963"/>
    <x v="2"/>
    <x v="8"/>
  </r>
  <r>
    <n v="1330"/>
    <x v="1330"/>
    <x v="1328"/>
    <n v="35000"/>
    <n v="7873"/>
    <x v="1"/>
    <x v="0"/>
    <x v="0"/>
    <n v="1467432000"/>
    <n v="1464763109"/>
    <x v="0"/>
    <n v="50"/>
    <x v="1"/>
    <s v="technology/wearables"/>
    <n v="22"/>
    <x v="964"/>
    <x v="2"/>
    <x v="8"/>
  </r>
  <r>
    <n v="1331"/>
    <x v="1331"/>
    <x v="1329"/>
    <n v="250000"/>
    <n v="3417"/>
    <x v="1"/>
    <x v="0"/>
    <x v="0"/>
    <n v="1471435554"/>
    <n v="1468843554"/>
    <x v="0"/>
    <n v="34"/>
    <x v="1"/>
    <s v="technology/wearables"/>
    <n v="1"/>
    <x v="965"/>
    <x v="2"/>
    <x v="8"/>
  </r>
  <r>
    <n v="1332"/>
    <x v="1332"/>
    <x v="1330"/>
    <n v="10115"/>
    <n v="0"/>
    <x v="1"/>
    <x v="16"/>
    <x v="11"/>
    <n v="1485480408"/>
    <n v="1482888408"/>
    <x v="0"/>
    <n v="0"/>
    <x v="1"/>
    <s v="technology/wearables"/>
    <n v="0"/>
    <x v="121"/>
    <x v="2"/>
    <x v="8"/>
  </r>
  <r>
    <n v="1333"/>
    <x v="1333"/>
    <x v="1331"/>
    <n v="2500"/>
    <n v="0"/>
    <x v="1"/>
    <x v="2"/>
    <x v="2"/>
    <n v="1405478025"/>
    <n v="1402886025"/>
    <x v="0"/>
    <n v="0"/>
    <x v="1"/>
    <s v="technology/wearables"/>
    <n v="0"/>
    <x v="121"/>
    <x v="2"/>
    <x v="8"/>
  </r>
  <r>
    <n v="1334"/>
    <x v="1334"/>
    <x v="1332"/>
    <n v="133000"/>
    <n v="14303"/>
    <x v="1"/>
    <x v="0"/>
    <x v="0"/>
    <n v="1457721287"/>
    <n v="1455129287"/>
    <x v="0"/>
    <n v="276"/>
    <x v="1"/>
    <s v="technology/wearables"/>
    <n v="11"/>
    <x v="707"/>
    <x v="2"/>
    <x v="8"/>
  </r>
  <r>
    <n v="1335"/>
    <x v="1335"/>
    <x v="1333"/>
    <n v="25000"/>
    <n v="4940"/>
    <x v="1"/>
    <x v="0"/>
    <x v="0"/>
    <n v="1449354502"/>
    <n v="1446762502"/>
    <x v="0"/>
    <n v="16"/>
    <x v="1"/>
    <s v="technology/wearables"/>
    <n v="20"/>
    <x v="966"/>
    <x v="2"/>
    <x v="8"/>
  </r>
  <r>
    <n v="1336"/>
    <x v="1336"/>
    <x v="1334"/>
    <n v="100000"/>
    <n v="84947"/>
    <x v="1"/>
    <x v="0"/>
    <x v="0"/>
    <n v="1418849028"/>
    <n v="1415825028"/>
    <x v="0"/>
    <n v="224"/>
    <x v="1"/>
    <s v="technology/wearables"/>
    <n v="85"/>
    <x v="967"/>
    <x v="2"/>
    <x v="8"/>
  </r>
  <r>
    <n v="1337"/>
    <x v="1337"/>
    <x v="1335"/>
    <n v="50000"/>
    <n v="24691"/>
    <x v="1"/>
    <x v="0"/>
    <x v="0"/>
    <n v="1488549079"/>
    <n v="1485957079"/>
    <x v="0"/>
    <n v="140"/>
    <x v="1"/>
    <s v="technology/wearables"/>
    <n v="49"/>
    <x v="968"/>
    <x v="2"/>
    <x v="8"/>
  </r>
  <r>
    <n v="1338"/>
    <x v="1338"/>
    <x v="1336"/>
    <n v="30000"/>
    <n v="991"/>
    <x v="1"/>
    <x v="0"/>
    <x v="0"/>
    <n v="1438543033"/>
    <n v="1435951033"/>
    <x v="0"/>
    <n v="15"/>
    <x v="1"/>
    <s v="technology/wearables"/>
    <n v="3"/>
    <x v="969"/>
    <x v="2"/>
    <x v="8"/>
  </r>
  <r>
    <n v="1339"/>
    <x v="1339"/>
    <x v="1337"/>
    <n v="50000"/>
    <n v="3317"/>
    <x v="1"/>
    <x v="0"/>
    <x v="0"/>
    <n v="1418056315"/>
    <n v="1414164715"/>
    <x v="0"/>
    <n v="37"/>
    <x v="1"/>
    <s v="technology/wearables"/>
    <n v="7"/>
    <x v="970"/>
    <x v="2"/>
    <x v="8"/>
  </r>
  <r>
    <n v="1340"/>
    <x v="1340"/>
    <x v="1338"/>
    <n v="1680"/>
    <n v="0"/>
    <x v="1"/>
    <x v="0"/>
    <x v="0"/>
    <n v="1408112253"/>
    <n v="1405520253"/>
    <x v="0"/>
    <n v="0"/>
    <x v="1"/>
    <s v="technology/wearables"/>
    <n v="0"/>
    <x v="121"/>
    <x v="2"/>
    <x v="8"/>
  </r>
  <r>
    <n v="1341"/>
    <x v="1341"/>
    <x v="1339"/>
    <n v="25000"/>
    <n v="17590"/>
    <x v="1"/>
    <x v="1"/>
    <x v="1"/>
    <n v="1475333917"/>
    <n v="1472569117"/>
    <x v="0"/>
    <n v="46"/>
    <x v="1"/>
    <s v="technology/wearables"/>
    <n v="70"/>
    <x v="971"/>
    <x v="2"/>
    <x v="8"/>
  </r>
  <r>
    <n v="1342"/>
    <x v="1342"/>
    <x v="1340"/>
    <n v="50000"/>
    <n v="100"/>
    <x v="1"/>
    <x v="0"/>
    <x v="0"/>
    <n v="1437161739"/>
    <n v="1434569739"/>
    <x v="0"/>
    <n v="1"/>
    <x v="1"/>
    <s v="technology/wearables"/>
    <n v="0"/>
    <x v="101"/>
    <x v="2"/>
    <x v="8"/>
  </r>
  <r>
    <n v="1343"/>
    <x v="1343"/>
    <x v="1341"/>
    <n v="50000"/>
    <n v="51149"/>
    <x v="1"/>
    <x v="0"/>
    <x v="0"/>
    <n v="1471579140"/>
    <n v="1466512683"/>
    <x v="0"/>
    <n v="323"/>
    <x v="1"/>
    <s v="technology/wearables"/>
    <n v="102"/>
    <x v="972"/>
    <x v="2"/>
    <x v="8"/>
  </r>
  <r>
    <n v="1344"/>
    <x v="1344"/>
    <x v="1342"/>
    <n v="1500"/>
    <n v="5666"/>
    <x v="0"/>
    <x v="5"/>
    <x v="5"/>
    <n v="1467313039"/>
    <n v="1464807439"/>
    <x v="0"/>
    <n v="139"/>
    <x v="0"/>
    <s v="publishing/nonfiction"/>
    <n v="378"/>
    <x v="291"/>
    <x v="3"/>
    <x v="9"/>
  </r>
  <r>
    <n v="1345"/>
    <x v="1345"/>
    <x v="1343"/>
    <n v="300"/>
    <n v="375"/>
    <x v="0"/>
    <x v="0"/>
    <x v="0"/>
    <n v="1405366359"/>
    <n v="1402342359"/>
    <x v="0"/>
    <n v="7"/>
    <x v="0"/>
    <s v="publishing/nonfiction"/>
    <n v="125"/>
    <x v="973"/>
    <x v="3"/>
    <x v="9"/>
  </r>
  <r>
    <n v="1346"/>
    <x v="1346"/>
    <x v="1344"/>
    <n v="4900"/>
    <n v="7219"/>
    <x v="0"/>
    <x v="0"/>
    <x v="0"/>
    <n v="1372297751"/>
    <n v="1369705751"/>
    <x v="0"/>
    <n v="149"/>
    <x v="0"/>
    <s v="publishing/nonfiction"/>
    <n v="147"/>
    <x v="974"/>
    <x v="3"/>
    <x v="9"/>
  </r>
  <r>
    <n v="1347"/>
    <x v="1347"/>
    <x v="1345"/>
    <n v="2500"/>
    <n v="2555"/>
    <x v="0"/>
    <x v="0"/>
    <x v="0"/>
    <n v="1425741525"/>
    <n v="1423149525"/>
    <x v="0"/>
    <n v="31"/>
    <x v="0"/>
    <s v="publishing/nonfiction"/>
    <n v="102"/>
    <x v="975"/>
    <x v="3"/>
    <x v="9"/>
  </r>
  <r>
    <n v="1348"/>
    <x v="1348"/>
    <x v="1346"/>
    <n v="5875"/>
    <n v="5985"/>
    <x v="0"/>
    <x v="0"/>
    <x v="0"/>
    <n v="1418904533"/>
    <n v="1416485333"/>
    <x v="0"/>
    <n v="26"/>
    <x v="0"/>
    <s v="publishing/nonfiction"/>
    <n v="102"/>
    <x v="976"/>
    <x v="3"/>
    <x v="9"/>
  </r>
  <r>
    <n v="1349"/>
    <x v="1349"/>
    <x v="1347"/>
    <n v="5000"/>
    <n v="10210"/>
    <x v="0"/>
    <x v="5"/>
    <x v="5"/>
    <n v="1450249140"/>
    <n v="1447055935"/>
    <x v="0"/>
    <n v="172"/>
    <x v="0"/>
    <s v="publishing/nonfiction"/>
    <n v="204"/>
    <x v="977"/>
    <x v="3"/>
    <x v="9"/>
  </r>
  <r>
    <n v="1350"/>
    <x v="1350"/>
    <x v="1348"/>
    <n v="5000"/>
    <n v="5202.5"/>
    <x v="0"/>
    <x v="0"/>
    <x v="0"/>
    <n v="1451089134"/>
    <n v="1448497134"/>
    <x v="0"/>
    <n v="78"/>
    <x v="0"/>
    <s v="publishing/nonfiction"/>
    <n v="104"/>
    <x v="199"/>
    <x v="3"/>
    <x v="9"/>
  </r>
  <r>
    <n v="1351"/>
    <x v="1351"/>
    <x v="1349"/>
    <n v="20000"/>
    <n v="20253"/>
    <x v="0"/>
    <x v="0"/>
    <x v="0"/>
    <n v="1455299144"/>
    <n v="1452707144"/>
    <x v="0"/>
    <n v="120"/>
    <x v="0"/>
    <s v="publishing/nonfiction"/>
    <n v="101"/>
    <x v="978"/>
    <x v="3"/>
    <x v="9"/>
  </r>
  <r>
    <n v="1352"/>
    <x v="1352"/>
    <x v="1350"/>
    <n v="10000"/>
    <n v="13614"/>
    <x v="0"/>
    <x v="0"/>
    <x v="0"/>
    <n v="1441425540"/>
    <n v="1436968366"/>
    <x v="0"/>
    <n v="227"/>
    <x v="0"/>
    <s v="publishing/nonfiction"/>
    <n v="136"/>
    <x v="979"/>
    <x v="3"/>
    <x v="9"/>
  </r>
  <r>
    <n v="1353"/>
    <x v="1353"/>
    <x v="1351"/>
    <n v="1000"/>
    <n v="1336"/>
    <x v="0"/>
    <x v="0"/>
    <x v="0"/>
    <n v="1362960000"/>
    <n v="1359946188"/>
    <x v="0"/>
    <n v="42"/>
    <x v="0"/>
    <s v="publishing/nonfiction"/>
    <n v="134"/>
    <x v="980"/>
    <x v="3"/>
    <x v="9"/>
  </r>
  <r>
    <n v="1354"/>
    <x v="1354"/>
    <x v="1352"/>
    <n v="1200"/>
    <n v="1563"/>
    <x v="0"/>
    <x v="1"/>
    <x v="1"/>
    <n v="1465672979"/>
    <n v="1463080979"/>
    <x v="0"/>
    <n v="64"/>
    <x v="0"/>
    <s v="publishing/nonfiction"/>
    <n v="130"/>
    <x v="981"/>
    <x v="3"/>
    <x v="9"/>
  </r>
  <r>
    <n v="1355"/>
    <x v="1355"/>
    <x v="1353"/>
    <n v="2500"/>
    <n v="3067"/>
    <x v="0"/>
    <x v="1"/>
    <x v="1"/>
    <n v="1354269600"/>
    <n v="1351663605"/>
    <x v="0"/>
    <n v="121"/>
    <x v="0"/>
    <s v="publishing/nonfiction"/>
    <n v="123"/>
    <x v="982"/>
    <x v="3"/>
    <x v="9"/>
  </r>
  <r>
    <n v="1356"/>
    <x v="1356"/>
    <x v="1354"/>
    <n v="3400"/>
    <n v="6215.56"/>
    <x v="0"/>
    <x v="0"/>
    <x v="0"/>
    <n v="1372985760"/>
    <n v="1370393760"/>
    <x v="0"/>
    <n v="87"/>
    <x v="0"/>
    <s v="publishing/nonfiction"/>
    <n v="183"/>
    <x v="983"/>
    <x v="3"/>
    <x v="9"/>
  </r>
  <r>
    <n v="1357"/>
    <x v="1357"/>
    <x v="1355"/>
    <n v="2000"/>
    <n v="2506"/>
    <x v="0"/>
    <x v="0"/>
    <x v="0"/>
    <n v="1362117540"/>
    <n v="1359587137"/>
    <x v="0"/>
    <n v="65"/>
    <x v="0"/>
    <s v="publishing/nonfiction"/>
    <n v="125"/>
    <x v="984"/>
    <x v="3"/>
    <x v="9"/>
  </r>
  <r>
    <n v="1358"/>
    <x v="1358"/>
    <x v="1356"/>
    <n v="3000"/>
    <n v="3350"/>
    <x v="0"/>
    <x v="0"/>
    <x v="0"/>
    <n v="1309009323"/>
    <n v="1306417323"/>
    <x v="0"/>
    <n v="49"/>
    <x v="0"/>
    <s v="publishing/nonfiction"/>
    <n v="112"/>
    <x v="985"/>
    <x v="3"/>
    <x v="9"/>
  </r>
  <r>
    <n v="1359"/>
    <x v="1359"/>
    <x v="1357"/>
    <n v="660"/>
    <n v="764"/>
    <x v="0"/>
    <x v="0"/>
    <x v="0"/>
    <n v="1309980790"/>
    <n v="1304623990"/>
    <x v="0"/>
    <n v="19"/>
    <x v="0"/>
    <s v="publishing/nonfiction"/>
    <n v="116"/>
    <x v="986"/>
    <x v="3"/>
    <x v="9"/>
  </r>
  <r>
    <n v="1360"/>
    <x v="1360"/>
    <x v="1358"/>
    <n v="1500"/>
    <n v="2598"/>
    <x v="0"/>
    <x v="0"/>
    <x v="0"/>
    <n v="1343943420"/>
    <n v="1341524220"/>
    <x v="0"/>
    <n v="81"/>
    <x v="0"/>
    <s v="publishing/nonfiction"/>
    <n v="173"/>
    <x v="987"/>
    <x v="3"/>
    <x v="9"/>
  </r>
  <r>
    <n v="1361"/>
    <x v="1361"/>
    <x v="1359"/>
    <n v="6000"/>
    <n v="7559"/>
    <x v="0"/>
    <x v="1"/>
    <x v="1"/>
    <n v="1403370772"/>
    <n v="1400778772"/>
    <x v="0"/>
    <n v="264"/>
    <x v="0"/>
    <s v="publishing/nonfiction"/>
    <n v="126"/>
    <x v="988"/>
    <x v="3"/>
    <x v="9"/>
  </r>
  <r>
    <n v="1362"/>
    <x v="1362"/>
    <x v="1360"/>
    <n v="1000"/>
    <n v="1091"/>
    <x v="0"/>
    <x v="0"/>
    <x v="0"/>
    <n v="1378592731"/>
    <n v="1373408731"/>
    <x v="0"/>
    <n v="25"/>
    <x v="0"/>
    <s v="publishing/nonfiction"/>
    <n v="109"/>
    <x v="989"/>
    <x v="3"/>
    <x v="9"/>
  </r>
  <r>
    <n v="1363"/>
    <x v="1363"/>
    <x v="1361"/>
    <n v="200"/>
    <n v="200"/>
    <x v="0"/>
    <x v="0"/>
    <x v="0"/>
    <n v="1455523140"/>
    <n v="1453925727"/>
    <x v="0"/>
    <n v="5"/>
    <x v="0"/>
    <s v="publishing/nonfiction"/>
    <n v="100"/>
    <x v="375"/>
    <x v="3"/>
    <x v="9"/>
  </r>
  <r>
    <n v="1364"/>
    <x v="1364"/>
    <x v="1362"/>
    <n v="42000"/>
    <n v="49830"/>
    <x v="0"/>
    <x v="8"/>
    <x v="7"/>
    <n v="1420648906"/>
    <n v="1415464906"/>
    <x v="0"/>
    <n v="144"/>
    <x v="0"/>
    <s v="music/rock"/>
    <n v="119"/>
    <x v="990"/>
    <x v="4"/>
    <x v="11"/>
  </r>
  <r>
    <n v="1365"/>
    <x v="1365"/>
    <x v="1363"/>
    <n v="7500"/>
    <n v="7520"/>
    <x v="0"/>
    <x v="0"/>
    <x v="0"/>
    <n v="1426523752"/>
    <n v="1423935352"/>
    <x v="0"/>
    <n v="92"/>
    <x v="0"/>
    <s v="music/rock"/>
    <n v="100"/>
    <x v="991"/>
    <x v="4"/>
    <x v="11"/>
  </r>
  <r>
    <n v="1366"/>
    <x v="1366"/>
    <x v="1364"/>
    <n v="7500"/>
    <n v="9486.69"/>
    <x v="0"/>
    <x v="0"/>
    <x v="0"/>
    <n v="1417049663"/>
    <n v="1413158063"/>
    <x v="0"/>
    <n v="147"/>
    <x v="0"/>
    <s v="music/rock"/>
    <n v="126"/>
    <x v="992"/>
    <x v="4"/>
    <x v="11"/>
  </r>
  <r>
    <n v="1367"/>
    <x v="1367"/>
    <x v="1365"/>
    <n v="5000"/>
    <n v="5713"/>
    <x v="0"/>
    <x v="0"/>
    <x v="0"/>
    <n v="1447463050"/>
    <n v="1444867450"/>
    <x v="0"/>
    <n v="90"/>
    <x v="0"/>
    <s v="music/rock"/>
    <n v="114"/>
    <x v="993"/>
    <x v="4"/>
    <x v="11"/>
  </r>
  <r>
    <n v="1368"/>
    <x v="1368"/>
    <x v="1366"/>
    <n v="5000"/>
    <n v="5535"/>
    <x v="0"/>
    <x v="0"/>
    <x v="0"/>
    <n v="1434342894"/>
    <n v="1432269294"/>
    <x v="0"/>
    <n v="87"/>
    <x v="0"/>
    <s v="music/rock"/>
    <n v="111"/>
    <x v="994"/>
    <x v="4"/>
    <x v="11"/>
  </r>
  <r>
    <n v="1369"/>
    <x v="1369"/>
    <x v="1367"/>
    <n v="32360"/>
    <n v="34090.629999999997"/>
    <x v="0"/>
    <x v="0"/>
    <x v="0"/>
    <n v="1397225746"/>
    <n v="1394633746"/>
    <x v="0"/>
    <n v="406"/>
    <x v="0"/>
    <s v="music/rock"/>
    <n v="105"/>
    <x v="995"/>
    <x v="4"/>
    <x v="11"/>
  </r>
  <r>
    <n v="1370"/>
    <x v="1370"/>
    <x v="1368"/>
    <n v="1500"/>
    <n v="1555"/>
    <x v="0"/>
    <x v="0"/>
    <x v="0"/>
    <n v="1381881890"/>
    <n v="1380585890"/>
    <x v="0"/>
    <n v="20"/>
    <x v="0"/>
    <s v="music/rock"/>
    <n v="104"/>
    <x v="996"/>
    <x v="4"/>
    <x v="11"/>
  </r>
  <r>
    <n v="1371"/>
    <x v="1371"/>
    <x v="1369"/>
    <n v="6999"/>
    <n v="7495"/>
    <x v="0"/>
    <x v="0"/>
    <x v="0"/>
    <n v="1431022342"/>
    <n v="1428430342"/>
    <x v="0"/>
    <n v="70"/>
    <x v="0"/>
    <s v="music/rock"/>
    <n v="107"/>
    <x v="997"/>
    <x v="4"/>
    <x v="11"/>
  </r>
  <r>
    <n v="1372"/>
    <x v="1372"/>
    <x v="1370"/>
    <n v="500"/>
    <n v="620"/>
    <x v="0"/>
    <x v="0"/>
    <x v="0"/>
    <n v="1342115132"/>
    <n v="1339523132"/>
    <x v="0"/>
    <n v="16"/>
    <x v="0"/>
    <s v="music/rock"/>
    <n v="124"/>
    <x v="998"/>
    <x v="4"/>
    <x v="11"/>
  </r>
  <r>
    <n v="1373"/>
    <x v="1373"/>
    <x v="1371"/>
    <n v="10000"/>
    <n v="10501"/>
    <x v="0"/>
    <x v="0"/>
    <x v="0"/>
    <n v="1483138233"/>
    <n v="1480546233"/>
    <x v="0"/>
    <n v="52"/>
    <x v="0"/>
    <s v="music/rock"/>
    <n v="105"/>
    <x v="999"/>
    <x v="4"/>
    <x v="11"/>
  </r>
  <r>
    <n v="1374"/>
    <x v="1374"/>
    <x v="1372"/>
    <n v="1500"/>
    <n v="2842"/>
    <x v="0"/>
    <x v="0"/>
    <x v="0"/>
    <n v="1458874388"/>
    <n v="1456285988"/>
    <x v="0"/>
    <n v="66"/>
    <x v="0"/>
    <s v="music/rock"/>
    <n v="189"/>
    <x v="1000"/>
    <x v="4"/>
    <x v="11"/>
  </r>
  <r>
    <n v="1375"/>
    <x v="1375"/>
    <x v="1373"/>
    <n v="4000"/>
    <n v="6853"/>
    <x v="0"/>
    <x v="6"/>
    <x v="3"/>
    <n v="1484444119"/>
    <n v="1481852119"/>
    <x v="0"/>
    <n v="109"/>
    <x v="0"/>
    <s v="music/rock"/>
    <n v="171"/>
    <x v="1001"/>
    <x v="4"/>
    <x v="11"/>
  </r>
  <r>
    <n v="1376"/>
    <x v="1376"/>
    <x v="1374"/>
    <n v="3700"/>
    <n v="9342"/>
    <x v="0"/>
    <x v="1"/>
    <x v="1"/>
    <n v="1480784606"/>
    <n v="1478189006"/>
    <x v="0"/>
    <n v="168"/>
    <x v="0"/>
    <s v="music/rock"/>
    <n v="252"/>
    <x v="1002"/>
    <x v="4"/>
    <x v="11"/>
  </r>
  <r>
    <n v="1377"/>
    <x v="1377"/>
    <x v="1375"/>
    <n v="1300"/>
    <n v="1510"/>
    <x v="0"/>
    <x v="0"/>
    <x v="0"/>
    <n v="1486095060"/>
    <n v="1484198170"/>
    <x v="0"/>
    <n v="31"/>
    <x v="0"/>
    <s v="music/rock"/>
    <n v="116"/>
    <x v="1003"/>
    <x v="4"/>
    <x v="11"/>
  </r>
  <r>
    <n v="1378"/>
    <x v="1378"/>
    <x v="1376"/>
    <n v="2000"/>
    <n v="4067"/>
    <x v="0"/>
    <x v="1"/>
    <x v="1"/>
    <n v="1470075210"/>
    <n v="1468779210"/>
    <x v="0"/>
    <n v="133"/>
    <x v="0"/>
    <s v="music/rock"/>
    <n v="203"/>
    <x v="1004"/>
    <x v="4"/>
    <x v="11"/>
  </r>
  <r>
    <n v="1379"/>
    <x v="1379"/>
    <x v="1377"/>
    <n v="10000"/>
    <n v="11160"/>
    <x v="0"/>
    <x v="0"/>
    <x v="0"/>
    <n v="1433504876"/>
    <n v="1430912876"/>
    <x v="0"/>
    <n v="151"/>
    <x v="0"/>
    <s v="music/rock"/>
    <n v="112"/>
    <x v="1005"/>
    <x v="4"/>
    <x v="11"/>
  </r>
  <r>
    <n v="1380"/>
    <x v="1380"/>
    <x v="1378"/>
    <n v="25"/>
    <n v="106"/>
    <x v="0"/>
    <x v="0"/>
    <x v="0"/>
    <n v="1433815200"/>
    <n v="1431886706"/>
    <x v="0"/>
    <n v="5"/>
    <x v="0"/>
    <s v="music/rock"/>
    <n v="424"/>
    <x v="1006"/>
    <x v="4"/>
    <x v="11"/>
  </r>
  <r>
    <n v="1381"/>
    <x v="1381"/>
    <x v="1379"/>
    <n v="5000"/>
    <n v="5355"/>
    <x v="0"/>
    <x v="0"/>
    <x v="0"/>
    <n v="1482988125"/>
    <n v="1480396125"/>
    <x v="0"/>
    <n v="73"/>
    <x v="0"/>
    <s v="music/rock"/>
    <n v="107"/>
    <x v="919"/>
    <x v="4"/>
    <x v="11"/>
  </r>
  <r>
    <n v="1382"/>
    <x v="1382"/>
    <x v="1380"/>
    <n v="8000"/>
    <n v="8349"/>
    <x v="0"/>
    <x v="0"/>
    <x v="0"/>
    <n v="1367867536"/>
    <n v="1365275536"/>
    <x v="0"/>
    <n v="148"/>
    <x v="0"/>
    <s v="music/rock"/>
    <n v="104"/>
    <x v="847"/>
    <x v="4"/>
    <x v="11"/>
  </r>
  <r>
    <n v="1383"/>
    <x v="1383"/>
    <x v="1381"/>
    <n v="2200"/>
    <n v="4673"/>
    <x v="0"/>
    <x v="5"/>
    <x v="5"/>
    <n v="1482457678"/>
    <n v="1480729678"/>
    <x v="0"/>
    <n v="93"/>
    <x v="0"/>
    <s v="music/rock"/>
    <n v="212"/>
    <x v="1007"/>
    <x v="4"/>
    <x v="11"/>
  </r>
  <r>
    <n v="1384"/>
    <x v="1384"/>
    <x v="1382"/>
    <n v="3500"/>
    <n v="4343"/>
    <x v="0"/>
    <x v="0"/>
    <x v="0"/>
    <n v="1436117922"/>
    <n v="1433525922"/>
    <x v="0"/>
    <n v="63"/>
    <x v="0"/>
    <s v="music/rock"/>
    <n v="124"/>
    <x v="1008"/>
    <x v="4"/>
    <x v="11"/>
  </r>
  <r>
    <n v="1385"/>
    <x v="1385"/>
    <x v="1383"/>
    <n v="8000"/>
    <n v="8832.49"/>
    <x v="0"/>
    <x v="12"/>
    <x v="3"/>
    <n v="1461931860"/>
    <n v="1457109121"/>
    <x v="0"/>
    <n v="134"/>
    <x v="0"/>
    <s v="music/rock"/>
    <n v="110"/>
    <x v="1009"/>
    <x v="4"/>
    <x v="11"/>
  </r>
  <r>
    <n v="1386"/>
    <x v="1386"/>
    <x v="1384"/>
    <n v="400"/>
    <n v="875"/>
    <x v="0"/>
    <x v="0"/>
    <x v="0"/>
    <n v="1438183889"/>
    <n v="1435591889"/>
    <x v="0"/>
    <n v="14"/>
    <x v="0"/>
    <s v="music/rock"/>
    <n v="219"/>
    <x v="368"/>
    <x v="4"/>
    <x v="11"/>
  </r>
  <r>
    <n v="1387"/>
    <x v="1387"/>
    <x v="1385"/>
    <n v="4000"/>
    <n v="5465"/>
    <x v="0"/>
    <x v="0"/>
    <x v="0"/>
    <n v="1433305800"/>
    <n v="1430604395"/>
    <x v="0"/>
    <n v="78"/>
    <x v="0"/>
    <s v="music/rock"/>
    <n v="137"/>
    <x v="1010"/>
    <x v="4"/>
    <x v="11"/>
  </r>
  <r>
    <n v="1388"/>
    <x v="1388"/>
    <x v="1386"/>
    <n v="5000"/>
    <n v="6740.37"/>
    <x v="0"/>
    <x v="0"/>
    <x v="0"/>
    <n v="1476720840"/>
    <n v="1474469117"/>
    <x v="0"/>
    <n v="112"/>
    <x v="0"/>
    <s v="music/rock"/>
    <n v="135"/>
    <x v="1011"/>
    <x v="4"/>
    <x v="11"/>
  </r>
  <r>
    <n v="1389"/>
    <x v="1389"/>
    <x v="1387"/>
    <n v="500"/>
    <n v="727"/>
    <x v="0"/>
    <x v="1"/>
    <x v="1"/>
    <n v="1471087957"/>
    <n v="1468495957"/>
    <x v="0"/>
    <n v="34"/>
    <x v="0"/>
    <s v="music/rock"/>
    <n v="145"/>
    <x v="1012"/>
    <x v="4"/>
    <x v="11"/>
  </r>
  <r>
    <n v="1390"/>
    <x v="1390"/>
    <x v="1388"/>
    <n v="2800"/>
    <n v="3055"/>
    <x v="0"/>
    <x v="0"/>
    <x v="0"/>
    <n v="1430154720"/>
    <n v="1427224606"/>
    <x v="0"/>
    <n v="19"/>
    <x v="0"/>
    <s v="music/rock"/>
    <n v="109"/>
    <x v="1013"/>
    <x v="4"/>
    <x v="11"/>
  </r>
  <r>
    <n v="1391"/>
    <x v="1391"/>
    <x v="1389"/>
    <n v="500"/>
    <n v="551"/>
    <x v="0"/>
    <x v="0"/>
    <x v="0"/>
    <n v="1440219540"/>
    <n v="1436369818"/>
    <x v="0"/>
    <n v="13"/>
    <x v="0"/>
    <s v="music/rock"/>
    <n v="110"/>
    <x v="1014"/>
    <x v="4"/>
    <x v="11"/>
  </r>
  <r>
    <n v="1392"/>
    <x v="1392"/>
    <x v="1390"/>
    <n v="2500"/>
    <n v="2841"/>
    <x v="0"/>
    <x v="0"/>
    <x v="0"/>
    <n v="1456976586"/>
    <n v="1454298186"/>
    <x v="0"/>
    <n v="104"/>
    <x v="0"/>
    <s v="music/rock"/>
    <n v="114"/>
    <x v="1015"/>
    <x v="4"/>
    <x v="11"/>
  </r>
  <r>
    <n v="1393"/>
    <x v="1393"/>
    <x v="1391"/>
    <n v="10000"/>
    <n v="10235"/>
    <x v="0"/>
    <x v="0"/>
    <x v="0"/>
    <n v="1470068523"/>
    <n v="1467476523"/>
    <x v="0"/>
    <n v="52"/>
    <x v="0"/>
    <s v="music/rock"/>
    <n v="102"/>
    <x v="1016"/>
    <x v="4"/>
    <x v="11"/>
  </r>
  <r>
    <n v="1394"/>
    <x v="1394"/>
    <x v="1392"/>
    <n v="750"/>
    <n v="916"/>
    <x v="0"/>
    <x v="0"/>
    <x v="0"/>
    <n v="1488337200"/>
    <n v="1484623726"/>
    <x v="0"/>
    <n v="17"/>
    <x v="0"/>
    <s v="music/rock"/>
    <n v="122"/>
    <x v="1017"/>
    <x v="4"/>
    <x v="11"/>
  </r>
  <r>
    <n v="1395"/>
    <x v="1395"/>
    <x v="1393"/>
    <n v="3500"/>
    <n v="3916"/>
    <x v="0"/>
    <x v="0"/>
    <x v="0"/>
    <n v="1484430481"/>
    <n v="1481838481"/>
    <x v="0"/>
    <n v="82"/>
    <x v="0"/>
    <s v="music/rock"/>
    <n v="112"/>
    <x v="1018"/>
    <x v="4"/>
    <x v="11"/>
  </r>
  <r>
    <n v="1396"/>
    <x v="1396"/>
    <x v="1394"/>
    <n v="6000"/>
    <n v="6438"/>
    <x v="0"/>
    <x v="0"/>
    <x v="0"/>
    <n v="1423871882"/>
    <n v="1421279882"/>
    <x v="0"/>
    <n v="73"/>
    <x v="0"/>
    <s v="music/rock"/>
    <n v="107"/>
    <x v="1019"/>
    <x v="4"/>
    <x v="11"/>
  </r>
  <r>
    <n v="1397"/>
    <x v="1397"/>
    <x v="1395"/>
    <n v="10000"/>
    <n v="11385"/>
    <x v="0"/>
    <x v="0"/>
    <x v="0"/>
    <n v="1477603140"/>
    <n v="1475013710"/>
    <x v="0"/>
    <n v="158"/>
    <x v="0"/>
    <s v="music/rock"/>
    <n v="114"/>
    <x v="1020"/>
    <x v="4"/>
    <x v="11"/>
  </r>
  <r>
    <n v="1398"/>
    <x v="1398"/>
    <x v="1396"/>
    <n v="4400"/>
    <n v="4826"/>
    <x v="0"/>
    <x v="0"/>
    <x v="0"/>
    <n v="1467752334"/>
    <n v="1465160334"/>
    <x v="0"/>
    <n v="65"/>
    <x v="0"/>
    <s v="music/rock"/>
    <n v="110"/>
    <x v="1021"/>
    <x v="4"/>
    <x v="11"/>
  </r>
  <r>
    <n v="1399"/>
    <x v="1399"/>
    <x v="1397"/>
    <n v="9000"/>
    <n v="11353"/>
    <x v="0"/>
    <x v="0"/>
    <x v="0"/>
    <n v="1412640373"/>
    <n v="1410048373"/>
    <x v="0"/>
    <n v="184"/>
    <x v="0"/>
    <s v="music/rock"/>
    <n v="126"/>
    <x v="1022"/>
    <x v="4"/>
    <x v="11"/>
  </r>
  <r>
    <n v="1400"/>
    <x v="1400"/>
    <x v="1398"/>
    <n v="350"/>
    <n v="586"/>
    <x v="0"/>
    <x v="1"/>
    <x v="1"/>
    <n v="1465709400"/>
    <n v="1462695073"/>
    <x v="0"/>
    <n v="34"/>
    <x v="0"/>
    <s v="music/rock"/>
    <n v="167"/>
    <x v="1023"/>
    <x v="4"/>
    <x v="11"/>
  </r>
  <r>
    <n v="1401"/>
    <x v="1401"/>
    <x v="1399"/>
    <n v="2500"/>
    <n v="12413"/>
    <x v="0"/>
    <x v="0"/>
    <x v="0"/>
    <n v="1369612474"/>
    <n v="1367798074"/>
    <x v="0"/>
    <n v="240"/>
    <x v="0"/>
    <s v="music/rock"/>
    <n v="497"/>
    <x v="246"/>
    <x v="4"/>
    <x v="11"/>
  </r>
  <r>
    <n v="1402"/>
    <x v="1402"/>
    <x v="1400"/>
    <n v="2500"/>
    <n v="2729"/>
    <x v="0"/>
    <x v="1"/>
    <x v="1"/>
    <n v="1430439411"/>
    <n v="1425259011"/>
    <x v="0"/>
    <n v="113"/>
    <x v="0"/>
    <s v="music/rock"/>
    <n v="109"/>
    <x v="1024"/>
    <x v="4"/>
    <x v="11"/>
  </r>
  <r>
    <n v="1403"/>
    <x v="1403"/>
    <x v="1401"/>
    <n v="4000"/>
    <n v="4103"/>
    <x v="0"/>
    <x v="0"/>
    <x v="0"/>
    <n v="1374802235"/>
    <n v="1372210235"/>
    <x v="0"/>
    <n v="66"/>
    <x v="0"/>
    <s v="music/rock"/>
    <n v="103"/>
    <x v="1025"/>
    <x v="4"/>
    <x v="11"/>
  </r>
  <r>
    <n v="1404"/>
    <x v="1404"/>
    <x v="1402"/>
    <n v="14500"/>
    <n v="241"/>
    <x v="2"/>
    <x v="1"/>
    <x v="1"/>
    <n v="1424607285"/>
    <n v="1422447285"/>
    <x v="1"/>
    <n v="5"/>
    <x v="1"/>
    <s v="publishing/translations"/>
    <n v="2"/>
    <x v="1026"/>
    <x v="3"/>
    <x v="22"/>
  </r>
  <r>
    <n v="1405"/>
    <x v="1405"/>
    <x v="1403"/>
    <n v="25000"/>
    <n v="105"/>
    <x v="2"/>
    <x v="0"/>
    <x v="0"/>
    <n v="1417195201"/>
    <n v="1414599601"/>
    <x v="1"/>
    <n v="17"/>
    <x v="1"/>
    <s v="publishing/translations"/>
    <n v="0"/>
    <x v="1027"/>
    <x v="3"/>
    <x v="22"/>
  </r>
  <r>
    <n v="1406"/>
    <x v="1406"/>
    <x v="1404"/>
    <n v="12000"/>
    <n v="15"/>
    <x v="2"/>
    <x v="13"/>
    <x v="3"/>
    <n v="1449914400"/>
    <n v="1445336607"/>
    <x v="0"/>
    <n v="3"/>
    <x v="1"/>
    <s v="publishing/translations"/>
    <n v="0"/>
    <x v="144"/>
    <x v="3"/>
    <x v="22"/>
  </r>
  <r>
    <n v="1407"/>
    <x v="1407"/>
    <x v="1405"/>
    <n v="3000"/>
    <n v="15"/>
    <x v="2"/>
    <x v="0"/>
    <x v="0"/>
    <n v="1407847978"/>
    <n v="1405687978"/>
    <x v="0"/>
    <n v="2"/>
    <x v="1"/>
    <s v="publishing/translations"/>
    <n v="1"/>
    <x v="501"/>
    <x v="3"/>
    <x v="22"/>
  </r>
  <r>
    <n v="1408"/>
    <x v="1408"/>
    <x v="1406"/>
    <n v="1000"/>
    <n v="72"/>
    <x v="2"/>
    <x v="1"/>
    <x v="1"/>
    <n v="1447451756"/>
    <n v="1444856156"/>
    <x v="0"/>
    <n v="6"/>
    <x v="1"/>
    <s v="publishing/translations"/>
    <n v="7"/>
    <x v="1028"/>
    <x v="3"/>
    <x v="22"/>
  </r>
  <r>
    <n v="1409"/>
    <x v="1409"/>
    <x v="1407"/>
    <n v="4000"/>
    <n v="0"/>
    <x v="2"/>
    <x v="0"/>
    <x v="0"/>
    <n v="1420085535"/>
    <n v="1414897935"/>
    <x v="0"/>
    <n v="0"/>
    <x v="1"/>
    <s v="publishing/translations"/>
    <n v="0"/>
    <x v="121"/>
    <x v="3"/>
    <x v="22"/>
  </r>
  <r>
    <n v="1410"/>
    <x v="1410"/>
    <x v="1408"/>
    <n v="6000"/>
    <n v="1"/>
    <x v="2"/>
    <x v="13"/>
    <x v="3"/>
    <n v="1464939520"/>
    <n v="1461051520"/>
    <x v="0"/>
    <n v="1"/>
    <x v="1"/>
    <s v="publishing/translations"/>
    <n v="0"/>
    <x v="120"/>
    <x v="3"/>
    <x v="22"/>
  </r>
  <r>
    <n v="1411"/>
    <x v="1411"/>
    <x v="1409"/>
    <n v="3000"/>
    <n v="7"/>
    <x v="2"/>
    <x v="1"/>
    <x v="1"/>
    <n v="1423185900"/>
    <n v="1420766700"/>
    <x v="0"/>
    <n v="3"/>
    <x v="1"/>
    <s v="publishing/translations"/>
    <n v="0"/>
    <x v="1029"/>
    <x v="3"/>
    <x v="22"/>
  </r>
  <r>
    <n v="1412"/>
    <x v="1412"/>
    <x v="1410"/>
    <n v="7000"/>
    <n v="320"/>
    <x v="2"/>
    <x v="0"/>
    <x v="0"/>
    <n v="1417656699"/>
    <n v="1415064699"/>
    <x v="0"/>
    <n v="13"/>
    <x v="1"/>
    <s v="publishing/translations"/>
    <n v="5"/>
    <x v="1030"/>
    <x v="3"/>
    <x v="22"/>
  </r>
  <r>
    <n v="1413"/>
    <x v="1413"/>
    <x v="1411"/>
    <n v="2000"/>
    <n v="100"/>
    <x v="2"/>
    <x v="13"/>
    <x v="3"/>
    <n v="1455964170"/>
    <n v="1450780170"/>
    <x v="0"/>
    <n v="1"/>
    <x v="1"/>
    <s v="publishing/translations"/>
    <n v="5"/>
    <x v="101"/>
    <x v="3"/>
    <x v="22"/>
  </r>
  <r>
    <n v="1414"/>
    <x v="1414"/>
    <x v="1412"/>
    <n v="500"/>
    <n v="1"/>
    <x v="2"/>
    <x v="0"/>
    <x v="0"/>
    <n v="1483423467"/>
    <n v="1480831467"/>
    <x v="0"/>
    <n v="1"/>
    <x v="1"/>
    <s v="publishing/translations"/>
    <n v="0"/>
    <x v="120"/>
    <x v="3"/>
    <x v="22"/>
  </r>
  <r>
    <n v="1415"/>
    <x v="1415"/>
    <x v="1413"/>
    <n v="4400"/>
    <n v="800"/>
    <x v="2"/>
    <x v="0"/>
    <x v="0"/>
    <n v="1439741591"/>
    <n v="1436285591"/>
    <x v="0"/>
    <n v="9"/>
    <x v="1"/>
    <s v="publishing/translations"/>
    <n v="18"/>
    <x v="1031"/>
    <x v="3"/>
    <x v="22"/>
  </r>
  <r>
    <n v="1416"/>
    <x v="1416"/>
    <x v="1414"/>
    <n v="50000"/>
    <n v="0"/>
    <x v="2"/>
    <x v="0"/>
    <x v="0"/>
    <n v="1448147619"/>
    <n v="1445552019"/>
    <x v="0"/>
    <n v="0"/>
    <x v="1"/>
    <s v="publishing/translations"/>
    <n v="0"/>
    <x v="121"/>
    <x v="3"/>
    <x v="22"/>
  </r>
  <r>
    <n v="1417"/>
    <x v="1417"/>
    <x v="1415"/>
    <n v="4500"/>
    <n v="55"/>
    <x v="2"/>
    <x v="0"/>
    <x v="0"/>
    <n v="1442315460"/>
    <n v="1439696174"/>
    <x v="0"/>
    <n v="2"/>
    <x v="1"/>
    <s v="publishing/translations"/>
    <n v="1"/>
    <x v="440"/>
    <x v="3"/>
    <x v="22"/>
  </r>
  <r>
    <n v="1418"/>
    <x v="1418"/>
    <x v="1416"/>
    <n v="3000"/>
    <n v="6"/>
    <x v="2"/>
    <x v="3"/>
    <x v="3"/>
    <n v="1456397834"/>
    <n v="1453805834"/>
    <x v="0"/>
    <n v="1"/>
    <x v="1"/>
    <s v="publishing/translations"/>
    <n v="0"/>
    <x v="1032"/>
    <x v="3"/>
    <x v="22"/>
  </r>
  <r>
    <n v="1419"/>
    <x v="1419"/>
    <x v="1417"/>
    <n v="6300"/>
    <n v="445"/>
    <x v="2"/>
    <x v="0"/>
    <x v="0"/>
    <n v="1476010619"/>
    <n v="1473418619"/>
    <x v="0"/>
    <n v="10"/>
    <x v="1"/>
    <s v="publishing/translations"/>
    <n v="7"/>
    <x v="884"/>
    <x v="3"/>
    <x v="22"/>
  </r>
  <r>
    <n v="1420"/>
    <x v="1420"/>
    <x v="1418"/>
    <n v="110"/>
    <n v="3"/>
    <x v="2"/>
    <x v="0"/>
    <x v="0"/>
    <n v="1467129686"/>
    <n v="1464969686"/>
    <x v="0"/>
    <n v="3"/>
    <x v="1"/>
    <s v="publishing/translations"/>
    <n v="3"/>
    <x v="120"/>
    <x v="3"/>
    <x v="22"/>
  </r>
  <r>
    <n v="1421"/>
    <x v="1421"/>
    <x v="1419"/>
    <n v="200000"/>
    <n v="200"/>
    <x v="2"/>
    <x v="11"/>
    <x v="9"/>
    <n v="1423432709"/>
    <n v="1420840709"/>
    <x v="0"/>
    <n v="2"/>
    <x v="1"/>
    <s v="publishing/translations"/>
    <n v="0"/>
    <x v="101"/>
    <x v="3"/>
    <x v="22"/>
  </r>
  <r>
    <n v="1422"/>
    <x v="1422"/>
    <x v="1420"/>
    <n v="25000"/>
    <n v="26"/>
    <x v="2"/>
    <x v="4"/>
    <x v="4"/>
    <n v="1474436704"/>
    <n v="1471844704"/>
    <x v="0"/>
    <n v="2"/>
    <x v="1"/>
    <s v="publishing/translations"/>
    <n v="0"/>
    <x v="31"/>
    <x v="3"/>
    <x v="22"/>
  </r>
  <r>
    <n v="1423"/>
    <x v="1423"/>
    <x v="1421"/>
    <n v="30000"/>
    <n v="100"/>
    <x v="2"/>
    <x v="2"/>
    <x v="2"/>
    <n v="1451637531"/>
    <n v="1449045531"/>
    <x v="0"/>
    <n v="1"/>
    <x v="1"/>
    <s v="publishing/translations"/>
    <n v="0"/>
    <x v="101"/>
    <x v="3"/>
    <x v="22"/>
  </r>
  <r>
    <n v="1424"/>
    <x v="1424"/>
    <x v="1422"/>
    <n v="7500"/>
    <n v="1527"/>
    <x v="2"/>
    <x v="0"/>
    <x v="0"/>
    <n v="1479233602"/>
    <n v="1478106802"/>
    <x v="0"/>
    <n v="14"/>
    <x v="1"/>
    <s v="publishing/translations"/>
    <n v="20"/>
    <x v="1033"/>
    <x v="3"/>
    <x v="22"/>
  </r>
  <r>
    <n v="1425"/>
    <x v="1425"/>
    <x v="1423"/>
    <n v="13000"/>
    <n v="0"/>
    <x v="2"/>
    <x v="0"/>
    <x v="0"/>
    <n v="1430276959"/>
    <n v="1427684959"/>
    <x v="0"/>
    <n v="0"/>
    <x v="1"/>
    <s v="publishing/translations"/>
    <n v="0"/>
    <x v="121"/>
    <x v="3"/>
    <x v="22"/>
  </r>
  <r>
    <n v="1426"/>
    <x v="1426"/>
    <x v="1424"/>
    <n v="1000"/>
    <n v="0"/>
    <x v="2"/>
    <x v="12"/>
    <x v="3"/>
    <n v="1440408120"/>
    <n v="1435224120"/>
    <x v="0"/>
    <n v="0"/>
    <x v="1"/>
    <s v="publishing/translations"/>
    <n v="0"/>
    <x v="121"/>
    <x v="3"/>
    <x v="22"/>
  </r>
  <r>
    <n v="1427"/>
    <x v="1427"/>
    <x v="1425"/>
    <n v="5000"/>
    <n v="419"/>
    <x v="2"/>
    <x v="12"/>
    <x v="3"/>
    <n v="1474230385"/>
    <n v="1471638385"/>
    <x v="0"/>
    <n v="4"/>
    <x v="1"/>
    <s v="publishing/translations"/>
    <n v="8"/>
    <x v="1034"/>
    <x v="3"/>
    <x v="22"/>
  </r>
  <r>
    <n v="1428"/>
    <x v="1428"/>
    <x v="1426"/>
    <n v="1000"/>
    <n v="45"/>
    <x v="2"/>
    <x v="3"/>
    <x v="3"/>
    <n v="1459584417"/>
    <n v="1456996017"/>
    <x v="0"/>
    <n v="3"/>
    <x v="1"/>
    <s v="publishing/translations"/>
    <n v="5"/>
    <x v="2"/>
    <x v="3"/>
    <x v="22"/>
  </r>
  <r>
    <n v="1429"/>
    <x v="1429"/>
    <x v="1427"/>
    <n v="10000"/>
    <n v="0"/>
    <x v="2"/>
    <x v="0"/>
    <x v="0"/>
    <n v="1428629242"/>
    <n v="1426037242"/>
    <x v="0"/>
    <n v="0"/>
    <x v="1"/>
    <s v="publishing/translations"/>
    <n v="0"/>
    <x v="121"/>
    <x v="3"/>
    <x v="22"/>
  </r>
  <r>
    <n v="1430"/>
    <x v="1430"/>
    <x v="1428"/>
    <n v="5000"/>
    <n v="403"/>
    <x v="2"/>
    <x v="0"/>
    <x v="0"/>
    <n v="1419017488"/>
    <n v="1416339088"/>
    <x v="0"/>
    <n v="5"/>
    <x v="1"/>
    <s v="publishing/translations"/>
    <n v="8"/>
    <x v="128"/>
    <x v="3"/>
    <x v="22"/>
  </r>
  <r>
    <n v="1431"/>
    <x v="1431"/>
    <x v="1429"/>
    <n v="17000"/>
    <n v="5431"/>
    <x v="2"/>
    <x v="0"/>
    <x v="0"/>
    <n v="1448517816"/>
    <n v="1445922216"/>
    <x v="0"/>
    <n v="47"/>
    <x v="1"/>
    <s v="publishing/translations"/>
    <n v="32"/>
    <x v="1035"/>
    <x v="3"/>
    <x v="22"/>
  </r>
  <r>
    <n v="1432"/>
    <x v="1432"/>
    <x v="1430"/>
    <n v="40000"/>
    <n v="0"/>
    <x v="2"/>
    <x v="0"/>
    <x v="0"/>
    <n v="1437417828"/>
    <n v="1434825828"/>
    <x v="0"/>
    <n v="0"/>
    <x v="1"/>
    <s v="publishing/translations"/>
    <n v="0"/>
    <x v="121"/>
    <x v="3"/>
    <x v="22"/>
  </r>
  <r>
    <n v="1433"/>
    <x v="1433"/>
    <x v="1431"/>
    <n v="12000"/>
    <n v="805"/>
    <x v="2"/>
    <x v="13"/>
    <x v="3"/>
    <n v="1481367600"/>
    <n v="1477839675"/>
    <x v="0"/>
    <n v="10"/>
    <x v="1"/>
    <s v="publishing/translations"/>
    <n v="7"/>
    <x v="1036"/>
    <x v="3"/>
    <x v="22"/>
  </r>
  <r>
    <n v="1434"/>
    <x v="1434"/>
    <x v="1432"/>
    <n v="82000"/>
    <n v="8190"/>
    <x v="2"/>
    <x v="8"/>
    <x v="7"/>
    <n v="1433775600"/>
    <n v="1431973478"/>
    <x v="0"/>
    <n v="11"/>
    <x v="1"/>
    <s v="publishing/translations"/>
    <n v="10"/>
    <x v="1037"/>
    <x v="3"/>
    <x v="22"/>
  </r>
  <r>
    <n v="1435"/>
    <x v="1435"/>
    <x v="1433"/>
    <n v="15000"/>
    <n v="15"/>
    <x v="2"/>
    <x v="13"/>
    <x v="3"/>
    <n v="1444589020"/>
    <n v="1441997020"/>
    <x v="0"/>
    <n v="2"/>
    <x v="1"/>
    <s v="publishing/translations"/>
    <n v="0"/>
    <x v="501"/>
    <x v="3"/>
    <x v="22"/>
  </r>
  <r>
    <n v="1436"/>
    <x v="1436"/>
    <x v="1434"/>
    <n v="10000"/>
    <n v="77"/>
    <x v="2"/>
    <x v="12"/>
    <x v="3"/>
    <n v="1456043057"/>
    <n v="1453451057"/>
    <x v="0"/>
    <n v="2"/>
    <x v="1"/>
    <s v="publishing/translations"/>
    <n v="1"/>
    <x v="1038"/>
    <x v="3"/>
    <x v="22"/>
  </r>
  <r>
    <n v="1437"/>
    <x v="1437"/>
    <x v="1435"/>
    <n v="3000"/>
    <n v="807"/>
    <x v="2"/>
    <x v="0"/>
    <x v="0"/>
    <n v="1405227540"/>
    <n v="1402058739"/>
    <x v="0"/>
    <n v="22"/>
    <x v="1"/>
    <s v="publishing/translations"/>
    <n v="27"/>
    <x v="1039"/>
    <x v="3"/>
    <x v="22"/>
  </r>
  <r>
    <n v="1438"/>
    <x v="1438"/>
    <x v="1436"/>
    <n v="20000"/>
    <n v="600"/>
    <x v="2"/>
    <x v="8"/>
    <x v="7"/>
    <n v="1461765300"/>
    <n v="1459198499"/>
    <x v="0"/>
    <n v="8"/>
    <x v="1"/>
    <s v="publishing/translations"/>
    <n v="3"/>
    <x v="753"/>
    <x v="3"/>
    <x v="22"/>
  </r>
  <r>
    <n v="1439"/>
    <x v="1439"/>
    <x v="1437"/>
    <n v="2725"/>
    <n v="180"/>
    <x v="2"/>
    <x v="5"/>
    <x v="5"/>
    <n v="1425758101"/>
    <n v="1423166101"/>
    <x v="0"/>
    <n v="6"/>
    <x v="1"/>
    <s v="publishing/translations"/>
    <n v="7"/>
    <x v="179"/>
    <x v="3"/>
    <x v="22"/>
  </r>
  <r>
    <n v="1440"/>
    <x v="1440"/>
    <x v="1438"/>
    <n v="13000"/>
    <n v="1"/>
    <x v="2"/>
    <x v="13"/>
    <x v="3"/>
    <n v="1464285463"/>
    <n v="1461693463"/>
    <x v="0"/>
    <n v="1"/>
    <x v="1"/>
    <s v="publishing/translations"/>
    <n v="0"/>
    <x v="120"/>
    <x v="3"/>
    <x v="22"/>
  </r>
  <r>
    <n v="1441"/>
    <x v="1441"/>
    <x v="1439"/>
    <n v="180000"/>
    <n v="2020"/>
    <x v="2"/>
    <x v="1"/>
    <x v="1"/>
    <n v="1441995769"/>
    <n v="1436811769"/>
    <x v="0"/>
    <n v="3"/>
    <x v="1"/>
    <s v="publishing/translations"/>
    <n v="1"/>
    <x v="1040"/>
    <x v="3"/>
    <x v="22"/>
  </r>
  <r>
    <n v="1442"/>
    <x v="1442"/>
    <x v="1440"/>
    <n v="1500"/>
    <n v="0"/>
    <x v="2"/>
    <x v="0"/>
    <x v="0"/>
    <n v="1464190158"/>
    <n v="1461598158"/>
    <x v="0"/>
    <n v="0"/>
    <x v="1"/>
    <s v="publishing/translations"/>
    <n v="0"/>
    <x v="121"/>
    <x v="3"/>
    <x v="22"/>
  </r>
  <r>
    <n v="1443"/>
    <x v="1443"/>
    <x v="1441"/>
    <n v="13000"/>
    <n v="0"/>
    <x v="2"/>
    <x v="6"/>
    <x v="3"/>
    <n v="1483395209"/>
    <n v="1480803209"/>
    <x v="0"/>
    <n v="0"/>
    <x v="1"/>
    <s v="publishing/translations"/>
    <n v="0"/>
    <x v="121"/>
    <x v="3"/>
    <x v="22"/>
  </r>
  <r>
    <n v="1444"/>
    <x v="1444"/>
    <x v="1442"/>
    <n v="4950"/>
    <n v="0"/>
    <x v="2"/>
    <x v="12"/>
    <x v="3"/>
    <n v="1442091462"/>
    <n v="1436907462"/>
    <x v="0"/>
    <n v="0"/>
    <x v="1"/>
    <s v="publishing/translations"/>
    <n v="0"/>
    <x v="121"/>
    <x v="3"/>
    <x v="22"/>
  </r>
  <r>
    <n v="1445"/>
    <x v="1445"/>
    <x v="1443"/>
    <n v="130000"/>
    <n v="0"/>
    <x v="2"/>
    <x v="12"/>
    <x v="3"/>
    <n v="1434286855"/>
    <n v="1431694855"/>
    <x v="0"/>
    <n v="0"/>
    <x v="1"/>
    <s v="publishing/translations"/>
    <n v="0"/>
    <x v="121"/>
    <x v="3"/>
    <x v="22"/>
  </r>
  <r>
    <n v="1446"/>
    <x v="1446"/>
    <x v="1444"/>
    <n v="900"/>
    <n v="0"/>
    <x v="2"/>
    <x v="13"/>
    <x v="3"/>
    <n v="1461235478"/>
    <n v="1459507478"/>
    <x v="0"/>
    <n v="0"/>
    <x v="1"/>
    <s v="publishing/translations"/>
    <n v="0"/>
    <x v="121"/>
    <x v="3"/>
    <x v="22"/>
  </r>
  <r>
    <n v="1447"/>
    <x v="1447"/>
    <x v="1445"/>
    <n v="500000"/>
    <n v="75"/>
    <x v="2"/>
    <x v="0"/>
    <x v="0"/>
    <n v="1467999134"/>
    <n v="1465407134"/>
    <x v="0"/>
    <n v="3"/>
    <x v="1"/>
    <s v="publishing/translations"/>
    <n v="0"/>
    <x v="380"/>
    <x v="3"/>
    <x v="22"/>
  </r>
  <r>
    <n v="1448"/>
    <x v="1448"/>
    <x v="1446"/>
    <n v="200000"/>
    <n v="0"/>
    <x v="2"/>
    <x v="2"/>
    <x v="2"/>
    <n v="1432272300"/>
    <n v="1429655318"/>
    <x v="0"/>
    <n v="0"/>
    <x v="1"/>
    <s v="publishing/translations"/>
    <n v="0"/>
    <x v="121"/>
    <x v="3"/>
    <x v="22"/>
  </r>
  <r>
    <n v="1449"/>
    <x v="1449"/>
    <x v="1447"/>
    <n v="8888"/>
    <n v="0"/>
    <x v="2"/>
    <x v="0"/>
    <x v="0"/>
    <n v="1431286105"/>
    <n v="1427138905"/>
    <x v="0"/>
    <n v="0"/>
    <x v="1"/>
    <s v="publishing/translations"/>
    <n v="0"/>
    <x v="121"/>
    <x v="3"/>
    <x v="22"/>
  </r>
  <r>
    <n v="1450"/>
    <x v="1450"/>
    <x v="1448"/>
    <n v="100000"/>
    <n v="1"/>
    <x v="2"/>
    <x v="0"/>
    <x v="0"/>
    <n v="1455941197"/>
    <n v="1453349197"/>
    <x v="0"/>
    <n v="1"/>
    <x v="1"/>
    <s v="publishing/translations"/>
    <n v="0"/>
    <x v="120"/>
    <x v="3"/>
    <x v="22"/>
  </r>
  <r>
    <n v="1451"/>
    <x v="1451"/>
    <x v="1449"/>
    <n v="18950"/>
    <n v="2"/>
    <x v="1"/>
    <x v="0"/>
    <x v="0"/>
    <n v="1416355259"/>
    <n v="1413759659"/>
    <x v="0"/>
    <n v="2"/>
    <x v="1"/>
    <s v="publishing/translations"/>
    <n v="0"/>
    <x v="120"/>
    <x v="3"/>
    <x v="22"/>
  </r>
  <r>
    <n v="1452"/>
    <x v="1452"/>
    <x v="1450"/>
    <n v="14000"/>
    <n v="0"/>
    <x v="1"/>
    <x v="0"/>
    <x v="0"/>
    <n v="1406566363"/>
    <n v="1403974363"/>
    <x v="0"/>
    <n v="0"/>
    <x v="1"/>
    <s v="publishing/translations"/>
    <n v="0"/>
    <x v="121"/>
    <x v="3"/>
    <x v="22"/>
  </r>
  <r>
    <n v="1453"/>
    <x v="1453"/>
    <x v="1451"/>
    <n v="25000"/>
    <n v="0"/>
    <x v="1"/>
    <x v="6"/>
    <x v="3"/>
    <n v="1492270947"/>
    <n v="1488386547"/>
    <x v="0"/>
    <n v="0"/>
    <x v="1"/>
    <s v="publishing/translations"/>
    <n v="0"/>
    <x v="121"/>
    <x v="3"/>
    <x v="22"/>
  </r>
  <r>
    <n v="1454"/>
    <x v="1454"/>
    <x v="1452"/>
    <n v="1750"/>
    <n v="15"/>
    <x v="1"/>
    <x v="3"/>
    <x v="3"/>
    <n v="1461535140"/>
    <n v="1459716480"/>
    <x v="0"/>
    <n v="1"/>
    <x v="1"/>
    <s v="publishing/translations"/>
    <n v="1"/>
    <x v="2"/>
    <x v="3"/>
    <x v="22"/>
  </r>
  <r>
    <n v="1455"/>
    <x v="1455"/>
    <x v="1453"/>
    <n v="15000"/>
    <n v="1575"/>
    <x v="1"/>
    <x v="0"/>
    <x v="0"/>
    <n v="1409924340"/>
    <n v="1405181320"/>
    <x v="0"/>
    <n v="7"/>
    <x v="1"/>
    <s v="publishing/translations"/>
    <n v="11"/>
    <x v="1041"/>
    <x v="3"/>
    <x v="22"/>
  </r>
  <r>
    <n v="1456"/>
    <x v="1456"/>
    <x v="1454"/>
    <n v="5000"/>
    <n v="145"/>
    <x v="1"/>
    <x v="13"/>
    <x v="3"/>
    <n v="1483459365"/>
    <n v="1480867365"/>
    <x v="0"/>
    <n v="3"/>
    <x v="1"/>
    <s v="publishing/translations"/>
    <n v="3"/>
    <x v="1042"/>
    <x v="3"/>
    <x v="22"/>
  </r>
  <r>
    <n v="1457"/>
    <x v="1457"/>
    <x v="1455"/>
    <n v="6000"/>
    <n v="0"/>
    <x v="1"/>
    <x v="0"/>
    <x v="0"/>
    <n v="1447281044"/>
    <n v="1444685444"/>
    <x v="0"/>
    <n v="0"/>
    <x v="1"/>
    <s v="publishing/translations"/>
    <n v="0"/>
    <x v="121"/>
    <x v="3"/>
    <x v="22"/>
  </r>
  <r>
    <n v="1458"/>
    <x v="1458"/>
    <x v="1456"/>
    <n v="5000"/>
    <n v="0"/>
    <x v="1"/>
    <x v="0"/>
    <x v="0"/>
    <n v="1407729600"/>
    <n v="1405097760"/>
    <x v="0"/>
    <n v="0"/>
    <x v="1"/>
    <s v="publishing/translations"/>
    <n v="0"/>
    <x v="121"/>
    <x v="3"/>
    <x v="22"/>
  </r>
  <r>
    <n v="1459"/>
    <x v="1459"/>
    <x v="1457"/>
    <n v="37000"/>
    <n v="0"/>
    <x v="1"/>
    <x v="8"/>
    <x v="7"/>
    <n v="1449077100"/>
    <n v="1446612896"/>
    <x v="0"/>
    <n v="0"/>
    <x v="1"/>
    <s v="publishing/translations"/>
    <n v="0"/>
    <x v="121"/>
    <x v="3"/>
    <x v="22"/>
  </r>
  <r>
    <n v="1460"/>
    <x v="1460"/>
    <x v="1458"/>
    <n v="25000000"/>
    <n v="0"/>
    <x v="1"/>
    <x v="0"/>
    <x v="0"/>
    <n v="1417391100"/>
    <n v="1412371898"/>
    <x v="0"/>
    <n v="0"/>
    <x v="1"/>
    <s v="publishing/translations"/>
    <n v="0"/>
    <x v="121"/>
    <x v="3"/>
    <x v="22"/>
  </r>
  <r>
    <n v="1461"/>
    <x v="1461"/>
    <x v="1459"/>
    <n v="15000"/>
    <n v="15186.69"/>
    <x v="0"/>
    <x v="0"/>
    <x v="0"/>
    <n v="1413849600"/>
    <n v="1410967754"/>
    <x v="1"/>
    <n v="340"/>
    <x v="0"/>
    <s v="publishing/radio &amp; podcasts"/>
    <n v="101"/>
    <x v="1043"/>
    <x v="3"/>
    <x v="23"/>
  </r>
  <r>
    <n v="1462"/>
    <x v="1462"/>
    <x v="1460"/>
    <n v="4000"/>
    <n v="4340.7"/>
    <x v="0"/>
    <x v="0"/>
    <x v="0"/>
    <n v="1365609271"/>
    <n v="1363017271"/>
    <x v="1"/>
    <n v="150"/>
    <x v="0"/>
    <s v="publishing/radio &amp; podcasts"/>
    <n v="109"/>
    <x v="1044"/>
    <x v="3"/>
    <x v="23"/>
  </r>
  <r>
    <n v="1463"/>
    <x v="1463"/>
    <x v="1461"/>
    <n v="600"/>
    <n v="886"/>
    <x v="0"/>
    <x v="0"/>
    <x v="0"/>
    <n v="1365367938"/>
    <n v="1361483538"/>
    <x v="1"/>
    <n v="25"/>
    <x v="0"/>
    <s v="publishing/radio &amp; podcasts"/>
    <n v="148"/>
    <x v="1045"/>
    <x v="3"/>
    <x v="23"/>
  </r>
  <r>
    <n v="1464"/>
    <x v="1464"/>
    <x v="1462"/>
    <n v="5000"/>
    <n v="8160"/>
    <x v="0"/>
    <x v="0"/>
    <x v="0"/>
    <n v="1361029958"/>
    <n v="1358437958"/>
    <x v="1"/>
    <n v="234"/>
    <x v="0"/>
    <s v="publishing/radio &amp; podcasts"/>
    <n v="163"/>
    <x v="1046"/>
    <x v="3"/>
    <x v="23"/>
  </r>
  <r>
    <n v="1465"/>
    <x v="1465"/>
    <x v="1463"/>
    <n v="30000"/>
    <n v="136924.35"/>
    <x v="0"/>
    <x v="0"/>
    <x v="0"/>
    <n v="1332385200"/>
    <n v="1329759452"/>
    <x v="1"/>
    <n v="2602"/>
    <x v="0"/>
    <s v="publishing/radio &amp; podcasts"/>
    <n v="456"/>
    <x v="1047"/>
    <x v="3"/>
    <x v="23"/>
  </r>
  <r>
    <n v="1466"/>
    <x v="1466"/>
    <x v="1464"/>
    <n v="16000"/>
    <n v="17260.37"/>
    <x v="0"/>
    <x v="0"/>
    <x v="0"/>
    <n v="1452574800"/>
    <n v="1449029266"/>
    <x v="1"/>
    <n v="248"/>
    <x v="0"/>
    <s v="publishing/radio &amp; podcasts"/>
    <n v="108"/>
    <x v="1048"/>
    <x v="3"/>
    <x v="23"/>
  </r>
  <r>
    <n v="1467"/>
    <x v="1467"/>
    <x v="1465"/>
    <n v="40000"/>
    <n v="46032"/>
    <x v="0"/>
    <x v="0"/>
    <x v="0"/>
    <n v="1332699285"/>
    <n v="1327518885"/>
    <x v="1"/>
    <n v="600"/>
    <x v="0"/>
    <s v="publishing/radio &amp; podcasts"/>
    <n v="115"/>
    <x v="1049"/>
    <x v="3"/>
    <x v="23"/>
  </r>
  <r>
    <n v="1468"/>
    <x v="1468"/>
    <x v="1466"/>
    <n v="9500"/>
    <n v="9725"/>
    <x v="0"/>
    <x v="0"/>
    <x v="0"/>
    <n v="1307838049"/>
    <n v="1302654049"/>
    <x v="1"/>
    <n v="293"/>
    <x v="0"/>
    <s v="publishing/radio &amp; podcasts"/>
    <n v="102"/>
    <x v="1050"/>
    <x v="3"/>
    <x v="23"/>
  </r>
  <r>
    <n v="1469"/>
    <x v="1469"/>
    <x v="1467"/>
    <n v="44250"/>
    <n v="47978"/>
    <x v="0"/>
    <x v="0"/>
    <x v="0"/>
    <n v="1360938109"/>
    <n v="1358346109"/>
    <x v="1"/>
    <n v="321"/>
    <x v="0"/>
    <s v="publishing/radio &amp; podcasts"/>
    <n v="108"/>
    <x v="1051"/>
    <x v="3"/>
    <x v="23"/>
  </r>
  <r>
    <n v="1470"/>
    <x v="1470"/>
    <x v="1468"/>
    <n v="1500"/>
    <n v="1877"/>
    <x v="0"/>
    <x v="0"/>
    <x v="0"/>
    <n v="1356724263"/>
    <n v="1354909863"/>
    <x v="1"/>
    <n v="81"/>
    <x v="0"/>
    <s v="publishing/radio &amp; podcasts"/>
    <n v="125"/>
    <x v="1052"/>
    <x v="3"/>
    <x v="23"/>
  </r>
  <r>
    <n v="1471"/>
    <x v="1471"/>
    <x v="1469"/>
    <n v="32000"/>
    <n v="33229"/>
    <x v="0"/>
    <x v="0"/>
    <x v="0"/>
    <n v="1428620334"/>
    <n v="1426028334"/>
    <x v="1"/>
    <n v="343"/>
    <x v="0"/>
    <s v="publishing/radio &amp; podcasts"/>
    <n v="104"/>
    <x v="1053"/>
    <x v="3"/>
    <x v="23"/>
  </r>
  <r>
    <n v="1472"/>
    <x v="1472"/>
    <x v="1470"/>
    <n v="25000"/>
    <n v="34676"/>
    <x v="0"/>
    <x v="0"/>
    <x v="0"/>
    <n v="1381928503"/>
    <n v="1379336503"/>
    <x v="1"/>
    <n v="336"/>
    <x v="0"/>
    <s v="publishing/radio &amp; podcasts"/>
    <n v="139"/>
    <x v="1054"/>
    <x v="3"/>
    <x v="23"/>
  </r>
  <r>
    <n v="1473"/>
    <x v="1473"/>
    <x v="1471"/>
    <n v="1500"/>
    <n v="1807.74"/>
    <x v="0"/>
    <x v="0"/>
    <x v="0"/>
    <n v="1330644639"/>
    <n v="1328052639"/>
    <x v="1"/>
    <n v="47"/>
    <x v="0"/>
    <s v="publishing/radio &amp; podcasts"/>
    <n v="121"/>
    <x v="1055"/>
    <x v="3"/>
    <x v="23"/>
  </r>
  <r>
    <n v="1474"/>
    <x v="1474"/>
    <x v="1472"/>
    <n v="3000"/>
    <n v="3368"/>
    <x v="0"/>
    <x v="0"/>
    <x v="0"/>
    <n v="1379093292"/>
    <n v="1376501292"/>
    <x v="1"/>
    <n v="76"/>
    <x v="0"/>
    <s v="publishing/radio &amp; podcasts"/>
    <n v="112"/>
    <x v="1056"/>
    <x v="3"/>
    <x v="23"/>
  </r>
  <r>
    <n v="1475"/>
    <x v="1475"/>
    <x v="1473"/>
    <n v="15000"/>
    <n v="28300.45"/>
    <x v="0"/>
    <x v="0"/>
    <x v="0"/>
    <n v="1419051540"/>
    <n v="1416244863"/>
    <x v="1"/>
    <n v="441"/>
    <x v="0"/>
    <s v="publishing/radio &amp; podcasts"/>
    <n v="189"/>
    <x v="1057"/>
    <x v="3"/>
    <x v="23"/>
  </r>
  <r>
    <n v="1476"/>
    <x v="1476"/>
    <x v="1474"/>
    <n v="6000"/>
    <n v="39693.279999999999"/>
    <x v="0"/>
    <x v="0"/>
    <x v="0"/>
    <n v="1315616422"/>
    <n v="1313024422"/>
    <x v="1"/>
    <n v="916"/>
    <x v="0"/>
    <s v="publishing/radio &amp; podcasts"/>
    <n v="662"/>
    <x v="1058"/>
    <x v="3"/>
    <x v="23"/>
  </r>
  <r>
    <n v="1477"/>
    <x v="1477"/>
    <x v="1475"/>
    <n v="30000"/>
    <n v="33393"/>
    <x v="0"/>
    <x v="0"/>
    <x v="0"/>
    <n v="1324609200"/>
    <n v="1319467604"/>
    <x v="1"/>
    <n v="369"/>
    <x v="0"/>
    <s v="publishing/radio &amp; podcasts"/>
    <n v="111"/>
    <x v="1059"/>
    <x v="3"/>
    <x v="23"/>
  </r>
  <r>
    <n v="1478"/>
    <x v="1478"/>
    <x v="1476"/>
    <n v="50000"/>
    <n v="590807.11"/>
    <x v="0"/>
    <x v="0"/>
    <x v="0"/>
    <n v="1368564913"/>
    <n v="1367355313"/>
    <x v="1"/>
    <n v="20242"/>
    <x v="0"/>
    <s v="publishing/radio &amp; podcasts"/>
    <n v="1182"/>
    <x v="1060"/>
    <x v="3"/>
    <x v="23"/>
  </r>
  <r>
    <n v="1479"/>
    <x v="1479"/>
    <x v="1477"/>
    <n v="1600"/>
    <n v="2198"/>
    <x v="0"/>
    <x v="0"/>
    <x v="0"/>
    <n v="1399694340"/>
    <n v="1398448389"/>
    <x v="1"/>
    <n v="71"/>
    <x v="0"/>
    <s v="publishing/radio &amp; podcasts"/>
    <n v="137"/>
    <x v="1061"/>
    <x v="3"/>
    <x v="23"/>
  </r>
  <r>
    <n v="1480"/>
    <x v="1480"/>
    <x v="1478"/>
    <n v="50000"/>
    <n v="58520.2"/>
    <x v="0"/>
    <x v="0"/>
    <x v="0"/>
    <n v="1374858000"/>
    <n v="1373408699"/>
    <x v="1"/>
    <n v="635"/>
    <x v="0"/>
    <s v="publishing/radio &amp; podcasts"/>
    <n v="117"/>
    <x v="1062"/>
    <x v="3"/>
    <x v="23"/>
  </r>
  <r>
    <n v="1481"/>
    <x v="1481"/>
    <x v="1479"/>
    <n v="5000"/>
    <n v="105"/>
    <x v="2"/>
    <x v="5"/>
    <x v="5"/>
    <n v="1383430145"/>
    <n v="1380838145"/>
    <x v="0"/>
    <n v="6"/>
    <x v="1"/>
    <s v="publishing/fiction"/>
    <n v="2"/>
    <x v="827"/>
    <x v="3"/>
    <x v="10"/>
  </r>
  <r>
    <n v="1482"/>
    <x v="1482"/>
    <x v="1480"/>
    <n v="5000"/>
    <n v="5"/>
    <x v="2"/>
    <x v="0"/>
    <x v="0"/>
    <n v="1347004260"/>
    <n v="1345062936"/>
    <x v="0"/>
    <n v="1"/>
    <x v="1"/>
    <s v="publishing/fiction"/>
    <n v="0"/>
    <x v="144"/>
    <x v="3"/>
    <x v="10"/>
  </r>
  <r>
    <n v="1483"/>
    <x v="1483"/>
    <x v="1481"/>
    <n v="7000"/>
    <n v="50"/>
    <x v="2"/>
    <x v="0"/>
    <x v="0"/>
    <n v="1469162275"/>
    <n v="1467002275"/>
    <x v="0"/>
    <n v="2"/>
    <x v="1"/>
    <s v="publishing/fiction"/>
    <n v="1"/>
    <x v="380"/>
    <x v="3"/>
    <x v="10"/>
  </r>
  <r>
    <n v="1484"/>
    <x v="1484"/>
    <x v="1482"/>
    <n v="2000"/>
    <n v="0"/>
    <x v="2"/>
    <x v="0"/>
    <x v="0"/>
    <n v="1342882260"/>
    <n v="1337834963"/>
    <x v="0"/>
    <n v="0"/>
    <x v="1"/>
    <s v="publishing/fiction"/>
    <n v="0"/>
    <x v="121"/>
    <x v="3"/>
    <x v="10"/>
  </r>
  <r>
    <n v="1485"/>
    <x v="1485"/>
    <x v="1483"/>
    <n v="6700"/>
    <n v="150"/>
    <x v="2"/>
    <x v="0"/>
    <x v="0"/>
    <n v="1434827173"/>
    <n v="1430939173"/>
    <x v="0"/>
    <n v="3"/>
    <x v="1"/>
    <s v="publishing/fiction"/>
    <n v="2"/>
    <x v="73"/>
    <x v="3"/>
    <x v="10"/>
  </r>
  <r>
    <n v="1486"/>
    <x v="1486"/>
    <x v="1484"/>
    <n v="20000"/>
    <n v="48"/>
    <x v="2"/>
    <x v="0"/>
    <x v="0"/>
    <n v="1425009761"/>
    <n v="1422417761"/>
    <x v="0"/>
    <n v="3"/>
    <x v="1"/>
    <s v="publishing/fiction"/>
    <n v="0"/>
    <x v="580"/>
    <x v="3"/>
    <x v="10"/>
  </r>
  <r>
    <n v="1487"/>
    <x v="1487"/>
    <x v="1485"/>
    <n v="10000"/>
    <n v="0"/>
    <x v="2"/>
    <x v="0"/>
    <x v="0"/>
    <n v="1470175271"/>
    <n v="1467583271"/>
    <x v="0"/>
    <n v="0"/>
    <x v="1"/>
    <s v="publishing/fiction"/>
    <n v="0"/>
    <x v="121"/>
    <x v="3"/>
    <x v="10"/>
  </r>
  <r>
    <n v="1488"/>
    <x v="1488"/>
    <x v="1486"/>
    <n v="15000"/>
    <n v="360"/>
    <x v="2"/>
    <x v="2"/>
    <x v="2"/>
    <n v="1388928660"/>
    <n v="1386336660"/>
    <x v="0"/>
    <n v="6"/>
    <x v="1"/>
    <s v="publishing/fiction"/>
    <n v="2"/>
    <x v="88"/>
    <x v="3"/>
    <x v="10"/>
  </r>
  <r>
    <n v="1489"/>
    <x v="1489"/>
    <x v="1487"/>
    <n v="5000"/>
    <n v="0"/>
    <x v="2"/>
    <x v="0"/>
    <x v="0"/>
    <n v="1352994052"/>
    <n v="1350398452"/>
    <x v="0"/>
    <n v="0"/>
    <x v="1"/>
    <s v="publishing/fiction"/>
    <n v="0"/>
    <x v="121"/>
    <x v="3"/>
    <x v="10"/>
  </r>
  <r>
    <n v="1490"/>
    <x v="1490"/>
    <x v="1488"/>
    <n v="2900"/>
    <n v="895"/>
    <x v="2"/>
    <x v="0"/>
    <x v="0"/>
    <n v="1380720474"/>
    <n v="1378214874"/>
    <x v="0"/>
    <n v="19"/>
    <x v="1"/>
    <s v="publishing/fiction"/>
    <n v="31"/>
    <x v="1063"/>
    <x v="3"/>
    <x v="10"/>
  </r>
  <r>
    <n v="1491"/>
    <x v="1491"/>
    <x v="1489"/>
    <n v="1200"/>
    <n v="100"/>
    <x v="2"/>
    <x v="0"/>
    <x v="0"/>
    <n v="1424014680"/>
    <n v="1418922443"/>
    <x v="0"/>
    <n v="1"/>
    <x v="1"/>
    <s v="publishing/fiction"/>
    <n v="8"/>
    <x v="101"/>
    <x v="3"/>
    <x v="10"/>
  </r>
  <r>
    <n v="1492"/>
    <x v="1492"/>
    <x v="1490"/>
    <n v="4000"/>
    <n v="30"/>
    <x v="2"/>
    <x v="0"/>
    <x v="0"/>
    <n v="1308431646"/>
    <n v="1305839646"/>
    <x v="0"/>
    <n v="2"/>
    <x v="1"/>
    <s v="publishing/fiction"/>
    <n v="1"/>
    <x v="2"/>
    <x v="3"/>
    <x v="10"/>
  </r>
  <r>
    <n v="1493"/>
    <x v="1493"/>
    <x v="1491"/>
    <n v="2400"/>
    <n v="0"/>
    <x v="2"/>
    <x v="0"/>
    <x v="0"/>
    <n v="1371415675"/>
    <n v="1368823675"/>
    <x v="0"/>
    <n v="0"/>
    <x v="1"/>
    <s v="publishing/fiction"/>
    <n v="0"/>
    <x v="121"/>
    <x v="3"/>
    <x v="10"/>
  </r>
  <r>
    <n v="1494"/>
    <x v="1494"/>
    <x v="1492"/>
    <n v="5000"/>
    <n v="445"/>
    <x v="2"/>
    <x v="0"/>
    <x v="0"/>
    <n v="1428075480"/>
    <n v="1425489613"/>
    <x v="0"/>
    <n v="11"/>
    <x v="1"/>
    <s v="publishing/fiction"/>
    <n v="9"/>
    <x v="1064"/>
    <x v="3"/>
    <x v="10"/>
  </r>
  <r>
    <n v="1495"/>
    <x v="1495"/>
    <x v="1493"/>
    <n v="2000"/>
    <n v="0"/>
    <x v="2"/>
    <x v="0"/>
    <x v="0"/>
    <n v="1314471431"/>
    <n v="1311879431"/>
    <x v="0"/>
    <n v="0"/>
    <x v="1"/>
    <s v="publishing/fiction"/>
    <n v="0"/>
    <x v="121"/>
    <x v="3"/>
    <x v="10"/>
  </r>
  <r>
    <n v="1496"/>
    <x v="1496"/>
    <x v="1494"/>
    <n v="1500"/>
    <n v="0"/>
    <x v="2"/>
    <x v="0"/>
    <x v="0"/>
    <n v="1410866659"/>
    <n v="1405682659"/>
    <x v="0"/>
    <n v="0"/>
    <x v="1"/>
    <s v="publishing/fiction"/>
    <n v="0"/>
    <x v="121"/>
    <x v="3"/>
    <x v="10"/>
  </r>
  <r>
    <n v="1497"/>
    <x v="1497"/>
    <x v="1495"/>
    <n v="15000"/>
    <n v="1"/>
    <x v="2"/>
    <x v="0"/>
    <x v="0"/>
    <n v="1375299780"/>
    <n v="1371655522"/>
    <x v="0"/>
    <n v="1"/>
    <x v="1"/>
    <s v="publishing/fiction"/>
    <n v="0"/>
    <x v="120"/>
    <x v="3"/>
    <x v="10"/>
  </r>
  <r>
    <n v="1498"/>
    <x v="1498"/>
    <x v="1496"/>
    <n v="3000"/>
    <n v="57"/>
    <x v="2"/>
    <x v="0"/>
    <x v="0"/>
    <n v="1409787378"/>
    <n v="1405899378"/>
    <x v="0"/>
    <n v="3"/>
    <x v="1"/>
    <s v="publishing/fiction"/>
    <n v="2"/>
    <x v="1065"/>
    <x v="3"/>
    <x v="10"/>
  </r>
  <r>
    <n v="1499"/>
    <x v="1499"/>
    <x v="1497"/>
    <n v="2000"/>
    <n v="5"/>
    <x v="2"/>
    <x v="0"/>
    <x v="0"/>
    <n v="1470355833"/>
    <n v="1465171833"/>
    <x v="0"/>
    <n v="1"/>
    <x v="1"/>
    <s v="publishing/fiction"/>
    <n v="0"/>
    <x v="144"/>
    <x v="3"/>
    <x v="10"/>
  </r>
  <r>
    <n v="1500"/>
    <x v="1500"/>
    <x v="1498"/>
    <n v="2800"/>
    <n v="701"/>
    <x v="2"/>
    <x v="0"/>
    <x v="0"/>
    <n v="1367444557"/>
    <n v="1364852557"/>
    <x v="0"/>
    <n v="15"/>
    <x v="1"/>
    <s v="publishing/fiction"/>
    <n v="25"/>
    <x v="1066"/>
    <x v="3"/>
    <x v="10"/>
  </r>
  <r>
    <n v="1501"/>
    <x v="1501"/>
    <x v="1499"/>
    <n v="52000"/>
    <n v="86492"/>
    <x v="0"/>
    <x v="5"/>
    <x v="5"/>
    <n v="1436364023"/>
    <n v="1433772023"/>
    <x v="1"/>
    <n v="885"/>
    <x v="0"/>
    <s v="photography/photobooks"/>
    <n v="166"/>
    <x v="1067"/>
    <x v="8"/>
    <x v="20"/>
  </r>
  <r>
    <n v="1502"/>
    <x v="1502"/>
    <x v="1500"/>
    <n v="22000"/>
    <n v="22318"/>
    <x v="0"/>
    <x v="1"/>
    <x v="1"/>
    <n v="1458943200"/>
    <n v="1456491680"/>
    <x v="1"/>
    <n v="329"/>
    <x v="0"/>
    <s v="photography/photobooks"/>
    <n v="101"/>
    <x v="1068"/>
    <x v="8"/>
    <x v="20"/>
  </r>
  <r>
    <n v="1503"/>
    <x v="1503"/>
    <x v="1501"/>
    <n v="3750"/>
    <n v="4045.93"/>
    <x v="0"/>
    <x v="18"/>
    <x v="3"/>
    <n v="1477210801"/>
    <n v="1472026801"/>
    <x v="1"/>
    <n v="71"/>
    <x v="0"/>
    <s v="photography/photobooks"/>
    <n v="108"/>
    <x v="1069"/>
    <x v="8"/>
    <x v="20"/>
  </r>
  <r>
    <n v="1504"/>
    <x v="1504"/>
    <x v="1502"/>
    <n v="6500"/>
    <n v="18066"/>
    <x v="0"/>
    <x v="1"/>
    <x v="1"/>
    <n v="1402389180"/>
    <n v="1399996024"/>
    <x v="1"/>
    <n v="269"/>
    <x v="0"/>
    <s v="photography/photobooks"/>
    <n v="278"/>
    <x v="1070"/>
    <x v="8"/>
    <x v="20"/>
  </r>
  <r>
    <n v="1505"/>
    <x v="1505"/>
    <x v="1503"/>
    <n v="16000"/>
    <n v="16573"/>
    <x v="0"/>
    <x v="12"/>
    <x v="3"/>
    <n v="1458676860"/>
    <n v="1455446303"/>
    <x v="1"/>
    <n v="345"/>
    <x v="0"/>
    <s v="photography/photobooks"/>
    <n v="104"/>
    <x v="1071"/>
    <x v="8"/>
    <x v="20"/>
  </r>
  <r>
    <n v="1506"/>
    <x v="1506"/>
    <x v="1504"/>
    <n v="1500"/>
    <n v="1671"/>
    <x v="0"/>
    <x v="1"/>
    <x v="1"/>
    <n v="1406227904"/>
    <n v="1403635904"/>
    <x v="1"/>
    <n v="43"/>
    <x v="0"/>
    <s v="photography/photobooks"/>
    <n v="111"/>
    <x v="1072"/>
    <x v="8"/>
    <x v="20"/>
  </r>
  <r>
    <n v="1507"/>
    <x v="1507"/>
    <x v="1505"/>
    <n v="1200"/>
    <n v="2580"/>
    <x v="0"/>
    <x v="0"/>
    <x v="0"/>
    <n v="1273911000"/>
    <n v="1268822909"/>
    <x v="1"/>
    <n v="33"/>
    <x v="0"/>
    <s v="photography/photobooks"/>
    <n v="215"/>
    <x v="1073"/>
    <x v="8"/>
    <x v="20"/>
  </r>
  <r>
    <n v="1508"/>
    <x v="1508"/>
    <x v="1506"/>
    <n v="18500"/>
    <n v="20491"/>
    <x v="0"/>
    <x v="0"/>
    <x v="0"/>
    <n v="1403880281"/>
    <n v="1401201881"/>
    <x v="1"/>
    <n v="211"/>
    <x v="0"/>
    <s v="photography/photobooks"/>
    <n v="111"/>
    <x v="1074"/>
    <x v="8"/>
    <x v="20"/>
  </r>
  <r>
    <n v="1509"/>
    <x v="1509"/>
    <x v="1507"/>
    <n v="17500"/>
    <n v="21637.22"/>
    <x v="0"/>
    <x v="12"/>
    <x v="3"/>
    <n v="1487113140"/>
    <n v="1484570885"/>
    <x v="1"/>
    <n v="196"/>
    <x v="0"/>
    <s v="photography/photobooks"/>
    <n v="124"/>
    <x v="1075"/>
    <x v="8"/>
    <x v="20"/>
  </r>
  <r>
    <n v="1510"/>
    <x v="1510"/>
    <x v="1508"/>
    <n v="16000"/>
    <n v="16165.6"/>
    <x v="0"/>
    <x v="1"/>
    <x v="1"/>
    <n v="1405761278"/>
    <n v="1403169278"/>
    <x v="1"/>
    <n v="405"/>
    <x v="0"/>
    <s v="photography/photobooks"/>
    <n v="101"/>
    <x v="1076"/>
    <x v="8"/>
    <x v="20"/>
  </r>
  <r>
    <n v="1511"/>
    <x v="1511"/>
    <x v="1509"/>
    <n v="14000"/>
    <n v="15651"/>
    <x v="0"/>
    <x v="0"/>
    <x v="0"/>
    <n v="1447858804"/>
    <n v="1445263204"/>
    <x v="1"/>
    <n v="206"/>
    <x v="0"/>
    <s v="photography/photobooks"/>
    <n v="112"/>
    <x v="1077"/>
    <x v="8"/>
    <x v="20"/>
  </r>
  <r>
    <n v="1512"/>
    <x v="1512"/>
    <x v="1510"/>
    <n v="3500"/>
    <n v="19557"/>
    <x v="0"/>
    <x v="0"/>
    <x v="0"/>
    <n v="1486311939"/>
    <n v="1483719939"/>
    <x v="1"/>
    <n v="335"/>
    <x v="0"/>
    <s v="photography/photobooks"/>
    <n v="559"/>
    <x v="1078"/>
    <x v="8"/>
    <x v="20"/>
  </r>
  <r>
    <n v="1513"/>
    <x v="1513"/>
    <x v="1511"/>
    <n v="8000"/>
    <n v="12001.5"/>
    <x v="0"/>
    <x v="1"/>
    <x v="1"/>
    <n v="1405523866"/>
    <n v="1402931866"/>
    <x v="1"/>
    <n v="215"/>
    <x v="0"/>
    <s v="photography/photobooks"/>
    <n v="150"/>
    <x v="1079"/>
    <x v="8"/>
    <x v="20"/>
  </r>
  <r>
    <n v="1514"/>
    <x v="1514"/>
    <x v="1512"/>
    <n v="25000"/>
    <n v="26619"/>
    <x v="0"/>
    <x v="0"/>
    <x v="0"/>
    <n v="1443363640"/>
    <n v="1439907640"/>
    <x v="1"/>
    <n v="176"/>
    <x v="0"/>
    <s v="photography/photobooks"/>
    <n v="106"/>
    <x v="1080"/>
    <x v="8"/>
    <x v="20"/>
  </r>
  <r>
    <n v="1515"/>
    <x v="1515"/>
    <x v="1513"/>
    <n v="300000"/>
    <n v="471567"/>
    <x v="0"/>
    <x v="10"/>
    <x v="8"/>
    <n v="1458104697"/>
    <n v="1455516297"/>
    <x v="1"/>
    <n v="555"/>
    <x v="0"/>
    <s v="photography/photobooks"/>
    <n v="157"/>
    <x v="1081"/>
    <x v="8"/>
    <x v="20"/>
  </r>
  <r>
    <n v="1516"/>
    <x v="1516"/>
    <x v="1514"/>
    <n v="17000"/>
    <n v="18472"/>
    <x v="0"/>
    <x v="0"/>
    <x v="0"/>
    <n v="1475762400"/>
    <n v="1473160292"/>
    <x v="1"/>
    <n v="116"/>
    <x v="0"/>
    <s v="photography/photobooks"/>
    <n v="109"/>
    <x v="1082"/>
    <x v="8"/>
    <x v="20"/>
  </r>
  <r>
    <n v="1517"/>
    <x v="1517"/>
    <x v="1515"/>
    <n v="15000"/>
    <n v="24297"/>
    <x v="0"/>
    <x v="0"/>
    <x v="0"/>
    <n v="1417845600"/>
    <n v="1415194553"/>
    <x v="1"/>
    <n v="615"/>
    <x v="0"/>
    <s v="photography/photobooks"/>
    <n v="162"/>
    <x v="1083"/>
    <x v="8"/>
    <x v="20"/>
  </r>
  <r>
    <n v="1518"/>
    <x v="1518"/>
    <x v="1516"/>
    <n v="15000"/>
    <n v="30805"/>
    <x v="0"/>
    <x v="0"/>
    <x v="0"/>
    <n v="1401565252"/>
    <n v="1398973252"/>
    <x v="1"/>
    <n v="236"/>
    <x v="0"/>
    <s v="photography/photobooks"/>
    <n v="205"/>
    <x v="1084"/>
    <x v="8"/>
    <x v="20"/>
  </r>
  <r>
    <n v="1519"/>
    <x v="1519"/>
    <x v="1517"/>
    <n v="9000"/>
    <n v="9302.75"/>
    <x v="0"/>
    <x v="0"/>
    <x v="0"/>
    <n v="1403301540"/>
    <n v="1400867283"/>
    <x v="1"/>
    <n v="145"/>
    <x v="0"/>
    <s v="photography/photobooks"/>
    <n v="103"/>
    <x v="1085"/>
    <x v="8"/>
    <x v="20"/>
  </r>
  <r>
    <n v="1520"/>
    <x v="1520"/>
    <x v="1518"/>
    <n v="18000"/>
    <n v="18625"/>
    <x v="0"/>
    <x v="0"/>
    <x v="0"/>
    <n v="1418961600"/>
    <n v="1415824513"/>
    <x v="1"/>
    <n v="167"/>
    <x v="0"/>
    <s v="photography/photobooks"/>
    <n v="103"/>
    <x v="1086"/>
    <x v="8"/>
    <x v="20"/>
  </r>
  <r>
    <n v="1521"/>
    <x v="1521"/>
    <x v="1519"/>
    <n v="37500"/>
    <n v="40055"/>
    <x v="0"/>
    <x v="0"/>
    <x v="0"/>
    <n v="1465272091"/>
    <n v="1462248091"/>
    <x v="1"/>
    <n v="235"/>
    <x v="0"/>
    <s v="photography/photobooks"/>
    <n v="107"/>
    <x v="1087"/>
    <x v="8"/>
    <x v="20"/>
  </r>
  <r>
    <n v="1522"/>
    <x v="1522"/>
    <x v="1520"/>
    <n v="43500"/>
    <n v="60450.1"/>
    <x v="0"/>
    <x v="0"/>
    <x v="0"/>
    <n v="1413575739"/>
    <n v="1410983739"/>
    <x v="1"/>
    <n v="452"/>
    <x v="0"/>
    <s v="photography/photobooks"/>
    <n v="139"/>
    <x v="1088"/>
    <x v="8"/>
    <x v="20"/>
  </r>
  <r>
    <n v="1523"/>
    <x v="1523"/>
    <x v="1521"/>
    <n v="18500"/>
    <n v="23096"/>
    <x v="0"/>
    <x v="0"/>
    <x v="0"/>
    <n v="1419292800"/>
    <n v="1416592916"/>
    <x v="1"/>
    <n v="241"/>
    <x v="0"/>
    <s v="photography/photobooks"/>
    <n v="125"/>
    <x v="483"/>
    <x v="8"/>
    <x v="20"/>
  </r>
  <r>
    <n v="1524"/>
    <x v="1524"/>
    <x v="1522"/>
    <n v="3000"/>
    <n v="6210"/>
    <x v="0"/>
    <x v="11"/>
    <x v="9"/>
    <n v="1487592090"/>
    <n v="1485000090"/>
    <x v="1"/>
    <n v="28"/>
    <x v="0"/>
    <s v="photography/photobooks"/>
    <n v="207"/>
    <x v="1089"/>
    <x v="8"/>
    <x v="20"/>
  </r>
  <r>
    <n v="1525"/>
    <x v="1525"/>
    <x v="1523"/>
    <n v="2600"/>
    <n v="4524.1499999999996"/>
    <x v="0"/>
    <x v="0"/>
    <x v="0"/>
    <n v="1471539138"/>
    <n v="1468947138"/>
    <x v="1"/>
    <n v="140"/>
    <x v="0"/>
    <s v="photography/photobooks"/>
    <n v="174"/>
    <x v="1090"/>
    <x v="8"/>
    <x v="20"/>
  </r>
  <r>
    <n v="1526"/>
    <x v="1526"/>
    <x v="1524"/>
    <n v="23000"/>
    <n v="27675"/>
    <x v="0"/>
    <x v="0"/>
    <x v="0"/>
    <n v="1453185447"/>
    <n v="1448951847"/>
    <x v="1"/>
    <n v="280"/>
    <x v="0"/>
    <s v="photography/photobooks"/>
    <n v="120"/>
    <x v="1091"/>
    <x v="8"/>
    <x v="20"/>
  </r>
  <r>
    <n v="1527"/>
    <x v="1527"/>
    <x v="1525"/>
    <n v="3500"/>
    <n v="3865.55"/>
    <x v="0"/>
    <x v="0"/>
    <x v="0"/>
    <n v="1489497886"/>
    <n v="1487082286"/>
    <x v="1"/>
    <n v="70"/>
    <x v="0"/>
    <s v="photography/photobooks"/>
    <n v="110"/>
    <x v="216"/>
    <x v="8"/>
    <x v="20"/>
  </r>
  <r>
    <n v="1528"/>
    <x v="1528"/>
    <x v="1526"/>
    <n v="3000"/>
    <n v="8447"/>
    <x v="0"/>
    <x v="0"/>
    <x v="0"/>
    <n v="1485907200"/>
    <n v="1483292122"/>
    <x v="1"/>
    <n v="160"/>
    <x v="0"/>
    <s v="photography/photobooks"/>
    <n v="282"/>
    <x v="1092"/>
    <x v="8"/>
    <x v="20"/>
  </r>
  <r>
    <n v="1529"/>
    <x v="1529"/>
    <x v="1527"/>
    <n v="19000"/>
    <n v="19129"/>
    <x v="0"/>
    <x v="0"/>
    <x v="0"/>
    <n v="1426773920"/>
    <n v="1424185520"/>
    <x v="1"/>
    <n v="141"/>
    <x v="0"/>
    <s v="photography/photobooks"/>
    <n v="101"/>
    <x v="1093"/>
    <x v="8"/>
    <x v="20"/>
  </r>
  <r>
    <n v="1530"/>
    <x v="1530"/>
    <x v="1528"/>
    <n v="35000"/>
    <n v="47189"/>
    <x v="0"/>
    <x v="0"/>
    <x v="0"/>
    <n v="1445624695"/>
    <n v="1443464695"/>
    <x v="1"/>
    <n v="874"/>
    <x v="0"/>
    <s v="photography/photobooks"/>
    <n v="135"/>
    <x v="1094"/>
    <x v="8"/>
    <x v="20"/>
  </r>
  <r>
    <n v="1531"/>
    <x v="1531"/>
    <x v="1529"/>
    <n v="2350"/>
    <n v="4135"/>
    <x v="0"/>
    <x v="0"/>
    <x v="0"/>
    <n v="1417402800"/>
    <n v="1414610126"/>
    <x v="1"/>
    <n v="73"/>
    <x v="0"/>
    <s v="photography/photobooks"/>
    <n v="176"/>
    <x v="1095"/>
    <x v="8"/>
    <x v="20"/>
  </r>
  <r>
    <n v="1532"/>
    <x v="1532"/>
    <x v="1530"/>
    <n v="5000"/>
    <n v="24201"/>
    <x v="0"/>
    <x v="2"/>
    <x v="2"/>
    <n v="1455548400"/>
    <n v="1453461865"/>
    <x v="1"/>
    <n v="294"/>
    <x v="0"/>
    <s v="photography/photobooks"/>
    <n v="484"/>
    <x v="1096"/>
    <x v="8"/>
    <x v="20"/>
  </r>
  <r>
    <n v="1533"/>
    <x v="1533"/>
    <x v="1531"/>
    <n v="45000"/>
    <n v="65313"/>
    <x v="0"/>
    <x v="0"/>
    <x v="0"/>
    <n v="1462161540"/>
    <n v="1457913777"/>
    <x v="1"/>
    <n v="740"/>
    <x v="0"/>
    <s v="photography/photobooks"/>
    <n v="145"/>
    <x v="1097"/>
    <x v="8"/>
    <x v="20"/>
  </r>
  <r>
    <n v="1534"/>
    <x v="1534"/>
    <x v="1532"/>
    <n v="7500"/>
    <n v="31330"/>
    <x v="0"/>
    <x v="0"/>
    <x v="0"/>
    <n v="1441383062"/>
    <n v="1438791062"/>
    <x v="1"/>
    <n v="369"/>
    <x v="0"/>
    <s v="photography/photobooks"/>
    <n v="418"/>
    <x v="1098"/>
    <x v="8"/>
    <x v="20"/>
  </r>
  <r>
    <n v="1535"/>
    <x v="1535"/>
    <x v="1533"/>
    <n v="4000"/>
    <n v="5297"/>
    <x v="0"/>
    <x v="0"/>
    <x v="0"/>
    <n v="1464040800"/>
    <n v="1461527631"/>
    <x v="1"/>
    <n v="110"/>
    <x v="0"/>
    <s v="photography/photobooks"/>
    <n v="132"/>
    <x v="1099"/>
    <x v="8"/>
    <x v="20"/>
  </r>
  <r>
    <n v="1536"/>
    <x v="1536"/>
    <x v="1534"/>
    <n v="12000"/>
    <n v="30037.01"/>
    <x v="0"/>
    <x v="0"/>
    <x v="0"/>
    <n v="1440702910"/>
    <n v="1438110910"/>
    <x v="1"/>
    <n v="455"/>
    <x v="0"/>
    <s v="photography/photobooks"/>
    <n v="250"/>
    <x v="1100"/>
    <x v="8"/>
    <x v="20"/>
  </r>
  <r>
    <n v="1537"/>
    <x v="1537"/>
    <x v="1535"/>
    <n v="12000"/>
    <n v="21588"/>
    <x v="0"/>
    <x v="12"/>
    <x v="3"/>
    <n v="1470506400"/>
    <n v="1467358427"/>
    <x v="1"/>
    <n v="224"/>
    <x v="0"/>
    <s v="photography/photobooks"/>
    <n v="180"/>
    <x v="1101"/>
    <x v="8"/>
    <x v="20"/>
  </r>
  <r>
    <n v="1538"/>
    <x v="1538"/>
    <x v="1536"/>
    <n v="7000"/>
    <n v="7184"/>
    <x v="0"/>
    <x v="0"/>
    <x v="0"/>
    <n v="1421952370"/>
    <n v="1418064370"/>
    <x v="1"/>
    <n v="46"/>
    <x v="0"/>
    <s v="photography/photobooks"/>
    <n v="103"/>
    <x v="1102"/>
    <x v="8"/>
    <x v="20"/>
  </r>
  <r>
    <n v="1539"/>
    <x v="1539"/>
    <x v="1537"/>
    <n v="20000"/>
    <n v="27197.22"/>
    <x v="0"/>
    <x v="0"/>
    <x v="0"/>
    <n v="1483481019"/>
    <n v="1480629819"/>
    <x v="0"/>
    <n v="284"/>
    <x v="0"/>
    <s v="photography/photobooks"/>
    <n v="136"/>
    <x v="1103"/>
    <x v="8"/>
    <x v="20"/>
  </r>
  <r>
    <n v="1540"/>
    <x v="1540"/>
    <x v="1538"/>
    <n v="15000"/>
    <n v="17680"/>
    <x v="0"/>
    <x v="0"/>
    <x v="0"/>
    <n v="1416964500"/>
    <n v="1414368616"/>
    <x v="1"/>
    <n v="98"/>
    <x v="0"/>
    <s v="photography/photobooks"/>
    <n v="118"/>
    <x v="1104"/>
    <x v="8"/>
    <x v="20"/>
  </r>
  <r>
    <n v="1541"/>
    <x v="1541"/>
    <x v="1539"/>
    <n v="18000"/>
    <n v="6"/>
    <x v="2"/>
    <x v="0"/>
    <x v="0"/>
    <n v="1420045538"/>
    <n v="1417453538"/>
    <x v="0"/>
    <n v="2"/>
    <x v="1"/>
    <s v="photography/nature"/>
    <n v="0"/>
    <x v="362"/>
    <x v="8"/>
    <x v="24"/>
  </r>
  <r>
    <n v="1542"/>
    <x v="1542"/>
    <x v="1540"/>
    <n v="500"/>
    <n v="20"/>
    <x v="2"/>
    <x v="5"/>
    <x v="5"/>
    <n v="1435708500"/>
    <n v="1434412500"/>
    <x v="0"/>
    <n v="1"/>
    <x v="1"/>
    <s v="photography/nature"/>
    <n v="4"/>
    <x v="135"/>
    <x v="8"/>
    <x v="24"/>
  </r>
  <r>
    <n v="1543"/>
    <x v="1543"/>
    <x v="1541"/>
    <n v="2250"/>
    <n v="10"/>
    <x v="2"/>
    <x v="0"/>
    <x v="0"/>
    <n v="1416662034"/>
    <n v="1414066434"/>
    <x v="0"/>
    <n v="1"/>
    <x v="1"/>
    <s v="photography/nature"/>
    <n v="0"/>
    <x v="119"/>
    <x v="8"/>
    <x v="24"/>
  </r>
  <r>
    <n v="1544"/>
    <x v="1544"/>
    <x v="1542"/>
    <n v="1000"/>
    <n v="0"/>
    <x v="2"/>
    <x v="0"/>
    <x v="0"/>
    <n v="1427847480"/>
    <n v="1424222024"/>
    <x v="0"/>
    <n v="0"/>
    <x v="1"/>
    <s v="photography/nature"/>
    <n v="0"/>
    <x v="121"/>
    <x v="8"/>
    <x v="24"/>
  </r>
  <r>
    <n v="1545"/>
    <x v="1545"/>
    <x v="1543"/>
    <n v="3000"/>
    <n v="1"/>
    <x v="2"/>
    <x v="0"/>
    <x v="0"/>
    <n v="1425330960"/>
    <n v="1422393234"/>
    <x v="0"/>
    <n v="1"/>
    <x v="1"/>
    <s v="photography/nature"/>
    <n v="0"/>
    <x v="120"/>
    <x v="8"/>
    <x v="24"/>
  </r>
  <r>
    <n v="1546"/>
    <x v="1546"/>
    <x v="1544"/>
    <n v="1000"/>
    <n v="289"/>
    <x v="2"/>
    <x v="1"/>
    <x v="1"/>
    <n v="1410930399"/>
    <n v="1405746399"/>
    <x v="0"/>
    <n v="11"/>
    <x v="1"/>
    <s v="photography/nature"/>
    <n v="29"/>
    <x v="1105"/>
    <x v="8"/>
    <x v="24"/>
  </r>
  <r>
    <n v="1547"/>
    <x v="1547"/>
    <x v="1545"/>
    <n v="20"/>
    <n v="0"/>
    <x v="2"/>
    <x v="0"/>
    <x v="0"/>
    <n v="1487844882"/>
    <n v="1487240082"/>
    <x v="0"/>
    <n v="0"/>
    <x v="1"/>
    <s v="photography/nature"/>
    <n v="0"/>
    <x v="121"/>
    <x v="8"/>
    <x v="24"/>
  </r>
  <r>
    <n v="1548"/>
    <x v="1548"/>
    <x v="1546"/>
    <n v="700"/>
    <n v="60"/>
    <x v="2"/>
    <x v="0"/>
    <x v="0"/>
    <n v="1447020620"/>
    <n v="1444425020"/>
    <x v="0"/>
    <n v="1"/>
    <x v="1"/>
    <s v="photography/nature"/>
    <n v="9"/>
    <x v="88"/>
    <x v="8"/>
    <x v="24"/>
  </r>
  <r>
    <n v="1549"/>
    <x v="1549"/>
    <x v="1547"/>
    <n v="500"/>
    <n v="170"/>
    <x v="2"/>
    <x v="0"/>
    <x v="0"/>
    <n v="1446524159"/>
    <n v="1443928559"/>
    <x v="0"/>
    <n v="6"/>
    <x v="1"/>
    <s v="photography/nature"/>
    <n v="34"/>
    <x v="1106"/>
    <x v="8"/>
    <x v="24"/>
  </r>
  <r>
    <n v="1550"/>
    <x v="1550"/>
    <x v="1548"/>
    <n v="750"/>
    <n v="101"/>
    <x v="2"/>
    <x v="1"/>
    <x v="1"/>
    <n v="1463050034"/>
    <n v="1460458034"/>
    <x v="0"/>
    <n v="7"/>
    <x v="1"/>
    <s v="photography/nature"/>
    <n v="13"/>
    <x v="1107"/>
    <x v="8"/>
    <x v="24"/>
  </r>
  <r>
    <n v="1551"/>
    <x v="1551"/>
    <x v="1549"/>
    <n v="3500"/>
    <n v="0"/>
    <x v="2"/>
    <x v="0"/>
    <x v="0"/>
    <n v="1432756039"/>
    <n v="1430164039"/>
    <x v="0"/>
    <n v="0"/>
    <x v="1"/>
    <s v="photography/nature"/>
    <n v="0"/>
    <x v="121"/>
    <x v="8"/>
    <x v="24"/>
  </r>
  <r>
    <n v="1552"/>
    <x v="1552"/>
    <x v="1550"/>
    <n v="4300"/>
    <n v="2115"/>
    <x v="2"/>
    <x v="0"/>
    <x v="0"/>
    <n v="1412135940"/>
    <n v="1410366708"/>
    <x v="0"/>
    <n v="16"/>
    <x v="1"/>
    <s v="photography/nature"/>
    <n v="49"/>
    <x v="1108"/>
    <x v="8"/>
    <x v="24"/>
  </r>
  <r>
    <n v="1553"/>
    <x v="1553"/>
    <x v="1551"/>
    <n v="6000"/>
    <n v="0"/>
    <x v="2"/>
    <x v="0"/>
    <x v="0"/>
    <n v="1441176447"/>
    <n v="1438584447"/>
    <x v="0"/>
    <n v="0"/>
    <x v="1"/>
    <s v="photography/nature"/>
    <n v="0"/>
    <x v="121"/>
    <x v="8"/>
    <x v="24"/>
  </r>
  <r>
    <n v="1554"/>
    <x v="1554"/>
    <x v="1552"/>
    <n v="20000"/>
    <n v="0"/>
    <x v="2"/>
    <x v="2"/>
    <x v="2"/>
    <n v="1438495390"/>
    <n v="1435903390"/>
    <x v="0"/>
    <n v="0"/>
    <x v="1"/>
    <s v="photography/nature"/>
    <n v="0"/>
    <x v="121"/>
    <x v="8"/>
    <x v="24"/>
  </r>
  <r>
    <n v="1555"/>
    <x v="1555"/>
    <x v="1553"/>
    <n v="750"/>
    <n v="0"/>
    <x v="2"/>
    <x v="0"/>
    <x v="0"/>
    <n v="1442509200"/>
    <n v="1440513832"/>
    <x v="0"/>
    <n v="0"/>
    <x v="1"/>
    <s v="photography/nature"/>
    <n v="0"/>
    <x v="121"/>
    <x v="8"/>
    <x v="24"/>
  </r>
  <r>
    <n v="1556"/>
    <x v="1556"/>
    <x v="1554"/>
    <n v="1500"/>
    <n v="677"/>
    <x v="2"/>
    <x v="5"/>
    <x v="5"/>
    <n v="1467603624"/>
    <n v="1465011624"/>
    <x v="0"/>
    <n v="12"/>
    <x v="1"/>
    <s v="photography/nature"/>
    <n v="45"/>
    <x v="1109"/>
    <x v="8"/>
    <x v="24"/>
  </r>
  <r>
    <n v="1557"/>
    <x v="1557"/>
    <x v="1555"/>
    <n v="2500"/>
    <n v="100"/>
    <x v="2"/>
    <x v="0"/>
    <x v="0"/>
    <n v="1411227633"/>
    <n v="1408549233"/>
    <x v="0"/>
    <n v="1"/>
    <x v="1"/>
    <s v="photography/nature"/>
    <n v="4"/>
    <x v="101"/>
    <x v="8"/>
    <x v="24"/>
  </r>
  <r>
    <n v="1558"/>
    <x v="1558"/>
    <x v="1556"/>
    <n v="750"/>
    <n v="35"/>
    <x v="2"/>
    <x v="1"/>
    <x v="1"/>
    <n v="1440763920"/>
    <n v="1435656759"/>
    <x v="0"/>
    <n v="3"/>
    <x v="1"/>
    <s v="photography/nature"/>
    <n v="5"/>
    <x v="123"/>
    <x v="8"/>
    <x v="24"/>
  </r>
  <r>
    <n v="1559"/>
    <x v="1559"/>
    <x v="1557"/>
    <n v="15000"/>
    <n v="50"/>
    <x v="2"/>
    <x v="0"/>
    <x v="0"/>
    <n v="1430270199"/>
    <n v="1428974199"/>
    <x v="0"/>
    <n v="1"/>
    <x v="1"/>
    <s v="photography/nature"/>
    <n v="0"/>
    <x v="73"/>
    <x v="8"/>
    <x v="24"/>
  </r>
  <r>
    <n v="1560"/>
    <x v="1560"/>
    <x v="1558"/>
    <n v="2500"/>
    <n v="94"/>
    <x v="2"/>
    <x v="0"/>
    <x v="0"/>
    <n v="1415842193"/>
    <n v="1414110593"/>
    <x v="0"/>
    <n v="4"/>
    <x v="1"/>
    <s v="photography/nature"/>
    <n v="4"/>
    <x v="825"/>
    <x v="8"/>
    <x v="24"/>
  </r>
  <r>
    <n v="1561"/>
    <x v="1561"/>
    <x v="1559"/>
    <n v="10000"/>
    <n v="67"/>
    <x v="1"/>
    <x v="0"/>
    <x v="0"/>
    <n v="1383789603"/>
    <n v="1381194003"/>
    <x v="0"/>
    <n v="1"/>
    <x v="1"/>
    <s v="publishing/art books"/>
    <n v="1"/>
    <x v="402"/>
    <x v="3"/>
    <x v="25"/>
  </r>
  <r>
    <n v="1562"/>
    <x v="1562"/>
    <x v="1560"/>
    <n v="4000"/>
    <n v="0"/>
    <x v="1"/>
    <x v="0"/>
    <x v="0"/>
    <n v="1259715000"/>
    <n v="1253712916"/>
    <x v="0"/>
    <n v="0"/>
    <x v="1"/>
    <s v="publishing/art books"/>
    <n v="0"/>
    <x v="121"/>
    <x v="3"/>
    <x v="25"/>
  </r>
  <r>
    <n v="1563"/>
    <x v="1563"/>
    <x v="1561"/>
    <n v="6000"/>
    <n v="85"/>
    <x v="1"/>
    <x v="1"/>
    <x v="1"/>
    <n v="1394815751"/>
    <n v="1389635351"/>
    <x v="0"/>
    <n v="2"/>
    <x v="1"/>
    <s v="publishing/art books"/>
    <n v="1"/>
    <x v="655"/>
    <x v="3"/>
    <x v="25"/>
  </r>
  <r>
    <n v="1564"/>
    <x v="1564"/>
    <x v="1562"/>
    <n v="10000"/>
    <n v="10"/>
    <x v="1"/>
    <x v="0"/>
    <x v="0"/>
    <n v="1432843500"/>
    <n v="1430124509"/>
    <x v="0"/>
    <n v="1"/>
    <x v="1"/>
    <s v="publishing/art books"/>
    <n v="0"/>
    <x v="119"/>
    <x v="3"/>
    <x v="25"/>
  </r>
  <r>
    <n v="1565"/>
    <x v="1565"/>
    <x v="1563"/>
    <n v="4000"/>
    <n v="100"/>
    <x v="1"/>
    <x v="0"/>
    <x v="0"/>
    <n v="1307554261"/>
    <n v="1304962261"/>
    <x v="0"/>
    <n v="1"/>
    <x v="1"/>
    <s v="publishing/art books"/>
    <n v="3"/>
    <x v="101"/>
    <x v="3"/>
    <x v="25"/>
  </r>
  <r>
    <n v="1566"/>
    <x v="1566"/>
    <x v="1564"/>
    <n v="30000"/>
    <n v="6375"/>
    <x v="1"/>
    <x v="0"/>
    <x v="0"/>
    <n v="1469656800"/>
    <n v="1467151204"/>
    <x v="0"/>
    <n v="59"/>
    <x v="1"/>
    <s v="publishing/art books"/>
    <n v="21"/>
    <x v="1110"/>
    <x v="3"/>
    <x v="25"/>
  </r>
  <r>
    <n v="1567"/>
    <x v="1567"/>
    <x v="1565"/>
    <n v="8500"/>
    <n v="350"/>
    <x v="1"/>
    <x v="0"/>
    <x v="0"/>
    <n v="1392595200"/>
    <n v="1391293745"/>
    <x v="0"/>
    <n v="13"/>
    <x v="1"/>
    <s v="publishing/art books"/>
    <n v="4"/>
    <x v="1111"/>
    <x v="3"/>
    <x v="25"/>
  </r>
  <r>
    <n v="1568"/>
    <x v="1568"/>
    <x v="1566"/>
    <n v="25000"/>
    <n v="3410"/>
    <x v="1"/>
    <x v="0"/>
    <x v="0"/>
    <n v="1419384585"/>
    <n v="1416360585"/>
    <x v="0"/>
    <n v="22"/>
    <x v="1"/>
    <s v="publishing/art books"/>
    <n v="14"/>
    <x v="1112"/>
    <x v="3"/>
    <x v="25"/>
  </r>
  <r>
    <n v="1569"/>
    <x v="1569"/>
    <x v="1567"/>
    <n v="30000"/>
    <n v="0"/>
    <x v="1"/>
    <x v="0"/>
    <x v="0"/>
    <n v="1369498714"/>
    <n v="1366906714"/>
    <x v="0"/>
    <n v="0"/>
    <x v="1"/>
    <s v="publishing/art books"/>
    <n v="0"/>
    <x v="121"/>
    <x v="3"/>
    <x v="25"/>
  </r>
  <r>
    <n v="1570"/>
    <x v="1570"/>
    <x v="1568"/>
    <n v="6000"/>
    <n v="2484"/>
    <x v="1"/>
    <x v="0"/>
    <x v="0"/>
    <n v="1460140282"/>
    <n v="1457551882"/>
    <x v="0"/>
    <n v="52"/>
    <x v="1"/>
    <s v="publishing/art books"/>
    <n v="41"/>
    <x v="1113"/>
    <x v="3"/>
    <x v="25"/>
  </r>
  <r>
    <n v="1571"/>
    <x v="1571"/>
    <x v="1569"/>
    <n v="12100"/>
    <n v="80"/>
    <x v="1"/>
    <x v="1"/>
    <x v="1"/>
    <n v="1434738483"/>
    <n v="1432146483"/>
    <x v="0"/>
    <n v="4"/>
    <x v="1"/>
    <s v="publishing/art books"/>
    <n v="1"/>
    <x v="135"/>
    <x v="3"/>
    <x v="25"/>
  </r>
  <r>
    <n v="1572"/>
    <x v="1572"/>
    <x v="1570"/>
    <n v="2500"/>
    <n v="125"/>
    <x v="1"/>
    <x v="1"/>
    <x v="1"/>
    <n v="1456703940"/>
    <n v="1454546859"/>
    <x v="0"/>
    <n v="3"/>
    <x v="1"/>
    <s v="publishing/art books"/>
    <n v="5"/>
    <x v="683"/>
    <x v="3"/>
    <x v="25"/>
  </r>
  <r>
    <n v="1573"/>
    <x v="1573"/>
    <x v="1571"/>
    <n v="9000"/>
    <n v="223"/>
    <x v="1"/>
    <x v="5"/>
    <x v="5"/>
    <n v="1491019140"/>
    <n v="1487548802"/>
    <x v="0"/>
    <n v="3"/>
    <x v="1"/>
    <s v="publishing/art books"/>
    <n v="2"/>
    <x v="1114"/>
    <x v="3"/>
    <x v="25"/>
  </r>
  <r>
    <n v="1574"/>
    <x v="1574"/>
    <x v="1572"/>
    <n v="10000"/>
    <n v="506"/>
    <x v="1"/>
    <x v="0"/>
    <x v="0"/>
    <n v="1424211329"/>
    <n v="1421187329"/>
    <x v="0"/>
    <n v="6"/>
    <x v="1"/>
    <s v="publishing/art books"/>
    <n v="5"/>
    <x v="1115"/>
    <x v="3"/>
    <x v="25"/>
  </r>
  <r>
    <n v="1575"/>
    <x v="1575"/>
    <x v="1573"/>
    <n v="10000"/>
    <n v="2291"/>
    <x v="1"/>
    <x v="0"/>
    <x v="0"/>
    <n v="1404909296"/>
    <n v="1402317296"/>
    <x v="0"/>
    <n v="35"/>
    <x v="1"/>
    <s v="publishing/art books"/>
    <n v="23"/>
    <x v="1116"/>
    <x v="3"/>
    <x v="25"/>
  </r>
  <r>
    <n v="1576"/>
    <x v="1576"/>
    <x v="1574"/>
    <n v="5000"/>
    <n v="650"/>
    <x v="1"/>
    <x v="0"/>
    <x v="0"/>
    <n v="1435698368"/>
    <n v="1431810368"/>
    <x v="0"/>
    <n v="10"/>
    <x v="1"/>
    <s v="publishing/art books"/>
    <n v="13"/>
    <x v="177"/>
    <x v="3"/>
    <x v="25"/>
  </r>
  <r>
    <n v="1577"/>
    <x v="1577"/>
    <x v="1575"/>
    <n v="10000"/>
    <n v="55"/>
    <x v="1"/>
    <x v="0"/>
    <x v="0"/>
    <n v="1343161248"/>
    <n v="1337977248"/>
    <x v="0"/>
    <n v="2"/>
    <x v="1"/>
    <s v="publishing/art books"/>
    <n v="1"/>
    <x v="440"/>
    <x v="3"/>
    <x v="25"/>
  </r>
  <r>
    <n v="1578"/>
    <x v="1578"/>
    <x v="1576"/>
    <n v="1897"/>
    <n v="205"/>
    <x v="1"/>
    <x v="0"/>
    <x v="0"/>
    <n v="1283392800"/>
    <n v="1281317691"/>
    <x v="0"/>
    <n v="4"/>
    <x v="1"/>
    <s v="publishing/art books"/>
    <n v="11"/>
    <x v="22"/>
    <x v="3"/>
    <x v="25"/>
  </r>
  <r>
    <n v="1579"/>
    <x v="1579"/>
    <x v="1577"/>
    <n v="3333"/>
    <n v="28"/>
    <x v="1"/>
    <x v="0"/>
    <x v="0"/>
    <n v="1377734091"/>
    <n v="1374882891"/>
    <x v="0"/>
    <n v="2"/>
    <x v="1"/>
    <s v="publishing/art books"/>
    <n v="1"/>
    <x v="448"/>
    <x v="3"/>
    <x v="25"/>
  </r>
  <r>
    <n v="1580"/>
    <x v="1580"/>
    <x v="1578"/>
    <n v="1750"/>
    <n v="0"/>
    <x v="1"/>
    <x v="0"/>
    <x v="0"/>
    <n v="1337562726"/>
    <n v="1332378726"/>
    <x v="0"/>
    <n v="0"/>
    <x v="1"/>
    <s v="publishing/art books"/>
    <n v="0"/>
    <x v="121"/>
    <x v="3"/>
    <x v="25"/>
  </r>
  <r>
    <n v="1581"/>
    <x v="1581"/>
    <x v="1579"/>
    <n v="1000"/>
    <n v="5"/>
    <x v="2"/>
    <x v="1"/>
    <x v="1"/>
    <n v="1450521990"/>
    <n v="1447757190"/>
    <x v="0"/>
    <n v="1"/>
    <x v="1"/>
    <s v="photography/places"/>
    <n v="1"/>
    <x v="144"/>
    <x v="8"/>
    <x v="26"/>
  </r>
  <r>
    <n v="1582"/>
    <x v="1582"/>
    <x v="1580"/>
    <n v="1000"/>
    <n v="93"/>
    <x v="2"/>
    <x v="0"/>
    <x v="0"/>
    <n v="1445894400"/>
    <n v="1440961053"/>
    <x v="0"/>
    <n v="3"/>
    <x v="1"/>
    <s v="photography/places"/>
    <n v="9"/>
    <x v="1117"/>
    <x v="8"/>
    <x v="26"/>
  </r>
  <r>
    <n v="1583"/>
    <x v="1583"/>
    <x v="1581"/>
    <n v="20000"/>
    <n v="15"/>
    <x v="2"/>
    <x v="1"/>
    <x v="1"/>
    <n v="1411681391"/>
    <n v="1409089391"/>
    <x v="0"/>
    <n v="1"/>
    <x v="1"/>
    <s v="photography/places"/>
    <n v="0"/>
    <x v="2"/>
    <x v="8"/>
    <x v="26"/>
  </r>
  <r>
    <n v="1584"/>
    <x v="1584"/>
    <x v="1582"/>
    <n v="1200"/>
    <n v="0"/>
    <x v="2"/>
    <x v="0"/>
    <x v="0"/>
    <n v="1401464101"/>
    <n v="1400600101"/>
    <x v="0"/>
    <n v="0"/>
    <x v="1"/>
    <s v="photography/places"/>
    <n v="0"/>
    <x v="121"/>
    <x v="8"/>
    <x v="26"/>
  </r>
  <r>
    <n v="1585"/>
    <x v="1585"/>
    <x v="1583"/>
    <n v="2000"/>
    <n v="1580"/>
    <x v="2"/>
    <x v="5"/>
    <x v="5"/>
    <n v="1482663600"/>
    <n v="1480800568"/>
    <x v="0"/>
    <n v="12"/>
    <x v="1"/>
    <s v="photography/places"/>
    <n v="79"/>
    <x v="1118"/>
    <x v="8"/>
    <x v="26"/>
  </r>
  <r>
    <n v="1586"/>
    <x v="1586"/>
    <x v="1584"/>
    <n v="1500"/>
    <n v="0"/>
    <x v="2"/>
    <x v="0"/>
    <x v="0"/>
    <n v="1428197422"/>
    <n v="1425609022"/>
    <x v="0"/>
    <n v="0"/>
    <x v="1"/>
    <s v="photography/places"/>
    <n v="0"/>
    <x v="121"/>
    <x v="8"/>
    <x v="26"/>
  </r>
  <r>
    <n v="1587"/>
    <x v="1587"/>
    <x v="1585"/>
    <n v="7500"/>
    <n v="1"/>
    <x v="2"/>
    <x v="0"/>
    <x v="0"/>
    <n v="1418510965"/>
    <n v="1415918965"/>
    <x v="0"/>
    <n v="1"/>
    <x v="1"/>
    <s v="photography/places"/>
    <n v="0"/>
    <x v="120"/>
    <x v="8"/>
    <x v="26"/>
  </r>
  <r>
    <n v="1588"/>
    <x v="1588"/>
    <x v="1586"/>
    <n v="516"/>
    <n v="0"/>
    <x v="2"/>
    <x v="0"/>
    <x v="0"/>
    <n v="1422735120"/>
    <n v="1420091999"/>
    <x v="0"/>
    <n v="0"/>
    <x v="1"/>
    <s v="photography/places"/>
    <n v="0"/>
    <x v="121"/>
    <x v="8"/>
    <x v="26"/>
  </r>
  <r>
    <n v="1589"/>
    <x v="1589"/>
    <x v="1587"/>
    <n v="1200"/>
    <n v="0"/>
    <x v="2"/>
    <x v="0"/>
    <x v="0"/>
    <n v="1444433886"/>
    <n v="1441841886"/>
    <x v="0"/>
    <n v="0"/>
    <x v="1"/>
    <s v="photography/places"/>
    <n v="0"/>
    <x v="121"/>
    <x v="8"/>
    <x v="26"/>
  </r>
  <r>
    <n v="1590"/>
    <x v="1590"/>
    <x v="1588"/>
    <n v="60000"/>
    <n v="1020"/>
    <x v="2"/>
    <x v="13"/>
    <x v="3"/>
    <n v="1443040464"/>
    <n v="1440448464"/>
    <x v="0"/>
    <n v="2"/>
    <x v="1"/>
    <s v="photography/places"/>
    <n v="2"/>
    <x v="1119"/>
    <x v="8"/>
    <x v="26"/>
  </r>
  <r>
    <n v="1591"/>
    <x v="1591"/>
    <x v="1589"/>
    <n v="14000"/>
    <n v="4092"/>
    <x v="2"/>
    <x v="1"/>
    <x v="1"/>
    <n v="1459700741"/>
    <n v="1457112341"/>
    <x v="0"/>
    <n v="92"/>
    <x v="1"/>
    <s v="photography/places"/>
    <n v="29"/>
    <x v="1120"/>
    <x v="8"/>
    <x v="26"/>
  </r>
  <r>
    <n v="1592"/>
    <x v="1592"/>
    <x v="1590"/>
    <n v="25"/>
    <n v="0"/>
    <x v="2"/>
    <x v="0"/>
    <x v="0"/>
    <n v="1427503485"/>
    <n v="1423619085"/>
    <x v="0"/>
    <n v="0"/>
    <x v="1"/>
    <s v="photography/places"/>
    <n v="0"/>
    <x v="121"/>
    <x v="8"/>
    <x v="26"/>
  </r>
  <r>
    <n v="1593"/>
    <x v="1593"/>
    <x v="1591"/>
    <n v="22000"/>
    <n v="3"/>
    <x v="2"/>
    <x v="0"/>
    <x v="0"/>
    <n v="1425154655"/>
    <n v="1422562655"/>
    <x v="0"/>
    <n v="3"/>
    <x v="1"/>
    <s v="photography/places"/>
    <n v="0"/>
    <x v="120"/>
    <x v="8"/>
    <x v="26"/>
  </r>
  <r>
    <n v="1594"/>
    <x v="1594"/>
    <x v="1592"/>
    <n v="1000"/>
    <n v="205"/>
    <x v="2"/>
    <x v="0"/>
    <x v="0"/>
    <n v="1463329260"/>
    <n v="1458147982"/>
    <x v="0"/>
    <n v="10"/>
    <x v="1"/>
    <s v="photography/places"/>
    <n v="21"/>
    <x v="372"/>
    <x v="8"/>
    <x v="26"/>
  </r>
  <r>
    <n v="1595"/>
    <x v="1595"/>
    <x v="1593"/>
    <n v="100000"/>
    <n v="280"/>
    <x v="2"/>
    <x v="0"/>
    <x v="0"/>
    <n v="1403122380"/>
    <n v="1400634728"/>
    <x v="0"/>
    <n v="7"/>
    <x v="1"/>
    <s v="photography/places"/>
    <n v="0"/>
    <x v="375"/>
    <x v="8"/>
    <x v="26"/>
  </r>
  <r>
    <n v="1596"/>
    <x v="1596"/>
    <x v="1594"/>
    <n v="3250"/>
    <n v="75"/>
    <x v="2"/>
    <x v="1"/>
    <x v="1"/>
    <n v="1418469569"/>
    <n v="1414577969"/>
    <x v="0"/>
    <n v="3"/>
    <x v="1"/>
    <s v="photography/places"/>
    <n v="2"/>
    <x v="380"/>
    <x v="8"/>
    <x v="26"/>
  </r>
  <r>
    <n v="1597"/>
    <x v="1597"/>
    <x v="1595"/>
    <n v="15000"/>
    <n v="0"/>
    <x v="2"/>
    <x v="0"/>
    <x v="0"/>
    <n v="1474360197"/>
    <n v="1471768197"/>
    <x v="0"/>
    <n v="0"/>
    <x v="1"/>
    <s v="photography/places"/>
    <n v="0"/>
    <x v="121"/>
    <x v="8"/>
    <x v="26"/>
  </r>
  <r>
    <n v="1598"/>
    <x v="1598"/>
    <x v="1596"/>
    <n v="800"/>
    <n v="1"/>
    <x v="2"/>
    <x v="0"/>
    <x v="0"/>
    <n v="1437926458"/>
    <n v="1432742458"/>
    <x v="0"/>
    <n v="1"/>
    <x v="1"/>
    <s v="photography/places"/>
    <n v="0"/>
    <x v="120"/>
    <x v="8"/>
    <x v="26"/>
  </r>
  <r>
    <n v="1599"/>
    <x v="1599"/>
    <x v="1597"/>
    <n v="500"/>
    <n v="0"/>
    <x v="2"/>
    <x v="1"/>
    <x v="1"/>
    <n v="1460116576"/>
    <n v="1457528176"/>
    <x v="0"/>
    <n v="0"/>
    <x v="1"/>
    <s v="photography/places"/>
    <n v="0"/>
    <x v="121"/>
    <x v="8"/>
    <x v="26"/>
  </r>
  <r>
    <n v="1600"/>
    <x v="1600"/>
    <x v="1598"/>
    <n v="5000"/>
    <n v="367"/>
    <x v="2"/>
    <x v="0"/>
    <x v="0"/>
    <n v="1405401060"/>
    <n v="1401585752"/>
    <x v="0"/>
    <n v="9"/>
    <x v="1"/>
    <s v="photography/places"/>
    <n v="7"/>
    <x v="99"/>
    <x v="8"/>
    <x v="26"/>
  </r>
  <r>
    <n v="1601"/>
    <x v="1601"/>
    <x v="1599"/>
    <n v="2500"/>
    <n v="2706.23"/>
    <x v="0"/>
    <x v="0"/>
    <x v="0"/>
    <n v="1304561633"/>
    <n v="1301969633"/>
    <x v="0"/>
    <n v="56"/>
    <x v="0"/>
    <s v="music/rock"/>
    <n v="108"/>
    <x v="1042"/>
    <x v="4"/>
    <x v="11"/>
  </r>
  <r>
    <n v="1602"/>
    <x v="1602"/>
    <x v="1600"/>
    <n v="1500"/>
    <n v="1502.5"/>
    <x v="0"/>
    <x v="0"/>
    <x v="0"/>
    <n v="1318633200"/>
    <n v="1314947317"/>
    <x v="0"/>
    <n v="32"/>
    <x v="0"/>
    <s v="music/rock"/>
    <n v="100"/>
    <x v="1121"/>
    <x v="4"/>
    <x v="11"/>
  </r>
  <r>
    <n v="1603"/>
    <x v="1603"/>
    <x v="1601"/>
    <n v="2000"/>
    <n v="2000.66"/>
    <x v="0"/>
    <x v="0"/>
    <x v="0"/>
    <n v="1327723459"/>
    <n v="1322539459"/>
    <x v="0"/>
    <n v="30"/>
    <x v="0"/>
    <s v="music/rock"/>
    <n v="100"/>
    <x v="1122"/>
    <x v="4"/>
    <x v="11"/>
  </r>
  <r>
    <n v="1604"/>
    <x v="1604"/>
    <x v="1602"/>
    <n v="2800"/>
    <n v="3419"/>
    <x v="0"/>
    <x v="0"/>
    <x v="0"/>
    <n v="1332011835"/>
    <n v="1328559435"/>
    <x v="0"/>
    <n v="70"/>
    <x v="0"/>
    <s v="music/rock"/>
    <n v="122"/>
    <x v="1123"/>
    <x v="4"/>
    <x v="11"/>
  </r>
  <r>
    <n v="1605"/>
    <x v="1605"/>
    <x v="1603"/>
    <n v="6000"/>
    <n v="6041.6"/>
    <x v="0"/>
    <x v="0"/>
    <x v="0"/>
    <n v="1312182000"/>
    <n v="1311380313"/>
    <x v="0"/>
    <n v="44"/>
    <x v="0"/>
    <s v="music/rock"/>
    <n v="101"/>
    <x v="1124"/>
    <x v="4"/>
    <x v="11"/>
  </r>
  <r>
    <n v="1606"/>
    <x v="1606"/>
    <x v="1604"/>
    <n v="8000"/>
    <n v="8080.33"/>
    <x v="0"/>
    <x v="0"/>
    <x v="0"/>
    <n v="1300930838"/>
    <n v="1293158438"/>
    <x v="0"/>
    <n v="92"/>
    <x v="0"/>
    <s v="music/rock"/>
    <n v="101"/>
    <x v="1125"/>
    <x v="4"/>
    <x v="11"/>
  </r>
  <r>
    <n v="1607"/>
    <x v="1607"/>
    <x v="1605"/>
    <n v="10000"/>
    <n v="14511"/>
    <x v="0"/>
    <x v="0"/>
    <x v="0"/>
    <n v="1339701851"/>
    <n v="1337887451"/>
    <x v="0"/>
    <n v="205"/>
    <x v="0"/>
    <s v="music/rock"/>
    <n v="145"/>
    <x v="1126"/>
    <x v="4"/>
    <x v="11"/>
  </r>
  <r>
    <n v="1608"/>
    <x v="1608"/>
    <x v="1606"/>
    <n v="1200"/>
    <n v="1215"/>
    <x v="0"/>
    <x v="0"/>
    <x v="0"/>
    <n v="1388553960"/>
    <n v="1385754986"/>
    <x v="0"/>
    <n v="23"/>
    <x v="0"/>
    <s v="music/rock"/>
    <n v="101"/>
    <x v="1127"/>
    <x v="4"/>
    <x v="11"/>
  </r>
  <r>
    <n v="1609"/>
    <x v="1609"/>
    <x v="1607"/>
    <n v="1500"/>
    <n v="1775"/>
    <x v="0"/>
    <x v="0"/>
    <x v="0"/>
    <n v="1320220800"/>
    <n v="1315612909"/>
    <x v="0"/>
    <n v="4"/>
    <x v="0"/>
    <s v="music/rock"/>
    <n v="118"/>
    <x v="1128"/>
    <x v="4"/>
    <x v="11"/>
  </r>
  <r>
    <n v="1610"/>
    <x v="1610"/>
    <x v="1608"/>
    <n v="2000"/>
    <n v="5437"/>
    <x v="0"/>
    <x v="0"/>
    <x v="0"/>
    <n v="1355609510"/>
    <n v="1353017510"/>
    <x v="0"/>
    <n v="112"/>
    <x v="0"/>
    <s v="music/rock"/>
    <n v="272"/>
    <x v="1129"/>
    <x v="4"/>
    <x v="11"/>
  </r>
  <r>
    <n v="1611"/>
    <x v="1611"/>
    <x v="1609"/>
    <n v="800"/>
    <n v="1001"/>
    <x v="0"/>
    <x v="0"/>
    <x v="0"/>
    <n v="1370390432"/>
    <n v="1368576032"/>
    <x v="0"/>
    <n v="27"/>
    <x v="0"/>
    <s v="music/rock"/>
    <n v="125"/>
    <x v="1130"/>
    <x v="4"/>
    <x v="11"/>
  </r>
  <r>
    <n v="1612"/>
    <x v="1612"/>
    <x v="1610"/>
    <n v="500"/>
    <n v="550"/>
    <x v="0"/>
    <x v="0"/>
    <x v="0"/>
    <n v="1357160384"/>
    <n v="1354568384"/>
    <x v="0"/>
    <n v="11"/>
    <x v="0"/>
    <s v="music/rock"/>
    <n v="110"/>
    <x v="73"/>
    <x v="4"/>
    <x v="11"/>
  </r>
  <r>
    <n v="1613"/>
    <x v="1613"/>
    <x v="1611"/>
    <n v="1000"/>
    <n v="1015"/>
    <x v="0"/>
    <x v="0"/>
    <x v="0"/>
    <n v="1342921202"/>
    <n v="1340329202"/>
    <x v="0"/>
    <n v="26"/>
    <x v="0"/>
    <s v="music/rock"/>
    <n v="102"/>
    <x v="1131"/>
    <x v="4"/>
    <x v="11"/>
  </r>
  <r>
    <n v="1614"/>
    <x v="1614"/>
    <x v="1612"/>
    <n v="5000"/>
    <n v="5135"/>
    <x v="0"/>
    <x v="0"/>
    <x v="0"/>
    <n v="1407085200"/>
    <n v="1401924769"/>
    <x v="0"/>
    <n v="77"/>
    <x v="0"/>
    <s v="music/rock"/>
    <n v="103"/>
    <x v="1122"/>
    <x v="4"/>
    <x v="11"/>
  </r>
  <r>
    <n v="1615"/>
    <x v="1615"/>
    <x v="1613"/>
    <n v="8000"/>
    <n v="9130"/>
    <x v="0"/>
    <x v="0"/>
    <x v="0"/>
    <n v="1323742396"/>
    <n v="1319850796"/>
    <x v="0"/>
    <n v="136"/>
    <x v="0"/>
    <s v="music/rock"/>
    <n v="114"/>
    <x v="1132"/>
    <x v="4"/>
    <x v="11"/>
  </r>
  <r>
    <n v="1616"/>
    <x v="1616"/>
    <x v="1614"/>
    <n v="10000"/>
    <n v="10420"/>
    <x v="0"/>
    <x v="0"/>
    <x v="0"/>
    <n v="1353621600"/>
    <n v="1350061821"/>
    <x v="0"/>
    <n v="157"/>
    <x v="0"/>
    <s v="music/rock"/>
    <n v="104"/>
    <x v="1133"/>
    <x v="4"/>
    <x v="11"/>
  </r>
  <r>
    <n v="1617"/>
    <x v="1617"/>
    <x v="1615"/>
    <n v="7000"/>
    <n v="10210"/>
    <x v="0"/>
    <x v="0"/>
    <x v="0"/>
    <n v="1383332400"/>
    <n v="1380470188"/>
    <x v="0"/>
    <n v="158"/>
    <x v="0"/>
    <s v="music/rock"/>
    <n v="146"/>
    <x v="1134"/>
    <x v="4"/>
    <x v="11"/>
  </r>
  <r>
    <n v="1618"/>
    <x v="1618"/>
    <x v="1616"/>
    <n v="1500"/>
    <n v="1576"/>
    <x v="0"/>
    <x v="0"/>
    <x v="0"/>
    <n v="1362757335"/>
    <n v="1359301335"/>
    <x v="0"/>
    <n v="27"/>
    <x v="0"/>
    <s v="music/rock"/>
    <n v="105"/>
    <x v="1135"/>
    <x v="4"/>
    <x v="11"/>
  </r>
  <r>
    <n v="1619"/>
    <x v="1619"/>
    <x v="1617"/>
    <n v="1500"/>
    <n v="2000"/>
    <x v="0"/>
    <x v="0"/>
    <x v="0"/>
    <n v="1410755286"/>
    <n v="1408940886"/>
    <x v="0"/>
    <n v="23"/>
    <x v="0"/>
    <s v="music/rock"/>
    <n v="133"/>
    <x v="1136"/>
    <x v="4"/>
    <x v="11"/>
  </r>
  <r>
    <n v="1620"/>
    <x v="1620"/>
    <x v="1618"/>
    <n v="1000"/>
    <n v="1130"/>
    <x v="0"/>
    <x v="0"/>
    <x v="0"/>
    <n v="1361606940"/>
    <n v="1361002140"/>
    <x v="0"/>
    <n v="17"/>
    <x v="0"/>
    <s v="music/rock"/>
    <n v="113"/>
    <x v="1137"/>
    <x v="4"/>
    <x v="11"/>
  </r>
  <r>
    <n v="1621"/>
    <x v="1621"/>
    <x v="1619"/>
    <n v="5000"/>
    <n v="6060"/>
    <x v="0"/>
    <x v="0"/>
    <x v="0"/>
    <n v="1338177540"/>
    <n v="1333550015"/>
    <x v="0"/>
    <n v="37"/>
    <x v="0"/>
    <s v="music/rock"/>
    <n v="121"/>
    <x v="1138"/>
    <x v="4"/>
    <x v="11"/>
  </r>
  <r>
    <n v="1622"/>
    <x v="1622"/>
    <x v="1620"/>
    <n v="6900"/>
    <n v="7019"/>
    <x v="0"/>
    <x v="0"/>
    <x v="0"/>
    <n v="1418803140"/>
    <n v="1415343874"/>
    <x v="0"/>
    <n v="65"/>
    <x v="0"/>
    <s v="music/rock"/>
    <n v="102"/>
    <x v="1139"/>
    <x v="4"/>
    <x v="11"/>
  </r>
  <r>
    <n v="1623"/>
    <x v="1623"/>
    <x v="1621"/>
    <n v="750"/>
    <n v="758"/>
    <x v="0"/>
    <x v="1"/>
    <x v="1"/>
    <n v="1377621089"/>
    <n v="1372437089"/>
    <x v="0"/>
    <n v="18"/>
    <x v="0"/>
    <s v="music/rock"/>
    <n v="101"/>
    <x v="1140"/>
    <x v="4"/>
    <x v="11"/>
  </r>
  <r>
    <n v="1624"/>
    <x v="1624"/>
    <x v="1622"/>
    <n v="1000"/>
    <n v="1180"/>
    <x v="0"/>
    <x v="0"/>
    <x v="0"/>
    <n v="1357721335"/>
    <n v="1354265335"/>
    <x v="0"/>
    <n v="25"/>
    <x v="0"/>
    <s v="music/rock"/>
    <n v="118"/>
    <x v="1141"/>
    <x v="4"/>
    <x v="11"/>
  </r>
  <r>
    <n v="1625"/>
    <x v="1625"/>
    <x v="1623"/>
    <n v="7500"/>
    <n v="11650"/>
    <x v="0"/>
    <x v="0"/>
    <x v="0"/>
    <n v="1347382053"/>
    <n v="1344962853"/>
    <x v="0"/>
    <n v="104"/>
    <x v="0"/>
    <s v="music/rock"/>
    <n v="155"/>
    <x v="1142"/>
    <x v="4"/>
    <x v="11"/>
  </r>
  <r>
    <n v="1626"/>
    <x v="1626"/>
    <x v="1624"/>
    <n v="8000"/>
    <n v="8095"/>
    <x v="0"/>
    <x v="0"/>
    <x v="0"/>
    <n v="1385932867"/>
    <n v="1383337267"/>
    <x v="0"/>
    <n v="108"/>
    <x v="0"/>
    <s v="music/rock"/>
    <n v="101"/>
    <x v="1143"/>
    <x v="4"/>
    <x v="11"/>
  </r>
  <r>
    <n v="1627"/>
    <x v="1627"/>
    <x v="1625"/>
    <n v="2000"/>
    <n v="2340"/>
    <x v="0"/>
    <x v="0"/>
    <x v="0"/>
    <n v="1353905940"/>
    <n v="1351011489"/>
    <x v="0"/>
    <n v="38"/>
    <x v="0"/>
    <s v="music/rock"/>
    <n v="117"/>
    <x v="1144"/>
    <x v="4"/>
    <x v="11"/>
  </r>
  <r>
    <n v="1628"/>
    <x v="1628"/>
    <x v="1626"/>
    <n v="4000"/>
    <n v="4037"/>
    <x v="0"/>
    <x v="0"/>
    <x v="0"/>
    <n v="1403026882"/>
    <n v="1400175682"/>
    <x v="0"/>
    <n v="88"/>
    <x v="0"/>
    <s v="music/rock"/>
    <n v="101"/>
    <x v="1145"/>
    <x v="4"/>
    <x v="11"/>
  </r>
  <r>
    <n v="1629"/>
    <x v="1629"/>
    <x v="1627"/>
    <n v="6000"/>
    <n v="6220"/>
    <x v="0"/>
    <x v="0"/>
    <x v="0"/>
    <n v="1392929333"/>
    <n v="1389041333"/>
    <x v="0"/>
    <n v="82"/>
    <x v="0"/>
    <s v="music/rock"/>
    <n v="104"/>
    <x v="1146"/>
    <x v="4"/>
    <x v="11"/>
  </r>
  <r>
    <n v="1630"/>
    <x v="1630"/>
    <x v="1628"/>
    <n v="4000"/>
    <n v="10610"/>
    <x v="0"/>
    <x v="0"/>
    <x v="0"/>
    <n v="1330671540"/>
    <n v="1328040375"/>
    <x v="0"/>
    <n v="126"/>
    <x v="0"/>
    <s v="music/rock"/>
    <n v="265"/>
    <x v="1147"/>
    <x v="4"/>
    <x v="11"/>
  </r>
  <r>
    <n v="1631"/>
    <x v="1631"/>
    <x v="1629"/>
    <n v="10000"/>
    <n v="15591"/>
    <x v="0"/>
    <x v="0"/>
    <x v="0"/>
    <n v="1350074261"/>
    <n v="1347482261"/>
    <x v="0"/>
    <n v="133"/>
    <x v="0"/>
    <s v="music/rock"/>
    <n v="156"/>
    <x v="1148"/>
    <x v="4"/>
    <x v="11"/>
  </r>
  <r>
    <n v="1632"/>
    <x v="1632"/>
    <x v="1630"/>
    <n v="4000"/>
    <n v="4065"/>
    <x v="0"/>
    <x v="0"/>
    <x v="0"/>
    <n v="1316851854"/>
    <n v="1311667854"/>
    <x v="0"/>
    <n v="47"/>
    <x v="0"/>
    <s v="music/rock"/>
    <n v="102"/>
    <x v="1149"/>
    <x v="4"/>
    <x v="11"/>
  </r>
  <r>
    <n v="1633"/>
    <x v="1633"/>
    <x v="1631"/>
    <n v="10000"/>
    <n v="10000"/>
    <x v="0"/>
    <x v="0"/>
    <x v="0"/>
    <n v="1326690000"/>
    <n v="1324329156"/>
    <x v="0"/>
    <n v="58"/>
    <x v="0"/>
    <s v="music/rock"/>
    <n v="100"/>
    <x v="1150"/>
    <x v="4"/>
    <x v="11"/>
  </r>
  <r>
    <n v="1634"/>
    <x v="1634"/>
    <x v="1632"/>
    <n v="2000"/>
    <n v="2010"/>
    <x v="0"/>
    <x v="0"/>
    <x v="0"/>
    <n v="1306994340"/>
    <n v="1303706001"/>
    <x v="0"/>
    <n v="32"/>
    <x v="0"/>
    <s v="music/rock"/>
    <n v="101"/>
    <x v="1151"/>
    <x v="4"/>
    <x v="11"/>
  </r>
  <r>
    <n v="1635"/>
    <x v="1635"/>
    <x v="1633"/>
    <n v="2000"/>
    <n v="2506"/>
    <x v="0"/>
    <x v="0"/>
    <x v="0"/>
    <n v="1468270261"/>
    <n v="1463086261"/>
    <x v="0"/>
    <n v="37"/>
    <x v="0"/>
    <s v="music/rock"/>
    <n v="125"/>
    <x v="1152"/>
    <x v="4"/>
    <x v="11"/>
  </r>
  <r>
    <n v="1636"/>
    <x v="1636"/>
    <x v="1634"/>
    <n v="4500"/>
    <n v="4660"/>
    <x v="0"/>
    <x v="0"/>
    <x v="0"/>
    <n v="1307851200"/>
    <n v="1304129088"/>
    <x v="0"/>
    <n v="87"/>
    <x v="0"/>
    <s v="music/rock"/>
    <n v="104"/>
    <x v="1153"/>
    <x v="4"/>
    <x v="11"/>
  </r>
  <r>
    <n v="1637"/>
    <x v="1637"/>
    <x v="1635"/>
    <n v="500"/>
    <n v="519"/>
    <x v="0"/>
    <x v="0"/>
    <x v="0"/>
    <n v="1262302740"/>
    <n v="1257444140"/>
    <x v="0"/>
    <n v="15"/>
    <x v="0"/>
    <s v="music/rock"/>
    <n v="104"/>
    <x v="1154"/>
    <x v="4"/>
    <x v="11"/>
  </r>
  <r>
    <n v="1638"/>
    <x v="1638"/>
    <x v="1636"/>
    <n v="1000"/>
    <n v="1050"/>
    <x v="0"/>
    <x v="0"/>
    <x v="0"/>
    <n v="1362086700"/>
    <n v="1358180968"/>
    <x v="0"/>
    <n v="27"/>
    <x v="0"/>
    <s v="music/rock"/>
    <n v="105"/>
    <x v="1155"/>
    <x v="4"/>
    <x v="11"/>
  </r>
  <r>
    <n v="1639"/>
    <x v="1639"/>
    <x v="1637"/>
    <n v="1800"/>
    <n v="1800"/>
    <x v="0"/>
    <x v="0"/>
    <x v="0"/>
    <n v="1330789165"/>
    <n v="1328197165"/>
    <x v="0"/>
    <n v="19"/>
    <x v="0"/>
    <s v="music/rock"/>
    <n v="100"/>
    <x v="1156"/>
    <x v="4"/>
    <x v="11"/>
  </r>
  <r>
    <n v="1640"/>
    <x v="1640"/>
    <x v="1638"/>
    <n v="400"/>
    <n v="679.44"/>
    <x v="0"/>
    <x v="0"/>
    <x v="0"/>
    <n v="1280800740"/>
    <n v="1279603955"/>
    <x v="0"/>
    <n v="17"/>
    <x v="0"/>
    <s v="music/rock"/>
    <n v="170"/>
    <x v="1157"/>
    <x v="4"/>
    <x v="11"/>
  </r>
  <r>
    <n v="1641"/>
    <x v="1641"/>
    <x v="1639"/>
    <n v="2500"/>
    <n v="2535"/>
    <x v="0"/>
    <x v="0"/>
    <x v="0"/>
    <n v="1418998744"/>
    <n v="1416406744"/>
    <x v="0"/>
    <n v="26"/>
    <x v="0"/>
    <s v="music/pop"/>
    <n v="101"/>
    <x v="1158"/>
    <x v="4"/>
    <x v="27"/>
  </r>
  <r>
    <n v="1642"/>
    <x v="1642"/>
    <x v="1640"/>
    <n v="1200"/>
    <n v="1200"/>
    <x v="0"/>
    <x v="0"/>
    <x v="0"/>
    <n v="1308011727"/>
    <n v="1306283727"/>
    <x v="0"/>
    <n v="28"/>
    <x v="0"/>
    <s v="music/pop"/>
    <n v="100"/>
    <x v="314"/>
    <x v="4"/>
    <x v="27"/>
  </r>
  <r>
    <n v="1643"/>
    <x v="1643"/>
    <x v="1641"/>
    <n v="5000"/>
    <n v="6235"/>
    <x v="0"/>
    <x v="0"/>
    <x v="0"/>
    <n v="1348516012"/>
    <n v="1345924012"/>
    <x v="0"/>
    <n v="37"/>
    <x v="0"/>
    <s v="music/pop"/>
    <n v="125"/>
    <x v="1159"/>
    <x v="4"/>
    <x v="27"/>
  </r>
  <r>
    <n v="1644"/>
    <x v="1644"/>
    <x v="1642"/>
    <n v="10000"/>
    <n v="10950"/>
    <x v="0"/>
    <x v="0"/>
    <x v="0"/>
    <n v="1353551160"/>
    <n v="1348363560"/>
    <x v="0"/>
    <n v="128"/>
    <x v="0"/>
    <s v="music/pop"/>
    <n v="110"/>
    <x v="1160"/>
    <x v="4"/>
    <x v="27"/>
  </r>
  <r>
    <n v="1645"/>
    <x v="1645"/>
    <x v="1643"/>
    <n v="5000"/>
    <n v="5540"/>
    <x v="0"/>
    <x v="0"/>
    <x v="0"/>
    <n v="1379515740"/>
    <n v="1378306140"/>
    <x v="0"/>
    <n v="10"/>
    <x v="0"/>
    <s v="music/pop"/>
    <n v="111"/>
    <x v="1161"/>
    <x v="4"/>
    <x v="27"/>
  </r>
  <r>
    <n v="1646"/>
    <x v="1646"/>
    <x v="1644"/>
    <n v="2000"/>
    <n v="2204"/>
    <x v="0"/>
    <x v="1"/>
    <x v="1"/>
    <n v="1408039860"/>
    <n v="1405248503"/>
    <x v="0"/>
    <n v="83"/>
    <x v="0"/>
    <s v="music/pop"/>
    <n v="110"/>
    <x v="1162"/>
    <x v="4"/>
    <x v="27"/>
  </r>
  <r>
    <n v="1647"/>
    <x v="1647"/>
    <x v="1645"/>
    <n v="5000"/>
    <n v="5236"/>
    <x v="0"/>
    <x v="0"/>
    <x v="0"/>
    <n v="1339235377"/>
    <n v="1336643377"/>
    <x v="0"/>
    <n v="46"/>
    <x v="0"/>
    <s v="music/pop"/>
    <n v="105"/>
    <x v="1163"/>
    <x v="4"/>
    <x v="27"/>
  </r>
  <r>
    <n v="1648"/>
    <x v="1648"/>
    <x v="1646"/>
    <n v="2300"/>
    <n v="2881"/>
    <x v="0"/>
    <x v="0"/>
    <x v="0"/>
    <n v="1300636482"/>
    <n v="1298048082"/>
    <x v="0"/>
    <n v="90"/>
    <x v="0"/>
    <s v="music/pop"/>
    <n v="125"/>
    <x v="1164"/>
    <x v="4"/>
    <x v="27"/>
  </r>
  <r>
    <n v="1649"/>
    <x v="1649"/>
    <x v="1647"/>
    <n v="3800"/>
    <n v="3822.33"/>
    <x v="0"/>
    <x v="0"/>
    <x v="0"/>
    <n v="1400862355"/>
    <n v="1396974355"/>
    <x v="0"/>
    <n v="81"/>
    <x v="0"/>
    <s v="music/pop"/>
    <n v="101"/>
    <x v="1165"/>
    <x v="4"/>
    <x v="27"/>
  </r>
  <r>
    <n v="1650"/>
    <x v="1650"/>
    <x v="1648"/>
    <n v="2000"/>
    <n v="2831"/>
    <x v="0"/>
    <x v="0"/>
    <x v="0"/>
    <n v="1381314437"/>
    <n v="1378722437"/>
    <x v="0"/>
    <n v="32"/>
    <x v="0"/>
    <s v="music/pop"/>
    <n v="142"/>
    <x v="1166"/>
    <x v="4"/>
    <x v="27"/>
  </r>
  <r>
    <n v="1651"/>
    <x v="1651"/>
    <x v="1649"/>
    <n v="2000"/>
    <n v="2015"/>
    <x v="0"/>
    <x v="0"/>
    <x v="0"/>
    <n v="1303801140"/>
    <n v="1300916220"/>
    <x v="0"/>
    <n v="20"/>
    <x v="0"/>
    <s v="music/pop"/>
    <n v="101"/>
    <x v="1167"/>
    <x v="4"/>
    <x v="27"/>
  </r>
  <r>
    <n v="1652"/>
    <x v="1652"/>
    <x v="1650"/>
    <n v="4500"/>
    <n v="4530"/>
    <x v="0"/>
    <x v="0"/>
    <x v="0"/>
    <n v="1385297393"/>
    <n v="1382701793"/>
    <x v="0"/>
    <n v="70"/>
    <x v="0"/>
    <s v="music/pop"/>
    <n v="101"/>
    <x v="1168"/>
    <x v="4"/>
    <x v="27"/>
  </r>
  <r>
    <n v="1653"/>
    <x v="1653"/>
    <x v="1651"/>
    <n v="5000"/>
    <n v="8711.52"/>
    <x v="0"/>
    <x v="0"/>
    <x v="0"/>
    <n v="1303675296"/>
    <n v="1300996896"/>
    <x v="0"/>
    <n v="168"/>
    <x v="0"/>
    <s v="music/pop"/>
    <n v="174"/>
    <x v="1169"/>
    <x v="4"/>
    <x v="27"/>
  </r>
  <r>
    <n v="1654"/>
    <x v="1654"/>
    <x v="1652"/>
    <n v="1100"/>
    <n v="1319"/>
    <x v="0"/>
    <x v="0"/>
    <x v="0"/>
    <n v="1334784160"/>
    <n v="1332192160"/>
    <x v="0"/>
    <n v="34"/>
    <x v="0"/>
    <s v="music/pop"/>
    <n v="120"/>
    <x v="1170"/>
    <x v="4"/>
    <x v="27"/>
  </r>
  <r>
    <n v="1655"/>
    <x v="1655"/>
    <x v="1653"/>
    <n v="1500"/>
    <n v="2143"/>
    <x v="0"/>
    <x v="0"/>
    <x v="0"/>
    <n v="1333648820"/>
    <n v="1331060420"/>
    <x v="0"/>
    <n v="48"/>
    <x v="0"/>
    <s v="music/pop"/>
    <n v="143"/>
    <x v="1171"/>
    <x v="4"/>
    <x v="27"/>
  </r>
  <r>
    <n v="1656"/>
    <x v="1656"/>
    <x v="1654"/>
    <n v="7500"/>
    <n v="7525.12"/>
    <x v="0"/>
    <x v="0"/>
    <x v="0"/>
    <n v="1355437052"/>
    <n v="1352845052"/>
    <x v="0"/>
    <n v="48"/>
    <x v="0"/>
    <s v="music/pop"/>
    <n v="100"/>
    <x v="1172"/>
    <x v="4"/>
    <x v="27"/>
  </r>
  <r>
    <n v="1657"/>
    <x v="1657"/>
    <x v="1655"/>
    <n v="25000"/>
    <n v="26233.45"/>
    <x v="0"/>
    <x v="0"/>
    <x v="0"/>
    <n v="1337885168"/>
    <n v="1335293168"/>
    <x v="0"/>
    <n v="221"/>
    <x v="0"/>
    <s v="music/pop"/>
    <n v="105"/>
    <x v="1173"/>
    <x v="4"/>
    <x v="27"/>
  </r>
  <r>
    <n v="1658"/>
    <x v="1658"/>
    <x v="1656"/>
    <n v="6000"/>
    <n v="7934"/>
    <x v="0"/>
    <x v="0"/>
    <x v="0"/>
    <n v="1355840400"/>
    <n v="1352524767"/>
    <x v="0"/>
    <n v="107"/>
    <x v="0"/>
    <s v="music/pop"/>
    <n v="132"/>
    <x v="1174"/>
    <x v="4"/>
    <x v="27"/>
  </r>
  <r>
    <n v="1659"/>
    <x v="1659"/>
    <x v="1657"/>
    <n v="500"/>
    <n v="564"/>
    <x v="0"/>
    <x v="1"/>
    <x v="1"/>
    <n v="1387281600"/>
    <n v="1384811721"/>
    <x v="0"/>
    <n v="45"/>
    <x v="0"/>
    <s v="music/pop"/>
    <n v="113"/>
    <x v="1175"/>
    <x v="4"/>
    <x v="27"/>
  </r>
  <r>
    <n v="1660"/>
    <x v="1660"/>
    <x v="1658"/>
    <n v="80"/>
    <n v="1003"/>
    <x v="0"/>
    <x v="13"/>
    <x v="3"/>
    <n v="1462053540"/>
    <n v="1459355950"/>
    <x v="0"/>
    <n v="36"/>
    <x v="0"/>
    <s v="music/pop"/>
    <n v="1254"/>
    <x v="676"/>
    <x v="4"/>
    <x v="27"/>
  </r>
  <r>
    <n v="1661"/>
    <x v="1661"/>
    <x v="1659"/>
    <n v="7900"/>
    <n v="8098"/>
    <x v="0"/>
    <x v="15"/>
    <x v="3"/>
    <n v="1453064400"/>
    <n v="1449359831"/>
    <x v="0"/>
    <n v="101"/>
    <x v="0"/>
    <s v="music/pop"/>
    <n v="103"/>
    <x v="1176"/>
    <x v="4"/>
    <x v="27"/>
  </r>
  <r>
    <n v="1662"/>
    <x v="1662"/>
    <x v="1660"/>
    <n v="8000"/>
    <n v="8211"/>
    <x v="0"/>
    <x v="0"/>
    <x v="0"/>
    <n v="1325310336"/>
    <n v="1320122736"/>
    <x v="0"/>
    <n v="62"/>
    <x v="0"/>
    <s v="music/pop"/>
    <n v="103"/>
    <x v="1177"/>
    <x v="4"/>
    <x v="27"/>
  </r>
  <r>
    <n v="1663"/>
    <x v="1663"/>
    <x v="1661"/>
    <n v="1000"/>
    <n v="1080"/>
    <x v="0"/>
    <x v="0"/>
    <x v="0"/>
    <n v="1422750707"/>
    <n v="1420158707"/>
    <x v="0"/>
    <n v="32"/>
    <x v="0"/>
    <s v="music/pop"/>
    <n v="108"/>
    <x v="1178"/>
    <x v="4"/>
    <x v="27"/>
  </r>
  <r>
    <n v="1664"/>
    <x v="1664"/>
    <x v="1662"/>
    <n v="2500"/>
    <n v="3060.22"/>
    <x v="0"/>
    <x v="0"/>
    <x v="0"/>
    <n v="1331870340"/>
    <n v="1328033818"/>
    <x v="0"/>
    <n v="89"/>
    <x v="0"/>
    <s v="music/pop"/>
    <n v="122"/>
    <x v="1179"/>
    <x v="4"/>
    <x v="27"/>
  </r>
  <r>
    <n v="1665"/>
    <x v="1665"/>
    <x v="1663"/>
    <n v="3500"/>
    <n v="4181"/>
    <x v="0"/>
    <x v="0"/>
    <x v="0"/>
    <n v="1298343600"/>
    <n v="1295624113"/>
    <x v="0"/>
    <n v="93"/>
    <x v="0"/>
    <s v="music/pop"/>
    <n v="119"/>
    <x v="1180"/>
    <x v="4"/>
    <x v="27"/>
  </r>
  <r>
    <n v="1666"/>
    <x v="1666"/>
    <x v="1664"/>
    <n v="2500"/>
    <n v="4022"/>
    <x v="0"/>
    <x v="0"/>
    <x v="0"/>
    <n v="1364447073"/>
    <n v="1361858673"/>
    <x v="0"/>
    <n v="98"/>
    <x v="0"/>
    <s v="music/pop"/>
    <n v="161"/>
    <x v="1181"/>
    <x v="4"/>
    <x v="27"/>
  </r>
  <r>
    <n v="1667"/>
    <x v="1667"/>
    <x v="1665"/>
    <n v="3400"/>
    <n v="4313"/>
    <x v="0"/>
    <x v="0"/>
    <x v="0"/>
    <n v="1394521140"/>
    <n v="1392169298"/>
    <x v="0"/>
    <n v="82"/>
    <x v="0"/>
    <s v="music/pop"/>
    <n v="127"/>
    <x v="1182"/>
    <x v="4"/>
    <x v="27"/>
  </r>
  <r>
    <n v="1668"/>
    <x v="1668"/>
    <x v="1666"/>
    <n v="8000"/>
    <n v="8211"/>
    <x v="0"/>
    <x v="0"/>
    <x v="0"/>
    <n v="1322454939"/>
    <n v="1319859339"/>
    <x v="0"/>
    <n v="116"/>
    <x v="0"/>
    <s v="music/pop"/>
    <n v="103"/>
    <x v="1183"/>
    <x v="4"/>
    <x v="27"/>
  </r>
  <r>
    <n v="1669"/>
    <x v="1669"/>
    <x v="1667"/>
    <n v="2000"/>
    <n v="2795"/>
    <x v="0"/>
    <x v="0"/>
    <x v="0"/>
    <n v="1464729276"/>
    <n v="1459545276"/>
    <x v="0"/>
    <n v="52"/>
    <x v="0"/>
    <s v="music/pop"/>
    <n v="140"/>
    <x v="399"/>
    <x v="4"/>
    <x v="27"/>
  </r>
  <r>
    <n v="1670"/>
    <x v="1670"/>
    <x v="1668"/>
    <n v="1000"/>
    <n v="1026"/>
    <x v="0"/>
    <x v="0"/>
    <x v="0"/>
    <n v="1278302400"/>
    <n v="1273961999"/>
    <x v="0"/>
    <n v="23"/>
    <x v="0"/>
    <s v="music/pop"/>
    <n v="103"/>
    <x v="1184"/>
    <x v="4"/>
    <x v="27"/>
  </r>
  <r>
    <n v="1671"/>
    <x v="1671"/>
    <x v="1669"/>
    <n v="2000"/>
    <n v="2013.47"/>
    <x v="0"/>
    <x v="0"/>
    <x v="0"/>
    <n v="1470056614"/>
    <n v="1467464614"/>
    <x v="0"/>
    <n v="77"/>
    <x v="0"/>
    <s v="music/pop"/>
    <n v="101"/>
    <x v="1185"/>
    <x v="4"/>
    <x v="27"/>
  </r>
  <r>
    <n v="1672"/>
    <x v="1672"/>
    <x v="1670"/>
    <n v="1700"/>
    <n v="1920"/>
    <x v="0"/>
    <x v="0"/>
    <x v="0"/>
    <n v="1338824730"/>
    <n v="1336232730"/>
    <x v="0"/>
    <n v="49"/>
    <x v="0"/>
    <s v="music/pop"/>
    <n v="113"/>
    <x v="1186"/>
    <x v="4"/>
    <x v="27"/>
  </r>
  <r>
    <n v="1673"/>
    <x v="1673"/>
    <x v="1671"/>
    <n v="2100"/>
    <n v="2690"/>
    <x v="0"/>
    <x v="0"/>
    <x v="0"/>
    <n v="1425675892"/>
    <n v="1423083892"/>
    <x v="0"/>
    <n v="59"/>
    <x v="0"/>
    <s v="music/pop"/>
    <n v="128"/>
    <x v="1187"/>
    <x v="4"/>
    <x v="27"/>
  </r>
  <r>
    <n v="1674"/>
    <x v="1674"/>
    <x v="1672"/>
    <n v="5000"/>
    <n v="10085"/>
    <x v="0"/>
    <x v="0"/>
    <x v="0"/>
    <n v="1471503540"/>
    <n v="1468852306"/>
    <x v="0"/>
    <n v="113"/>
    <x v="0"/>
    <s v="music/pop"/>
    <n v="202"/>
    <x v="1188"/>
    <x v="4"/>
    <x v="27"/>
  </r>
  <r>
    <n v="1675"/>
    <x v="1675"/>
    <x v="1673"/>
    <n v="1000"/>
    <n v="1374.16"/>
    <x v="0"/>
    <x v="0"/>
    <x v="0"/>
    <n v="1318802580"/>
    <n v="1316194540"/>
    <x v="0"/>
    <n v="34"/>
    <x v="0"/>
    <s v="music/pop"/>
    <n v="137"/>
    <x v="208"/>
    <x v="4"/>
    <x v="27"/>
  </r>
  <r>
    <n v="1676"/>
    <x v="1676"/>
    <x v="1674"/>
    <n v="3000"/>
    <n v="3460"/>
    <x v="0"/>
    <x v="0"/>
    <x v="0"/>
    <n v="1334980740"/>
    <n v="1330968347"/>
    <x v="0"/>
    <n v="42"/>
    <x v="0"/>
    <s v="music/pop"/>
    <n v="115"/>
    <x v="1189"/>
    <x v="4"/>
    <x v="27"/>
  </r>
  <r>
    <n v="1677"/>
    <x v="1677"/>
    <x v="1675"/>
    <n v="6000"/>
    <n v="6700"/>
    <x v="0"/>
    <x v="3"/>
    <x v="3"/>
    <n v="1460786340"/>
    <n v="1455615976"/>
    <x v="0"/>
    <n v="42"/>
    <x v="0"/>
    <s v="music/pop"/>
    <n v="112"/>
    <x v="1190"/>
    <x v="4"/>
    <x v="27"/>
  </r>
  <r>
    <n v="1678"/>
    <x v="1678"/>
    <x v="1676"/>
    <n v="1500"/>
    <n v="1776"/>
    <x v="0"/>
    <x v="0"/>
    <x v="0"/>
    <n v="1391718671"/>
    <n v="1390509071"/>
    <x v="0"/>
    <n v="49"/>
    <x v="0"/>
    <s v="music/pop"/>
    <n v="118"/>
    <x v="1191"/>
    <x v="4"/>
    <x v="27"/>
  </r>
  <r>
    <n v="1679"/>
    <x v="1679"/>
    <x v="1677"/>
    <n v="2000"/>
    <n v="3500"/>
    <x v="0"/>
    <x v="0"/>
    <x v="0"/>
    <n v="1311298745"/>
    <n v="1309311545"/>
    <x v="0"/>
    <n v="56"/>
    <x v="0"/>
    <s v="music/pop"/>
    <n v="175"/>
    <x v="368"/>
    <x v="4"/>
    <x v="27"/>
  </r>
  <r>
    <n v="1680"/>
    <x v="1680"/>
    <x v="1678"/>
    <n v="1000"/>
    <n v="1175"/>
    <x v="0"/>
    <x v="0"/>
    <x v="0"/>
    <n v="1405188667"/>
    <n v="1402596667"/>
    <x v="0"/>
    <n v="25"/>
    <x v="0"/>
    <s v="music/pop"/>
    <n v="118"/>
    <x v="1192"/>
    <x v="4"/>
    <x v="27"/>
  </r>
  <r>
    <n v="1681"/>
    <x v="1681"/>
    <x v="1679"/>
    <n v="65000"/>
    <n v="65924.38"/>
    <x v="3"/>
    <x v="0"/>
    <x v="0"/>
    <n v="1490752800"/>
    <n v="1486522484"/>
    <x v="0"/>
    <n v="884"/>
    <x v="1"/>
    <s v="music/faith"/>
    <n v="101"/>
    <x v="1193"/>
    <x v="4"/>
    <x v="28"/>
  </r>
  <r>
    <n v="1682"/>
    <x v="1682"/>
    <x v="1680"/>
    <n v="6000"/>
    <n v="0"/>
    <x v="3"/>
    <x v="0"/>
    <x v="0"/>
    <n v="1492142860"/>
    <n v="1486962460"/>
    <x v="0"/>
    <n v="0"/>
    <x v="1"/>
    <s v="music/faith"/>
    <n v="0"/>
    <x v="121"/>
    <x v="4"/>
    <x v="28"/>
  </r>
  <r>
    <n v="1683"/>
    <x v="1683"/>
    <x v="1681"/>
    <n v="3500"/>
    <n v="760"/>
    <x v="3"/>
    <x v="6"/>
    <x v="3"/>
    <n v="1491590738"/>
    <n v="1489517138"/>
    <x v="0"/>
    <n v="10"/>
    <x v="1"/>
    <s v="music/faith"/>
    <n v="22"/>
    <x v="1194"/>
    <x v="4"/>
    <x v="28"/>
  </r>
  <r>
    <n v="1684"/>
    <x v="1684"/>
    <x v="1682"/>
    <n v="8000"/>
    <n v="8730"/>
    <x v="3"/>
    <x v="0"/>
    <x v="0"/>
    <n v="1489775641"/>
    <n v="1487360041"/>
    <x v="0"/>
    <n v="101"/>
    <x v="1"/>
    <s v="music/faith"/>
    <n v="109"/>
    <x v="1195"/>
    <x v="4"/>
    <x v="28"/>
  </r>
  <r>
    <n v="1685"/>
    <x v="1685"/>
    <x v="1683"/>
    <n v="350"/>
    <n v="360"/>
    <x v="3"/>
    <x v="0"/>
    <x v="0"/>
    <n v="1490331623"/>
    <n v="1487743223"/>
    <x v="0"/>
    <n v="15"/>
    <x v="1"/>
    <s v="music/faith"/>
    <n v="103"/>
    <x v="1196"/>
    <x v="4"/>
    <x v="28"/>
  </r>
  <r>
    <n v="1686"/>
    <x v="1686"/>
    <x v="1684"/>
    <n v="5000"/>
    <n v="18"/>
    <x v="3"/>
    <x v="5"/>
    <x v="5"/>
    <n v="1493320519"/>
    <n v="1488140119"/>
    <x v="0"/>
    <n v="1"/>
    <x v="1"/>
    <s v="music/faith"/>
    <n v="0"/>
    <x v="656"/>
    <x v="4"/>
    <x v="28"/>
  </r>
  <r>
    <n v="1687"/>
    <x v="1687"/>
    <x v="1685"/>
    <n v="10000"/>
    <n v="3125"/>
    <x v="3"/>
    <x v="0"/>
    <x v="0"/>
    <n v="1491855300"/>
    <n v="1488935245"/>
    <x v="0"/>
    <n v="39"/>
    <x v="1"/>
    <s v="music/faith"/>
    <n v="31"/>
    <x v="1197"/>
    <x v="4"/>
    <x v="28"/>
  </r>
  <r>
    <n v="1688"/>
    <x v="1688"/>
    <x v="1686"/>
    <n v="4000"/>
    <n v="1772"/>
    <x v="3"/>
    <x v="0"/>
    <x v="0"/>
    <n v="1491738594"/>
    <n v="1489150194"/>
    <x v="0"/>
    <n v="7"/>
    <x v="1"/>
    <s v="music/faith"/>
    <n v="44"/>
    <x v="1198"/>
    <x v="4"/>
    <x v="28"/>
  </r>
  <r>
    <n v="1689"/>
    <x v="1689"/>
    <x v="1687"/>
    <n v="2400"/>
    <n v="2400"/>
    <x v="3"/>
    <x v="0"/>
    <x v="0"/>
    <n v="1489700230"/>
    <n v="1487111830"/>
    <x v="0"/>
    <n v="14"/>
    <x v="1"/>
    <s v="music/faith"/>
    <n v="100"/>
    <x v="1199"/>
    <x v="4"/>
    <x v="28"/>
  </r>
  <r>
    <n v="1690"/>
    <x v="1690"/>
    <x v="1688"/>
    <n v="2500"/>
    <n v="635"/>
    <x v="3"/>
    <x v="0"/>
    <x v="0"/>
    <n v="1491470442"/>
    <n v="1488882042"/>
    <x v="0"/>
    <n v="11"/>
    <x v="1"/>
    <s v="music/faith"/>
    <n v="25"/>
    <x v="1200"/>
    <x v="4"/>
    <x v="28"/>
  </r>
  <r>
    <n v="1691"/>
    <x v="1691"/>
    <x v="1689"/>
    <n v="30000"/>
    <n v="10042"/>
    <x v="3"/>
    <x v="0"/>
    <x v="0"/>
    <n v="1491181200"/>
    <n v="1488387008"/>
    <x v="0"/>
    <n v="38"/>
    <x v="1"/>
    <s v="music/faith"/>
    <n v="33"/>
    <x v="1201"/>
    <x v="4"/>
    <x v="28"/>
  </r>
  <r>
    <n v="1692"/>
    <x v="1692"/>
    <x v="1690"/>
    <n v="5000"/>
    <n v="2390"/>
    <x v="3"/>
    <x v="0"/>
    <x v="0"/>
    <n v="1490572740"/>
    <n v="1487734667"/>
    <x v="0"/>
    <n v="15"/>
    <x v="1"/>
    <s v="music/faith"/>
    <n v="48"/>
    <x v="1202"/>
    <x v="4"/>
    <x v="28"/>
  </r>
  <r>
    <n v="1693"/>
    <x v="1693"/>
    <x v="1691"/>
    <n v="3000"/>
    <n v="280"/>
    <x v="3"/>
    <x v="1"/>
    <x v="1"/>
    <n v="1491768000"/>
    <n v="1489097112"/>
    <x v="0"/>
    <n v="8"/>
    <x v="1"/>
    <s v="music/faith"/>
    <n v="9"/>
    <x v="431"/>
    <x v="4"/>
    <x v="28"/>
  </r>
  <r>
    <n v="1694"/>
    <x v="1694"/>
    <x v="1692"/>
    <n v="10000"/>
    <n v="5"/>
    <x v="3"/>
    <x v="0"/>
    <x v="0"/>
    <n v="1490589360"/>
    <n v="1488038674"/>
    <x v="0"/>
    <n v="1"/>
    <x v="1"/>
    <s v="music/faith"/>
    <n v="0"/>
    <x v="144"/>
    <x v="4"/>
    <x v="28"/>
  </r>
  <r>
    <n v="1695"/>
    <x v="1695"/>
    <x v="1693"/>
    <n v="12000"/>
    <n v="1405"/>
    <x v="3"/>
    <x v="0"/>
    <x v="0"/>
    <n v="1491786000"/>
    <n v="1488847514"/>
    <x v="0"/>
    <n v="23"/>
    <x v="1"/>
    <s v="music/faith"/>
    <n v="12"/>
    <x v="1203"/>
    <x v="4"/>
    <x v="28"/>
  </r>
  <r>
    <n v="1696"/>
    <x v="1696"/>
    <x v="1694"/>
    <n v="300000"/>
    <n v="0"/>
    <x v="3"/>
    <x v="0"/>
    <x v="0"/>
    <n v="1491007211"/>
    <n v="1488418811"/>
    <x v="0"/>
    <n v="0"/>
    <x v="1"/>
    <s v="music/faith"/>
    <n v="0"/>
    <x v="121"/>
    <x v="4"/>
    <x v="28"/>
  </r>
  <r>
    <n v="1697"/>
    <x v="1697"/>
    <x v="1695"/>
    <n v="12500"/>
    <n v="2526"/>
    <x v="3"/>
    <x v="0"/>
    <x v="0"/>
    <n v="1491781648"/>
    <n v="1489193248"/>
    <x v="0"/>
    <n v="22"/>
    <x v="1"/>
    <s v="music/faith"/>
    <n v="20"/>
    <x v="1204"/>
    <x v="4"/>
    <x v="28"/>
  </r>
  <r>
    <n v="1698"/>
    <x v="1698"/>
    <x v="1696"/>
    <n v="125000"/>
    <n v="0"/>
    <x v="3"/>
    <x v="0"/>
    <x v="0"/>
    <n v="1490499180"/>
    <n v="1488430760"/>
    <x v="0"/>
    <n v="0"/>
    <x v="1"/>
    <s v="music/faith"/>
    <n v="0"/>
    <x v="121"/>
    <x v="4"/>
    <x v="28"/>
  </r>
  <r>
    <n v="1699"/>
    <x v="1699"/>
    <x v="1697"/>
    <n v="5105"/>
    <n v="216"/>
    <x v="3"/>
    <x v="0"/>
    <x v="0"/>
    <n v="1491943445"/>
    <n v="1489351445"/>
    <x v="0"/>
    <n v="4"/>
    <x v="1"/>
    <s v="music/faith"/>
    <n v="4"/>
    <x v="1205"/>
    <x v="4"/>
    <x v="28"/>
  </r>
  <r>
    <n v="1700"/>
    <x v="1700"/>
    <x v="1698"/>
    <n v="20000"/>
    <n v="5212"/>
    <x v="3"/>
    <x v="0"/>
    <x v="0"/>
    <n v="1491019200"/>
    <n v="1488418990"/>
    <x v="0"/>
    <n v="79"/>
    <x v="1"/>
    <s v="music/faith"/>
    <n v="26"/>
    <x v="1206"/>
    <x v="4"/>
    <x v="28"/>
  </r>
  <r>
    <n v="1701"/>
    <x v="1701"/>
    <x v="1699"/>
    <n v="5050"/>
    <n v="10"/>
    <x v="2"/>
    <x v="0"/>
    <x v="0"/>
    <n v="1421337405"/>
    <n v="1418745405"/>
    <x v="0"/>
    <n v="2"/>
    <x v="1"/>
    <s v="music/faith"/>
    <n v="0"/>
    <x v="144"/>
    <x v="4"/>
    <x v="28"/>
  </r>
  <r>
    <n v="1702"/>
    <x v="1702"/>
    <x v="1700"/>
    <n v="16500"/>
    <n v="1"/>
    <x v="2"/>
    <x v="0"/>
    <x v="0"/>
    <n v="1427745150"/>
    <n v="1425156750"/>
    <x v="0"/>
    <n v="1"/>
    <x v="1"/>
    <s v="music/faith"/>
    <n v="0"/>
    <x v="120"/>
    <x v="4"/>
    <x v="28"/>
  </r>
  <r>
    <n v="1703"/>
    <x v="1703"/>
    <x v="1701"/>
    <n v="5000"/>
    <n v="51"/>
    <x v="2"/>
    <x v="0"/>
    <x v="0"/>
    <n v="1441003537"/>
    <n v="1435819537"/>
    <x v="0"/>
    <n v="2"/>
    <x v="1"/>
    <s v="music/faith"/>
    <n v="1"/>
    <x v="156"/>
    <x v="4"/>
    <x v="28"/>
  </r>
  <r>
    <n v="1704"/>
    <x v="1704"/>
    <x v="1702"/>
    <n v="2000"/>
    <n v="1302"/>
    <x v="2"/>
    <x v="0"/>
    <x v="0"/>
    <n v="1424056873"/>
    <n v="1421464873"/>
    <x v="0"/>
    <n v="11"/>
    <x v="1"/>
    <s v="music/faith"/>
    <n v="65"/>
    <x v="1207"/>
    <x v="4"/>
    <x v="28"/>
  </r>
  <r>
    <n v="1705"/>
    <x v="1705"/>
    <x v="1703"/>
    <n v="2000"/>
    <n v="0"/>
    <x v="2"/>
    <x v="0"/>
    <x v="0"/>
    <n v="1441814400"/>
    <n v="1440807846"/>
    <x v="0"/>
    <n v="0"/>
    <x v="1"/>
    <s v="music/faith"/>
    <n v="0"/>
    <x v="121"/>
    <x v="4"/>
    <x v="28"/>
  </r>
  <r>
    <n v="1706"/>
    <x v="1706"/>
    <x v="1704"/>
    <n v="5500"/>
    <n v="0"/>
    <x v="2"/>
    <x v="12"/>
    <x v="3"/>
    <n v="1440314472"/>
    <n v="1435130472"/>
    <x v="0"/>
    <n v="0"/>
    <x v="1"/>
    <s v="music/faith"/>
    <n v="0"/>
    <x v="121"/>
    <x v="4"/>
    <x v="28"/>
  </r>
  <r>
    <n v="1707"/>
    <x v="1707"/>
    <x v="1705"/>
    <n v="5000"/>
    <n v="487"/>
    <x v="2"/>
    <x v="0"/>
    <x v="0"/>
    <n v="1459181895"/>
    <n v="1456593495"/>
    <x v="0"/>
    <n v="9"/>
    <x v="1"/>
    <s v="music/faith"/>
    <n v="10"/>
    <x v="1208"/>
    <x v="4"/>
    <x v="28"/>
  </r>
  <r>
    <n v="1708"/>
    <x v="1708"/>
    <x v="1706"/>
    <n v="7000"/>
    <n v="0"/>
    <x v="2"/>
    <x v="0"/>
    <x v="0"/>
    <n v="1462135706"/>
    <n v="1458679706"/>
    <x v="0"/>
    <n v="0"/>
    <x v="1"/>
    <s v="music/faith"/>
    <n v="0"/>
    <x v="121"/>
    <x v="4"/>
    <x v="28"/>
  </r>
  <r>
    <n v="1709"/>
    <x v="1709"/>
    <x v="1707"/>
    <n v="1750"/>
    <n v="85"/>
    <x v="2"/>
    <x v="0"/>
    <x v="0"/>
    <n v="1409513940"/>
    <n v="1405949514"/>
    <x v="0"/>
    <n v="4"/>
    <x v="1"/>
    <s v="music/faith"/>
    <n v="5"/>
    <x v="1209"/>
    <x v="4"/>
    <x v="28"/>
  </r>
  <r>
    <n v="1710"/>
    <x v="1710"/>
    <x v="1708"/>
    <n v="5000"/>
    <n v="34"/>
    <x v="2"/>
    <x v="12"/>
    <x v="3"/>
    <n v="1453122000"/>
    <n v="1449151888"/>
    <x v="0"/>
    <n v="1"/>
    <x v="1"/>
    <s v="music/faith"/>
    <n v="1"/>
    <x v="441"/>
    <x v="4"/>
    <x v="28"/>
  </r>
  <r>
    <n v="1711"/>
    <x v="1711"/>
    <x v="1709"/>
    <n v="10000"/>
    <n v="1050"/>
    <x v="2"/>
    <x v="0"/>
    <x v="0"/>
    <n v="1409585434"/>
    <n v="1406907034"/>
    <x v="0"/>
    <n v="2"/>
    <x v="1"/>
    <s v="music/faith"/>
    <n v="11"/>
    <x v="1210"/>
    <x v="4"/>
    <x v="28"/>
  </r>
  <r>
    <n v="1712"/>
    <x v="1712"/>
    <x v="1710"/>
    <n v="5000"/>
    <n v="0"/>
    <x v="2"/>
    <x v="0"/>
    <x v="0"/>
    <n v="1435701353"/>
    <n v="1430517353"/>
    <x v="0"/>
    <n v="0"/>
    <x v="1"/>
    <s v="music/faith"/>
    <n v="0"/>
    <x v="121"/>
    <x v="4"/>
    <x v="28"/>
  </r>
  <r>
    <n v="1713"/>
    <x v="1713"/>
    <x v="1711"/>
    <n v="3000"/>
    <n v="50"/>
    <x v="2"/>
    <x v="0"/>
    <x v="0"/>
    <n v="1412536412"/>
    <n v="1409944412"/>
    <x v="0"/>
    <n v="1"/>
    <x v="1"/>
    <s v="music/faith"/>
    <n v="2"/>
    <x v="73"/>
    <x v="4"/>
    <x v="28"/>
  </r>
  <r>
    <n v="1714"/>
    <x v="1714"/>
    <x v="1712"/>
    <n v="25000"/>
    <n v="1967"/>
    <x v="2"/>
    <x v="0"/>
    <x v="0"/>
    <n v="1430517761"/>
    <n v="1427925761"/>
    <x v="0"/>
    <n v="17"/>
    <x v="1"/>
    <s v="music/faith"/>
    <n v="8"/>
    <x v="1211"/>
    <x v="4"/>
    <x v="28"/>
  </r>
  <r>
    <n v="1715"/>
    <x v="1715"/>
    <x v="1713"/>
    <n v="5000"/>
    <n v="11"/>
    <x v="2"/>
    <x v="0"/>
    <x v="0"/>
    <n v="1427772120"/>
    <n v="1425186785"/>
    <x v="0"/>
    <n v="2"/>
    <x v="1"/>
    <s v="music/faith"/>
    <n v="0"/>
    <x v="148"/>
    <x v="4"/>
    <x v="28"/>
  </r>
  <r>
    <n v="1716"/>
    <x v="1716"/>
    <x v="1714"/>
    <n v="2000"/>
    <n v="150"/>
    <x v="2"/>
    <x v="0"/>
    <x v="0"/>
    <n v="1481295099"/>
    <n v="1477835499"/>
    <x v="0"/>
    <n v="3"/>
    <x v="1"/>
    <s v="music/faith"/>
    <n v="8"/>
    <x v="73"/>
    <x v="4"/>
    <x v="28"/>
  </r>
  <r>
    <n v="1717"/>
    <x v="1717"/>
    <x v="1715"/>
    <n v="3265"/>
    <n v="1395"/>
    <x v="2"/>
    <x v="0"/>
    <x v="0"/>
    <n v="1461211200"/>
    <n v="1459467238"/>
    <x v="0"/>
    <n v="41"/>
    <x v="1"/>
    <s v="music/faith"/>
    <n v="43"/>
    <x v="1212"/>
    <x v="4"/>
    <x v="28"/>
  </r>
  <r>
    <n v="1718"/>
    <x v="1718"/>
    <x v="1716"/>
    <n v="35000"/>
    <n v="75"/>
    <x v="2"/>
    <x v="0"/>
    <x v="0"/>
    <n v="1463201940"/>
    <n v="1459435149"/>
    <x v="0"/>
    <n v="2"/>
    <x v="1"/>
    <s v="music/faith"/>
    <n v="0"/>
    <x v="822"/>
    <x v="4"/>
    <x v="28"/>
  </r>
  <r>
    <n v="1719"/>
    <x v="1719"/>
    <x v="1717"/>
    <n v="4000"/>
    <n v="35"/>
    <x v="2"/>
    <x v="0"/>
    <x v="0"/>
    <n v="1410958191"/>
    <n v="1408366191"/>
    <x v="0"/>
    <n v="3"/>
    <x v="1"/>
    <s v="music/faith"/>
    <n v="1"/>
    <x v="123"/>
    <x v="4"/>
    <x v="28"/>
  </r>
  <r>
    <n v="1720"/>
    <x v="1720"/>
    <x v="1718"/>
    <n v="4000"/>
    <n v="225"/>
    <x v="2"/>
    <x v="0"/>
    <x v="0"/>
    <n v="1415562471"/>
    <n v="1412966871"/>
    <x v="0"/>
    <n v="8"/>
    <x v="1"/>
    <s v="music/faith"/>
    <n v="6"/>
    <x v="1213"/>
    <x v="4"/>
    <x v="28"/>
  </r>
  <r>
    <n v="1721"/>
    <x v="1721"/>
    <x v="1719"/>
    <n v="5000"/>
    <n v="0"/>
    <x v="2"/>
    <x v="0"/>
    <x v="0"/>
    <n v="1449831863"/>
    <n v="1447239863"/>
    <x v="0"/>
    <n v="0"/>
    <x v="1"/>
    <s v="music/faith"/>
    <n v="0"/>
    <x v="121"/>
    <x v="4"/>
    <x v="28"/>
  </r>
  <r>
    <n v="1722"/>
    <x v="1722"/>
    <x v="1720"/>
    <n v="2880"/>
    <n v="1"/>
    <x v="2"/>
    <x v="0"/>
    <x v="0"/>
    <n v="1459642200"/>
    <n v="1456441429"/>
    <x v="0"/>
    <n v="1"/>
    <x v="1"/>
    <s v="music/faith"/>
    <n v="0"/>
    <x v="120"/>
    <x v="4"/>
    <x v="28"/>
  </r>
  <r>
    <n v="1723"/>
    <x v="1723"/>
    <x v="1721"/>
    <n v="10000"/>
    <n v="650"/>
    <x v="2"/>
    <x v="0"/>
    <x v="0"/>
    <n v="1435730400"/>
    <n v="1430855315"/>
    <x v="0"/>
    <n v="3"/>
    <x v="1"/>
    <s v="music/faith"/>
    <n v="7"/>
    <x v="1214"/>
    <x v="4"/>
    <x v="28"/>
  </r>
  <r>
    <n v="1724"/>
    <x v="1724"/>
    <x v="1722"/>
    <n v="6000"/>
    <n v="35"/>
    <x v="2"/>
    <x v="0"/>
    <x v="0"/>
    <n v="1414707762"/>
    <n v="1412115762"/>
    <x v="0"/>
    <n v="4"/>
    <x v="1"/>
    <s v="music/faith"/>
    <n v="1"/>
    <x v="435"/>
    <x v="4"/>
    <x v="28"/>
  </r>
  <r>
    <n v="1725"/>
    <x v="1725"/>
    <x v="1723"/>
    <n v="5500"/>
    <n v="560"/>
    <x v="2"/>
    <x v="0"/>
    <x v="0"/>
    <n v="1408922049"/>
    <n v="1406330049"/>
    <x v="0"/>
    <n v="9"/>
    <x v="1"/>
    <s v="music/faith"/>
    <n v="10"/>
    <x v="1215"/>
    <x v="4"/>
    <x v="28"/>
  </r>
  <r>
    <n v="1726"/>
    <x v="1726"/>
    <x v="1724"/>
    <n v="6500"/>
    <n v="2196"/>
    <x v="2"/>
    <x v="0"/>
    <x v="0"/>
    <n v="1403906664"/>
    <n v="1401401064"/>
    <x v="0"/>
    <n v="16"/>
    <x v="1"/>
    <s v="music/faith"/>
    <n v="34"/>
    <x v="1216"/>
    <x v="4"/>
    <x v="28"/>
  </r>
  <r>
    <n v="1727"/>
    <x v="1727"/>
    <x v="1725"/>
    <n v="3000"/>
    <n v="1"/>
    <x v="2"/>
    <x v="1"/>
    <x v="1"/>
    <n v="1428231600"/>
    <n v="1423520177"/>
    <x v="0"/>
    <n v="1"/>
    <x v="1"/>
    <s v="music/faith"/>
    <n v="0"/>
    <x v="120"/>
    <x v="4"/>
    <x v="28"/>
  </r>
  <r>
    <n v="1728"/>
    <x v="1728"/>
    <x v="1726"/>
    <n v="1250"/>
    <n v="855"/>
    <x v="2"/>
    <x v="0"/>
    <x v="0"/>
    <n v="1445439674"/>
    <n v="1442847674"/>
    <x v="0"/>
    <n v="7"/>
    <x v="1"/>
    <s v="music/faith"/>
    <n v="68"/>
    <x v="1217"/>
    <x v="4"/>
    <x v="28"/>
  </r>
  <r>
    <n v="1729"/>
    <x v="1729"/>
    <x v="1727"/>
    <n v="10000"/>
    <n v="0"/>
    <x v="2"/>
    <x v="0"/>
    <x v="0"/>
    <n v="1465521306"/>
    <n v="1460337306"/>
    <x v="0"/>
    <n v="0"/>
    <x v="1"/>
    <s v="music/faith"/>
    <n v="0"/>
    <x v="121"/>
    <x v="4"/>
    <x v="28"/>
  </r>
  <r>
    <n v="1730"/>
    <x v="1730"/>
    <x v="1728"/>
    <n v="3000"/>
    <n v="0"/>
    <x v="2"/>
    <x v="0"/>
    <x v="0"/>
    <n v="1445738783"/>
    <n v="1443146783"/>
    <x v="0"/>
    <n v="0"/>
    <x v="1"/>
    <s v="music/faith"/>
    <n v="0"/>
    <x v="121"/>
    <x v="4"/>
    <x v="28"/>
  </r>
  <r>
    <n v="1731"/>
    <x v="1731"/>
    <x v="1729"/>
    <n v="1000"/>
    <n v="0"/>
    <x v="2"/>
    <x v="0"/>
    <x v="0"/>
    <n v="1434034800"/>
    <n v="1432849552"/>
    <x v="0"/>
    <n v="0"/>
    <x v="1"/>
    <s v="music/faith"/>
    <n v="0"/>
    <x v="121"/>
    <x v="4"/>
    <x v="28"/>
  </r>
  <r>
    <n v="1732"/>
    <x v="1732"/>
    <x v="1730"/>
    <n v="4000"/>
    <n v="0"/>
    <x v="2"/>
    <x v="0"/>
    <x v="0"/>
    <n v="1452920400"/>
    <n v="1447777481"/>
    <x v="0"/>
    <n v="0"/>
    <x v="1"/>
    <s v="music/faith"/>
    <n v="0"/>
    <x v="121"/>
    <x v="4"/>
    <x v="28"/>
  </r>
  <r>
    <n v="1733"/>
    <x v="1733"/>
    <x v="1731"/>
    <n v="10000"/>
    <n v="0"/>
    <x v="2"/>
    <x v="0"/>
    <x v="0"/>
    <n v="1473802200"/>
    <n v="1472746374"/>
    <x v="0"/>
    <n v="0"/>
    <x v="1"/>
    <s v="music/faith"/>
    <n v="0"/>
    <x v="121"/>
    <x v="4"/>
    <x v="28"/>
  </r>
  <r>
    <n v="1734"/>
    <x v="1734"/>
    <x v="1732"/>
    <n v="4500"/>
    <n v="1"/>
    <x v="2"/>
    <x v="0"/>
    <x v="0"/>
    <n v="1431046356"/>
    <n v="1428454356"/>
    <x v="0"/>
    <n v="1"/>
    <x v="1"/>
    <s v="music/faith"/>
    <n v="0"/>
    <x v="120"/>
    <x v="4"/>
    <x v="28"/>
  </r>
  <r>
    <n v="1735"/>
    <x v="1735"/>
    <x v="1733"/>
    <n v="1000"/>
    <n v="110"/>
    <x v="2"/>
    <x v="0"/>
    <x v="0"/>
    <n v="1470598345"/>
    <n v="1468006345"/>
    <x v="0"/>
    <n v="2"/>
    <x v="1"/>
    <s v="music/faith"/>
    <n v="11"/>
    <x v="687"/>
    <x v="4"/>
    <x v="28"/>
  </r>
  <r>
    <n v="1736"/>
    <x v="1736"/>
    <x v="1734"/>
    <n v="3000"/>
    <n v="22"/>
    <x v="2"/>
    <x v="0"/>
    <x v="0"/>
    <n v="1447018833"/>
    <n v="1444423233"/>
    <x v="0"/>
    <n v="1"/>
    <x v="1"/>
    <s v="music/faith"/>
    <n v="1"/>
    <x v="1218"/>
    <x v="4"/>
    <x v="28"/>
  </r>
  <r>
    <n v="1737"/>
    <x v="1737"/>
    <x v="1735"/>
    <n v="4000"/>
    <n v="850"/>
    <x v="2"/>
    <x v="0"/>
    <x v="0"/>
    <n v="1437432392"/>
    <n v="1434840392"/>
    <x v="0"/>
    <n v="15"/>
    <x v="1"/>
    <s v="music/faith"/>
    <n v="21"/>
    <x v="98"/>
    <x v="4"/>
    <x v="28"/>
  </r>
  <r>
    <n v="1738"/>
    <x v="1738"/>
    <x v="1736"/>
    <n v="5000"/>
    <n v="20"/>
    <x v="2"/>
    <x v="0"/>
    <x v="0"/>
    <n v="1412283542"/>
    <n v="1409691542"/>
    <x v="0"/>
    <n v="1"/>
    <x v="1"/>
    <s v="music/faith"/>
    <n v="0"/>
    <x v="135"/>
    <x v="4"/>
    <x v="28"/>
  </r>
  <r>
    <n v="1739"/>
    <x v="1739"/>
    <x v="1737"/>
    <n v="1000"/>
    <n v="1"/>
    <x v="2"/>
    <x v="0"/>
    <x v="0"/>
    <n v="1462391932"/>
    <n v="1457297932"/>
    <x v="0"/>
    <n v="1"/>
    <x v="1"/>
    <s v="music/faith"/>
    <n v="0"/>
    <x v="120"/>
    <x v="4"/>
    <x v="28"/>
  </r>
  <r>
    <n v="1740"/>
    <x v="1740"/>
    <x v="1738"/>
    <n v="3000"/>
    <n v="0"/>
    <x v="2"/>
    <x v="0"/>
    <x v="0"/>
    <n v="1437075422"/>
    <n v="1434483422"/>
    <x v="0"/>
    <n v="0"/>
    <x v="1"/>
    <s v="music/faith"/>
    <n v="0"/>
    <x v="121"/>
    <x v="4"/>
    <x v="28"/>
  </r>
  <r>
    <n v="1741"/>
    <x v="1741"/>
    <x v="1739"/>
    <n v="1200"/>
    <n v="1330"/>
    <x v="0"/>
    <x v="1"/>
    <x v="1"/>
    <n v="1433948671"/>
    <n v="1430060671"/>
    <x v="0"/>
    <n v="52"/>
    <x v="0"/>
    <s v="photography/photobooks"/>
    <n v="111"/>
    <x v="1219"/>
    <x v="8"/>
    <x v="20"/>
  </r>
  <r>
    <n v="1742"/>
    <x v="1742"/>
    <x v="1740"/>
    <n v="2000"/>
    <n v="2175"/>
    <x v="0"/>
    <x v="0"/>
    <x v="0"/>
    <n v="1483822800"/>
    <n v="1481058170"/>
    <x v="0"/>
    <n v="34"/>
    <x v="0"/>
    <s v="photography/photobooks"/>
    <n v="109"/>
    <x v="1220"/>
    <x v="8"/>
    <x v="20"/>
  </r>
  <r>
    <n v="1743"/>
    <x v="1743"/>
    <x v="1741"/>
    <n v="6000"/>
    <n v="6025"/>
    <x v="0"/>
    <x v="0"/>
    <x v="0"/>
    <n v="1472270340"/>
    <n v="1470348775"/>
    <x v="0"/>
    <n v="67"/>
    <x v="0"/>
    <s v="photography/photobooks"/>
    <n v="100"/>
    <x v="1221"/>
    <x v="8"/>
    <x v="20"/>
  </r>
  <r>
    <n v="1744"/>
    <x v="1744"/>
    <x v="1742"/>
    <n v="5500"/>
    <n v="6515"/>
    <x v="0"/>
    <x v="1"/>
    <x v="1"/>
    <n v="1425821477"/>
    <n v="1421937077"/>
    <x v="0"/>
    <n v="70"/>
    <x v="0"/>
    <s v="photography/photobooks"/>
    <n v="118"/>
    <x v="1222"/>
    <x v="8"/>
    <x v="20"/>
  </r>
  <r>
    <n v="1745"/>
    <x v="1745"/>
    <x v="1743"/>
    <n v="7000"/>
    <n v="7981"/>
    <x v="0"/>
    <x v="0"/>
    <x v="0"/>
    <n v="1482372000"/>
    <n v="1479276838"/>
    <x v="0"/>
    <n v="89"/>
    <x v="0"/>
    <s v="photography/photobooks"/>
    <n v="114"/>
    <x v="1223"/>
    <x v="8"/>
    <x v="20"/>
  </r>
  <r>
    <n v="1746"/>
    <x v="1746"/>
    <x v="1744"/>
    <n v="15000"/>
    <n v="22215"/>
    <x v="0"/>
    <x v="0"/>
    <x v="0"/>
    <n v="1479952800"/>
    <n v="1477368867"/>
    <x v="0"/>
    <n v="107"/>
    <x v="0"/>
    <s v="photography/photobooks"/>
    <n v="148"/>
    <x v="1224"/>
    <x v="8"/>
    <x v="20"/>
  </r>
  <r>
    <n v="1747"/>
    <x v="1747"/>
    <x v="1745"/>
    <n v="9000"/>
    <n v="9446"/>
    <x v="0"/>
    <x v="1"/>
    <x v="1"/>
    <n v="1447426800"/>
    <n v="1444904830"/>
    <x v="0"/>
    <n v="159"/>
    <x v="0"/>
    <s v="photography/photobooks"/>
    <n v="105"/>
    <x v="1225"/>
    <x v="8"/>
    <x v="20"/>
  </r>
  <r>
    <n v="1748"/>
    <x v="1748"/>
    <x v="1746"/>
    <n v="50000"/>
    <n v="64974"/>
    <x v="0"/>
    <x v="5"/>
    <x v="5"/>
    <n v="1441234143"/>
    <n v="1438642143"/>
    <x v="0"/>
    <n v="181"/>
    <x v="0"/>
    <s v="photography/photobooks"/>
    <n v="130"/>
    <x v="1226"/>
    <x v="8"/>
    <x v="20"/>
  </r>
  <r>
    <n v="1749"/>
    <x v="1749"/>
    <x v="1747"/>
    <n v="10050"/>
    <n v="12410.5"/>
    <x v="0"/>
    <x v="19"/>
    <x v="3"/>
    <n v="1488394800"/>
    <n v="1485213921"/>
    <x v="0"/>
    <n v="131"/>
    <x v="0"/>
    <s v="photography/photobooks"/>
    <n v="123"/>
    <x v="1156"/>
    <x v="8"/>
    <x v="20"/>
  </r>
  <r>
    <n v="1750"/>
    <x v="1750"/>
    <x v="1748"/>
    <n v="5000"/>
    <n v="10081"/>
    <x v="0"/>
    <x v="0"/>
    <x v="0"/>
    <n v="1461096304"/>
    <n v="1458936304"/>
    <x v="0"/>
    <n v="125"/>
    <x v="0"/>
    <s v="photography/photobooks"/>
    <n v="202"/>
    <x v="1227"/>
    <x v="8"/>
    <x v="20"/>
  </r>
  <r>
    <n v="1751"/>
    <x v="1751"/>
    <x v="1749"/>
    <n v="10000"/>
    <n v="10290"/>
    <x v="0"/>
    <x v="0"/>
    <x v="0"/>
    <n v="1426787123"/>
    <n v="1424198723"/>
    <x v="0"/>
    <n v="61"/>
    <x v="0"/>
    <s v="photography/photobooks"/>
    <n v="103"/>
    <x v="1228"/>
    <x v="8"/>
    <x v="20"/>
  </r>
  <r>
    <n v="1752"/>
    <x v="1752"/>
    <x v="1750"/>
    <n v="1200"/>
    <n v="3122"/>
    <x v="0"/>
    <x v="1"/>
    <x v="1"/>
    <n v="1476425082"/>
    <n v="1473833082"/>
    <x v="0"/>
    <n v="90"/>
    <x v="0"/>
    <s v="photography/photobooks"/>
    <n v="260"/>
    <x v="1229"/>
    <x v="8"/>
    <x v="20"/>
  </r>
  <r>
    <n v="1753"/>
    <x v="1753"/>
    <x v="1751"/>
    <n v="15000"/>
    <n v="16200"/>
    <x v="0"/>
    <x v="8"/>
    <x v="7"/>
    <n v="1458579568"/>
    <n v="1455991168"/>
    <x v="0"/>
    <n v="35"/>
    <x v="0"/>
    <s v="photography/photobooks"/>
    <n v="108"/>
    <x v="1230"/>
    <x v="8"/>
    <x v="20"/>
  </r>
  <r>
    <n v="1754"/>
    <x v="1754"/>
    <x v="1752"/>
    <n v="8500"/>
    <n v="9395"/>
    <x v="0"/>
    <x v="5"/>
    <x v="5"/>
    <n v="1428091353"/>
    <n v="1425502953"/>
    <x v="0"/>
    <n v="90"/>
    <x v="0"/>
    <s v="photography/photobooks"/>
    <n v="111"/>
    <x v="1231"/>
    <x v="8"/>
    <x v="20"/>
  </r>
  <r>
    <n v="1755"/>
    <x v="1755"/>
    <x v="1753"/>
    <n v="25"/>
    <n v="30"/>
    <x v="0"/>
    <x v="0"/>
    <x v="0"/>
    <n v="1444071361"/>
    <n v="1441479361"/>
    <x v="0"/>
    <n v="4"/>
    <x v="0"/>
    <s v="photography/photobooks"/>
    <n v="120"/>
    <x v="501"/>
    <x v="8"/>
    <x v="20"/>
  </r>
  <r>
    <n v="1756"/>
    <x v="1756"/>
    <x v="1754"/>
    <n v="5500"/>
    <n v="5655.6"/>
    <x v="0"/>
    <x v="0"/>
    <x v="0"/>
    <n v="1472443269"/>
    <n v="1468987269"/>
    <x v="0"/>
    <n v="120"/>
    <x v="0"/>
    <s v="photography/photobooks"/>
    <n v="103"/>
    <x v="1232"/>
    <x v="8"/>
    <x v="20"/>
  </r>
  <r>
    <n v="1757"/>
    <x v="1757"/>
    <x v="1755"/>
    <n v="5000"/>
    <n v="5800"/>
    <x v="0"/>
    <x v="0"/>
    <x v="0"/>
    <n v="1485631740"/>
    <n v="1483041083"/>
    <x v="0"/>
    <n v="14"/>
    <x v="0"/>
    <s v="photography/photobooks"/>
    <n v="116"/>
    <x v="1233"/>
    <x v="8"/>
    <x v="20"/>
  </r>
  <r>
    <n v="1758"/>
    <x v="1758"/>
    <x v="1756"/>
    <n v="1000"/>
    <n v="1147"/>
    <x v="0"/>
    <x v="0"/>
    <x v="0"/>
    <n v="1468536992"/>
    <n v="1463352992"/>
    <x v="0"/>
    <n v="27"/>
    <x v="0"/>
    <s v="photography/photobooks"/>
    <n v="115"/>
    <x v="1234"/>
    <x v="8"/>
    <x v="20"/>
  </r>
  <r>
    <n v="1759"/>
    <x v="1759"/>
    <x v="1757"/>
    <n v="5000"/>
    <n v="5330"/>
    <x v="0"/>
    <x v="0"/>
    <x v="0"/>
    <n v="1427309629"/>
    <n v="1425585229"/>
    <x v="0"/>
    <n v="49"/>
    <x v="0"/>
    <s v="photography/photobooks"/>
    <n v="107"/>
    <x v="1235"/>
    <x v="8"/>
    <x v="20"/>
  </r>
  <r>
    <n v="1760"/>
    <x v="1760"/>
    <x v="1758"/>
    <n v="5000"/>
    <n v="8272"/>
    <x v="0"/>
    <x v="0"/>
    <x v="0"/>
    <n v="1456416513"/>
    <n v="1454688513"/>
    <x v="0"/>
    <n v="102"/>
    <x v="0"/>
    <s v="photography/photobooks"/>
    <n v="165"/>
    <x v="1236"/>
    <x v="8"/>
    <x v="20"/>
  </r>
  <r>
    <n v="1761"/>
    <x v="1761"/>
    <x v="1759"/>
    <n v="100"/>
    <n v="155"/>
    <x v="0"/>
    <x v="1"/>
    <x v="1"/>
    <n v="1442065060"/>
    <n v="1437745060"/>
    <x v="0"/>
    <n v="3"/>
    <x v="0"/>
    <s v="photography/photobooks"/>
    <n v="155"/>
    <x v="1237"/>
    <x v="8"/>
    <x v="20"/>
  </r>
  <r>
    <n v="1762"/>
    <x v="1762"/>
    <x v="1760"/>
    <n v="100"/>
    <n v="885"/>
    <x v="0"/>
    <x v="0"/>
    <x v="0"/>
    <n v="1457739245"/>
    <n v="1455147245"/>
    <x v="0"/>
    <n v="25"/>
    <x v="0"/>
    <s v="photography/photobooks"/>
    <n v="885"/>
    <x v="1238"/>
    <x v="8"/>
    <x v="20"/>
  </r>
  <r>
    <n v="1763"/>
    <x v="1763"/>
    <x v="1761"/>
    <n v="12000"/>
    <n v="12229"/>
    <x v="0"/>
    <x v="0"/>
    <x v="0"/>
    <n v="1477255840"/>
    <n v="1474663840"/>
    <x v="0"/>
    <n v="118"/>
    <x v="0"/>
    <s v="photography/photobooks"/>
    <n v="102"/>
    <x v="1239"/>
    <x v="8"/>
    <x v="20"/>
  </r>
  <r>
    <n v="1764"/>
    <x v="1764"/>
    <x v="1762"/>
    <n v="11000"/>
    <n v="2156"/>
    <x v="2"/>
    <x v="1"/>
    <x v="1"/>
    <n v="1407065979"/>
    <n v="1404560379"/>
    <x v="1"/>
    <n v="39"/>
    <x v="1"/>
    <s v="photography/photobooks"/>
    <n v="20"/>
    <x v="1240"/>
    <x v="8"/>
    <x v="20"/>
  </r>
  <r>
    <n v="1765"/>
    <x v="1765"/>
    <x v="1763"/>
    <n v="12500"/>
    <n v="7433.48"/>
    <x v="2"/>
    <x v="0"/>
    <x v="0"/>
    <n v="1407972712"/>
    <n v="1405380712"/>
    <x v="1"/>
    <n v="103"/>
    <x v="1"/>
    <s v="photography/photobooks"/>
    <n v="59"/>
    <x v="1241"/>
    <x v="8"/>
    <x v="20"/>
  </r>
  <r>
    <n v="1766"/>
    <x v="1766"/>
    <x v="1764"/>
    <n v="1500"/>
    <n v="0"/>
    <x v="2"/>
    <x v="2"/>
    <x v="2"/>
    <n v="1408999088"/>
    <n v="1407184688"/>
    <x v="1"/>
    <n v="0"/>
    <x v="1"/>
    <s v="photography/photobooks"/>
    <n v="0"/>
    <x v="121"/>
    <x v="8"/>
    <x v="20"/>
  </r>
  <r>
    <n v="1767"/>
    <x v="1767"/>
    <x v="1765"/>
    <n v="5000"/>
    <n v="2286"/>
    <x v="2"/>
    <x v="0"/>
    <x v="0"/>
    <n v="1407080884"/>
    <n v="1404488884"/>
    <x v="1"/>
    <n v="39"/>
    <x v="1"/>
    <s v="photography/photobooks"/>
    <n v="46"/>
    <x v="1242"/>
    <x v="8"/>
    <x v="20"/>
  </r>
  <r>
    <n v="1768"/>
    <x v="1768"/>
    <x v="1766"/>
    <n v="5000"/>
    <n v="187"/>
    <x v="2"/>
    <x v="0"/>
    <x v="0"/>
    <n v="1411824444"/>
    <n v="1406640444"/>
    <x v="1"/>
    <n v="15"/>
    <x v="1"/>
    <s v="photography/photobooks"/>
    <n v="4"/>
    <x v="1243"/>
    <x v="8"/>
    <x v="20"/>
  </r>
  <r>
    <n v="1769"/>
    <x v="1769"/>
    <x v="1767"/>
    <n v="40000"/>
    <n v="1081"/>
    <x v="2"/>
    <x v="0"/>
    <x v="0"/>
    <n v="1421177959"/>
    <n v="1418585959"/>
    <x v="1"/>
    <n v="22"/>
    <x v="1"/>
    <s v="photography/photobooks"/>
    <n v="3"/>
    <x v="1244"/>
    <x v="8"/>
    <x v="20"/>
  </r>
  <r>
    <n v="1770"/>
    <x v="1770"/>
    <x v="1768"/>
    <n v="24500"/>
    <n v="13846"/>
    <x v="2"/>
    <x v="0"/>
    <x v="0"/>
    <n v="1413312194"/>
    <n v="1410288194"/>
    <x v="1"/>
    <n v="92"/>
    <x v="1"/>
    <s v="photography/photobooks"/>
    <n v="57"/>
    <x v="450"/>
    <x v="8"/>
    <x v="20"/>
  </r>
  <r>
    <n v="1771"/>
    <x v="1771"/>
    <x v="1769"/>
    <n v="4200"/>
    <n v="895"/>
    <x v="2"/>
    <x v="1"/>
    <x v="1"/>
    <n v="1414107040"/>
    <n v="1411515040"/>
    <x v="1"/>
    <n v="25"/>
    <x v="1"/>
    <s v="photography/photobooks"/>
    <n v="21"/>
    <x v="1245"/>
    <x v="8"/>
    <x v="20"/>
  </r>
  <r>
    <n v="1772"/>
    <x v="1772"/>
    <x v="1770"/>
    <n v="5500"/>
    <n v="858"/>
    <x v="2"/>
    <x v="1"/>
    <x v="1"/>
    <n v="1404666836"/>
    <n v="1399482836"/>
    <x v="1"/>
    <n v="19"/>
    <x v="1"/>
    <s v="photography/photobooks"/>
    <n v="16"/>
    <x v="1246"/>
    <x v="8"/>
    <x v="20"/>
  </r>
  <r>
    <n v="1773"/>
    <x v="1773"/>
    <x v="1771"/>
    <n v="30000"/>
    <n v="1877"/>
    <x v="2"/>
    <x v="0"/>
    <x v="0"/>
    <n v="1421691298"/>
    <n v="1417803298"/>
    <x v="1"/>
    <n v="19"/>
    <x v="1"/>
    <s v="photography/photobooks"/>
    <n v="6"/>
    <x v="1247"/>
    <x v="8"/>
    <x v="20"/>
  </r>
  <r>
    <n v="1774"/>
    <x v="1774"/>
    <x v="1772"/>
    <n v="2500"/>
    <n v="1148"/>
    <x v="2"/>
    <x v="0"/>
    <x v="0"/>
    <n v="1417273140"/>
    <n v="1413609292"/>
    <x v="1"/>
    <n v="13"/>
    <x v="1"/>
    <s v="photography/photobooks"/>
    <n v="46"/>
    <x v="1248"/>
    <x v="8"/>
    <x v="20"/>
  </r>
  <r>
    <n v="1775"/>
    <x v="1775"/>
    <x v="1773"/>
    <n v="32500"/>
    <n v="21158"/>
    <x v="2"/>
    <x v="0"/>
    <x v="0"/>
    <n v="1414193160"/>
    <n v="1410305160"/>
    <x v="1"/>
    <n v="124"/>
    <x v="1"/>
    <s v="photography/photobooks"/>
    <n v="65"/>
    <x v="1249"/>
    <x v="8"/>
    <x v="20"/>
  </r>
  <r>
    <n v="1776"/>
    <x v="1776"/>
    <x v="1774"/>
    <n v="5000"/>
    <n v="335"/>
    <x v="2"/>
    <x v="1"/>
    <x v="1"/>
    <n v="1414623471"/>
    <n v="1411513071"/>
    <x v="1"/>
    <n v="4"/>
    <x v="1"/>
    <s v="photography/photobooks"/>
    <n v="7"/>
    <x v="33"/>
    <x v="8"/>
    <x v="20"/>
  </r>
  <r>
    <n v="1777"/>
    <x v="1777"/>
    <x v="1775"/>
    <n v="4800"/>
    <n v="651"/>
    <x v="2"/>
    <x v="9"/>
    <x v="3"/>
    <n v="1424421253"/>
    <n v="1421829253"/>
    <x v="1"/>
    <n v="10"/>
    <x v="1"/>
    <s v="photography/photobooks"/>
    <n v="14"/>
    <x v="1250"/>
    <x v="8"/>
    <x v="20"/>
  </r>
  <r>
    <n v="1778"/>
    <x v="1778"/>
    <x v="1776"/>
    <n v="50000"/>
    <n v="995"/>
    <x v="2"/>
    <x v="0"/>
    <x v="0"/>
    <n v="1427485395"/>
    <n v="1423600995"/>
    <x v="1"/>
    <n v="15"/>
    <x v="1"/>
    <s v="photography/photobooks"/>
    <n v="2"/>
    <x v="1251"/>
    <x v="8"/>
    <x v="20"/>
  </r>
  <r>
    <n v="1779"/>
    <x v="1779"/>
    <x v="1777"/>
    <n v="11000"/>
    <n v="3986"/>
    <x v="2"/>
    <x v="0"/>
    <x v="0"/>
    <n v="1472834180"/>
    <n v="1470242180"/>
    <x v="1"/>
    <n v="38"/>
    <x v="1"/>
    <s v="photography/photobooks"/>
    <n v="36"/>
    <x v="1252"/>
    <x v="8"/>
    <x v="20"/>
  </r>
  <r>
    <n v="1780"/>
    <x v="1780"/>
    <x v="1778"/>
    <n v="30000"/>
    <n v="11923"/>
    <x v="2"/>
    <x v="0"/>
    <x v="0"/>
    <n v="1467469510"/>
    <n v="1462285510"/>
    <x v="1"/>
    <n v="152"/>
    <x v="1"/>
    <s v="photography/photobooks"/>
    <n v="40"/>
    <x v="1253"/>
    <x v="8"/>
    <x v="20"/>
  </r>
  <r>
    <n v="1781"/>
    <x v="1781"/>
    <x v="1779"/>
    <n v="5500"/>
    <n v="1417"/>
    <x v="2"/>
    <x v="0"/>
    <x v="0"/>
    <n v="1473950945"/>
    <n v="1471272545"/>
    <x v="1"/>
    <n v="24"/>
    <x v="1"/>
    <s v="photography/photobooks"/>
    <n v="26"/>
    <x v="1254"/>
    <x v="8"/>
    <x v="20"/>
  </r>
  <r>
    <n v="1782"/>
    <x v="1782"/>
    <x v="1780"/>
    <n v="35000"/>
    <n v="5422"/>
    <x v="2"/>
    <x v="0"/>
    <x v="0"/>
    <n v="1456062489"/>
    <n v="1453211289"/>
    <x v="1"/>
    <n v="76"/>
    <x v="1"/>
    <s v="photography/photobooks"/>
    <n v="15"/>
    <x v="1255"/>
    <x v="8"/>
    <x v="20"/>
  </r>
  <r>
    <n v="1783"/>
    <x v="1783"/>
    <x v="1781"/>
    <n v="40000"/>
    <n v="9477"/>
    <x v="2"/>
    <x v="0"/>
    <x v="0"/>
    <n v="1432248478"/>
    <n v="1429656478"/>
    <x v="1"/>
    <n v="185"/>
    <x v="1"/>
    <s v="photography/photobooks"/>
    <n v="24"/>
    <x v="1256"/>
    <x v="8"/>
    <x v="20"/>
  </r>
  <r>
    <n v="1784"/>
    <x v="1784"/>
    <x v="1782"/>
    <n v="5000"/>
    <n v="1988"/>
    <x v="2"/>
    <x v="0"/>
    <x v="0"/>
    <n v="1422674700"/>
    <n v="1419954240"/>
    <x v="1"/>
    <n v="33"/>
    <x v="1"/>
    <s v="photography/photobooks"/>
    <n v="40"/>
    <x v="1257"/>
    <x v="8"/>
    <x v="20"/>
  </r>
  <r>
    <n v="1785"/>
    <x v="1785"/>
    <x v="1783"/>
    <n v="24000"/>
    <n v="4853"/>
    <x v="2"/>
    <x v="0"/>
    <x v="0"/>
    <n v="1413417600"/>
    <n v="1410750855"/>
    <x v="1"/>
    <n v="108"/>
    <x v="1"/>
    <s v="photography/photobooks"/>
    <n v="20"/>
    <x v="1258"/>
    <x v="8"/>
    <x v="20"/>
  </r>
  <r>
    <n v="1786"/>
    <x v="1786"/>
    <x v="1784"/>
    <n v="1900"/>
    <n v="905"/>
    <x v="2"/>
    <x v="9"/>
    <x v="3"/>
    <n v="1418649177"/>
    <n v="1416057177"/>
    <x v="1"/>
    <n v="29"/>
    <x v="1"/>
    <s v="photography/photobooks"/>
    <n v="48"/>
    <x v="1259"/>
    <x v="8"/>
    <x v="20"/>
  </r>
  <r>
    <n v="1787"/>
    <x v="1787"/>
    <x v="1785"/>
    <n v="10000"/>
    <n v="1533"/>
    <x v="2"/>
    <x v="0"/>
    <x v="0"/>
    <n v="1428158637"/>
    <n v="1425570237"/>
    <x v="1"/>
    <n v="24"/>
    <x v="1"/>
    <s v="photography/photobooks"/>
    <n v="15"/>
    <x v="1260"/>
    <x v="8"/>
    <x v="20"/>
  </r>
  <r>
    <n v="1788"/>
    <x v="1788"/>
    <x v="1786"/>
    <n v="5500"/>
    <n v="76"/>
    <x v="2"/>
    <x v="1"/>
    <x v="1"/>
    <n v="1414795542"/>
    <n v="1412203542"/>
    <x v="1"/>
    <n v="4"/>
    <x v="1"/>
    <s v="photography/photobooks"/>
    <n v="1"/>
    <x v="1065"/>
    <x v="8"/>
    <x v="20"/>
  </r>
  <r>
    <n v="1789"/>
    <x v="1789"/>
    <x v="1787"/>
    <n v="8000"/>
    <n v="40"/>
    <x v="2"/>
    <x v="0"/>
    <x v="0"/>
    <n v="1421042403"/>
    <n v="1415858403"/>
    <x v="1"/>
    <n v="4"/>
    <x v="1"/>
    <s v="photography/photobooks"/>
    <n v="1"/>
    <x v="119"/>
    <x v="8"/>
    <x v="20"/>
  </r>
  <r>
    <n v="1790"/>
    <x v="1790"/>
    <x v="1788"/>
    <n v="33000"/>
    <n v="1636"/>
    <x v="2"/>
    <x v="0"/>
    <x v="0"/>
    <n v="1423152678"/>
    <n v="1420560678"/>
    <x v="1"/>
    <n v="15"/>
    <x v="1"/>
    <s v="photography/photobooks"/>
    <n v="5"/>
    <x v="1033"/>
    <x v="8"/>
    <x v="20"/>
  </r>
  <r>
    <n v="1791"/>
    <x v="1791"/>
    <x v="1789"/>
    <n v="3000"/>
    <n v="107"/>
    <x v="2"/>
    <x v="1"/>
    <x v="1"/>
    <n v="1422553565"/>
    <n v="1417369565"/>
    <x v="1"/>
    <n v="4"/>
    <x v="1"/>
    <s v="photography/photobooks"/>
    <n v="4"/>
    <x v="1261"/>
    <x v="8"/>
    <x v="20"/>
  </r>
  <r>
    <n v="1792"/>
    <x v="1792"/>
    <x v="1790"/>
    <n v="25000"/>
    <n v="15281"/>
    <x v="2"/>
    <x v="0"/>
    <x v="0"/>
    <n v="1439189940"/>
    <n v="1435970682"/>
    <x v="1"/>
    <n v="139"/>
    <x v="1"/>
    <s v="photography/photobooks"/>
    <n v="61"/>
    <x v="1262"/>
    <x v="8"/>
    <x v="20"/>
  </r>
  <r>
    <n v="1793"/>
    <x v="1793"/>
    <x v="1791"/>
    <n v="3000"/>
    <n v="40"/>
    <x v="2"/>
    <x v="2"/>
    <x v="2"/>
    <n v="1417127040"/>
    <n v="1414531440"/>
    <x v="1"/>
    <n v="2"/>
    <x v="1"/>
    <s v="photography/photobooks"/>
    <n v="1"/>
    <x v="135"/>
    <x v="8"/>
    <x v="20"/>
  </r>
  <r>
    <n v="1794"/>
    <x v="1794"/>
    <x v="1792"/>
    <n v="9000"/>
    <n v="997"/>
    <x v="2"/>
    <x v="0"/>
    <x v="0"/>
    <n v="1423660422"/>
    <n v="1420636422"/>
    <x v="1"/>
    <n v="18"/>
    <x v="1"/>
    <s v="photography/photobooks"/>
    <n v="11"/>
    <x v="1263"/>
    <x v="8"/>
    <x v="20"/>
  </r>
  <r>
    <n v="1795"/>
    <x v="1795"/>
    <x v="1793"/>
    <n v="28000"/>
    <n v="10846"/>
    <x v="2"/>
    <x v="12"/>
    <x v="3"/>
    <n v="1476460800"/>
    <n v="1473922541"/>
    <x v="1"/>
    <n v="81"/>
    <x v="1"/>
    <s v="photography/photobooks"/>
    <n v="39"/>
    <x v="1264"/>
    <x v="8"/>
    <x v="20"/>
  </r>
  <r>
    <n v="1796"/>
    <x v="1796"/>
    <x v="1794"/>
    <n v="19000"/>
    <n v="4190"/>
    <x v="2"/>
    <x v="1"/>
    <x v="1"/>
    <n v="1469356366"/>
    <n v="1464172366"/>
    <x v="1"/>
    <n v="86"/>
    <x v="1"/>
    <s v="photography/photobooks"/>
    <n v="22"/>
    <x v="1265"/>
    <x v="8"/>
    <x v="20"/>
  </r>
  <r>
    <n v="1797"/>
    <x v="1797"/>
    <x v="1795"/>
    <n v="10000"/>
    <n v="6755"/>
    <x v="2"/>
    <x v="0"/>
    <x v="0"/>
    <n v="1481809189"/>
    <n v="1479217189"/>
    <x v="1"/>
    <n v="140"/>
    <x v="1"/>
    <s v="photography/photobooks"/>
    <n v="68"/>
    <x v="1266"/>
    <x v="8"/>
    <x v="20"/>
  </r>
  <r>
    <n v="1798"/>
    <x v="1798"/>
    <x v="1796"/>
    <n v="16000"/>
    <n v="2182"/>
    <x v="2"/>
    <x v="0"/>
    <x v="0"/>
    <n v="1454572233"/>
    <n v="1449388233"/>
    <x v="1"/>
    <n v="37"/>
    <x v="1"/>
    <s v="photography/photobooks"/>
    <n v="14"/>
    <x v="1267"/>
    <x v="8"/>
    <x v="20"/>
  </r>
  <r>
    <n v="1799"/>
    <x v="1799"/>
    <x v="1797"/>
    <n v="4000"/>
    <n v="69.83"/>
    <x v="2"/>
    <x v="1"/>
    <x v="1"/>
    <n v="1415740408"/>
    <n v="1414008808"/>
    <x v="1"/>
    <n v="6"/>
    <x v="1"/>
    <s v="photography/photobooks"/>
    <n v="2"/>
    <x v="1268"/>
    <x v="8"/>
    <x v="20"/>
  </r>
  <r>
    <n v="1800"/>
    <x v="1800"/>
    <x v="1798"/>
    <n v="46260"/>
    <n v="9460"/>
    <x v="2"/>
    <x v="1"/>
    <x v="1"/>
    <n v="1476109970"/>
    <n v="1473517970"/>
    <x v="1"/>
    <n v="113"/>
    <x v="1"/>
    <s v="photography/photobooks"/>
    <n v="20"/>
    <x v="1269"/>
    <x v="8"/>
    <x v="20"/>
  </r>
  <r>
    <n v="1801"/>
    <x v="1801"/>
    <x v="1799"/>
    <n v="17000"/>
    <n v="2355"/>
    <x v="2"/>
    <x v="1"/>
    <x v="1"/>
    <n v="1450181400"/>
    <n v="1447429868"/>
    <x v="1"/>
    <n v="37"/>
    <x v="1"/>
    <s v="photography/photobooks"/>
    <n v="14"/>
    <x v="1270"/>
    <x v="8"/>
    <x v="20"/>
  </r>
  <r>
    <n v="1802"/>
    <x v="1802"/>
    <x v="1800"/>
    <n v="3500"/>
    <n v="1697"/>
    <x v="2"/>
    <x v="12"/>
    <x v="3"/>
    <n v="1435442340"/>
    <n v="1433416830"/>
    <x v="1"/>
    <n v="18"/>
    <x v="1"/>
    <s v="photography/photobooks"/>
    <n v="48"/>
    <x v="1271"/>
    <x v="8"/>
    <x v="20"/>
  </r>
  <r>
    <n v="1803"/>
    <x v="1803"/>
    <x v="1801"/>
    <n v="17500"/>
    <n v="5390"/>
    <x v="2"/>
    <x v="0"/>
    <x v="0"/>
    <n v="1423878182"/>
    <n v="1421199782"/>
    <x v="1"/>
    <n v="75"/>
    <x v="1"/>
    <s v="photography/photobooks"/>
    <n v="31"/>
    <x v="1272"/>
    <x v="8"/>
    <x v="20"/>
  </r>
  <r>
    <n v="1804"/>
    <x v="1804"/>
    <x v="1802"/>
    <n v="15500"/>
    <n v="5452"/>
    <x v="2"/>
    <x v="0"/>
    <x v="0"/>
    <n v="1447521404"/>
    <n v="1444061804"/>
    <x v="1"/>
    <n v="52"/>
    <x v="1"/>
    <s v="photography/photobooks"/>
    <n v="35"/>
    <x v="1273"/>
    <x v="8"/>
    <x v="20"/>
  </r>
  <r>
    <n v="1805"/>
    <x v="1805"/>
    <x v="1803"/>
    <n v="22500"/>
    <n v="8191"/>
    <x v="2"/>
    <x v="12"/>
    <x v="3"/>
    <n v="1443808800"/>
    <n v="1441048658"/>
    <x v="1"/>
    <n v="122"/>
    <x v="1"/>
    <s v="photography/photobooks"/>
    <n v="36"/>
    <x v="1274"/>
    <x v="8"/>
    <x v="20"/>
  </r>
  <r>
    <n v="1806"/>
    <x v="1806"/>
    <x v="1804"/>
    <n v="20000"/>
    <n v="591"/>
    <x v="2"/>
    <x v="1"/>
    <x v="1"/>
    <n v="1412090349"/>
    <n v="1409066349"/>
    <x v="1"/>
    <n v="8"/>
    <x v="1"/>
    <s v="photography/photobooks"/>
    <n v="3"/>
    <x v="1275"/>
    <x v="8"/>
    <x v="20"/>
  </r>
  <r>
    <n v="1807"/>
    <x v="1807"/>
    <x v="1805"/>
    <n v="5000"/>
    <n v="553"/>
    <x v="2"/>
    <x v="0"/>
    <x v="0"/>
    <n v="1411868313"/>
    <n v="1409276313"/>
    <x v="1"/>
    <n v="8"/>
    <x v="1"/>
    <s v="photography/photobooks"/>
    <n v="11"/>
    <x v="1276"/>
    <x v="8"/>
    <x v="20"/>
  </r>
  <r>
    <n v="1808"/>
    <x v="1808"/>
    <x v="1806"/>
    <n v="28000"/>
    <n v="11594"/>
    <x v="2"/>
    <x v="0"/>
    <x v="0"/>
    <n v="1486830030"/>
    <n v="1483806030"/>
    <x v="1"/>
    <n v="96"/>
    <x v="1"/>
    <s v="photography/photobooks"/>
    <n v="41"/>
    <x v="1277"/>
    <x v="8"/>
    <x v="20"/>
  </r>
  <r>
    <n v="1809"/>
    <x v="1809"/>
    <x v="1807"/>
    <n v="3500"/>
    <n v="380"/>
    <x v="2"/>
    <x v="5"/>
    <x v="5"/>
    <n v="1425246439"/>
    <n v="1422222439"/>
    <x v="1"/>
    <n v="9"/>
    <x v="1"/>
    <s v="photography/photobooks"/>
    <n v="11"/>
    <x v="1278"/>
    <x v="8"/>
    <x v="20"/>
  </r>
  <r>
    <n v="1810"/>
    <x v="1810"/>
    <x v="1808"/>
    <n v="450"/>
    <n v="15"/>
    <x v="2"/>
    <x v="0"/>
    <x v="0"/>
    <n v="1408657826"/>
    <n v="1407621026"/>
    <x v="0"/>
    <n v="2"/>
    <x v="1"/>
    <s v="photography/photobooks"/>
    <n v="3"/>
    <x v="501"/>
    <x v="8"/>
    <x v="20"/>
  </r>
  <r>
    <n v="1811"/>
    <x v="1811"/>
    <x v="1809"/>
    <n v="54000"/>
    <n v="40"/>
    <x v="2"/>
    <x v="0"/>
    <x v="0"/>
    <n v="1414123200"/>
    <n v="1408962270"/>
    <x v="0"/>
    <n v="26"/>
    <x v="1"/>
    <s v="photography/photobooks"/>
    <n v="0"/>
    <x v="1279"/>
    <x v="8"/>
    <x v="20"/>
  </r>
  <r>
    <n v="1812"/>
    <x v="1812"/>
    <x v="1810"/>
    <n v="6500"/>
    <n v="865"/>
    <x v="2"/>
    <x v="1"/>
    <x v="1"/>
    <n v="1467531536"/>
    <n v="1464939536"/>
    <x v="0"/>
    <n v="23"/>
    <x v="1"/>
    <s v="photography/photobooks"/>
    <n v="13"/>
    <x v="1280"/>
    <x v="8"/>
    <x v="20"/>
  </r>
  <r>
    <n v="1813"/>
    <x v="1813"/>
    <x v="1811"/>
    <n v="8750"/>
    <n v="0"/>
    <x v="2"/>
    <x v="1"/>
    <x v="1"/>
    <n v="1407532812"/>
    <n v="1404940812"/>
    <x v="0"/>
    <n v="0"/>
    <x v="1"/>
    <s v="photography/photobooks"/>
    <n v="0"/>
    <x v="121"/>
    <x v="8"/>
    <x v="20"/>
  </r>
  <r>
    <n v="1814"/>
    <x v="1814"/>
    <x v="1812"/>
    <n v="12000"/>
    <n v="5902"/>
    <x v="2"/>
    <x v="1"/>
    <x v="1"/>
    <n v="1425108736"/>
    <n v="1422516736"/>
    <x v="0"/>
    <n v="140"/>
    <x v="1"/>
    <s v="photography/photobooks"/>
    <n v="49"/>
    <x v="1281"/>
    <x v="8"/>
    <x v="20"/>
  </r>
  <r>
    <n v="1815"/>
    <x v="1815"/>
    <x v="1813"/>
    <n v="3000"/>
    <n v="0"/>
    <x v="2"/>
    <x v="0"/>
    <x v="0"/>
    <n v="1435787137"/>
    <n v="1434577537"/>
    <x v="0"/>
    <n v="0"/>
    <x v="1"/>
    <s v="photography/photobooks"/>
    <n v="0"/>
    <x v="121"/>
    <x v="8"/>
    <x v="20"/>
  </r>
  <r>
    <n v="1816"/>
    <x v="1816"/>
    <x v="1814"/>
    <n v="25000"/>
    <n v="509"/>
    <x v="2"/>
    <x v="16"/>
    <x v="11"/>
    <n v="1469473200"/>
    <n v="1467061303"/>
    <x v="0"/>
    <n v="6"/>
    <x v="1"/>
    <s v="photography/photobooks"/>
    <n v="2"/>
    <x v="1282"/>
    <x v="8"/>
    <x v="20"/>
  </r>
  <r>
    <n v="1817"/>
    <x v="1817"/>
    <x v="1815"/>
    <n v="18000"/>
    <n v="9419"/>
    <x v="2"/>
    <x v="0"/>
    <x v="0"/>
    <n v="1485759540"/>
    <n v="1480607607"/>
    <x v="0"/>
    <n v="100"/>
    <x v="1"/>
    <s v="photography/photobooks"/>
    <n v="52"/>
    <x v="1283"/>
    <x v="8"/>
    <x v="20"/>
  </r>
  <r>
    <n v="1818"/>
    <x v="1818"/>
    <x v="1816"/>
    <n v="15000"/>
    <n v="0"/>
    <x v="2"/>
    <x v="0"/>
    <x v="0"/>
    <n v="1428035850"/>
    <n v="1425447450"/>
    <x v="0"/>
    <n v="0"/>
    <x v="1"/>
    <s v="photography/photobooks"/>
    <n v="0"/>
    <x v="121"/>
    <x v="8"/>
    <x v="20"/>
  </r>
  <r>
    <n v="1819"/>
    <x v="1819"/>
    <x v="1817"/>
    <n v="1200"/>
    <n v="25"/>
    <x v="2"/>
    <x v="0"/>
    <x v="0"/>
    <n v="1406743396"/>
    <n v="1404151396"/>
    <x v="0"/>
    <n v="4"/>
    <x v="1"/>
    <s v="photography/photobooks"/>
    <n v="2"/>
    <x v="1284"/>
    <x v="8"/>
    <x v="20"/>
  </r>
  <r>
    <n v="1820"/>
    <x v="1820"/>
    <x v="1818"/>
    <n v="26000"/>
    <n v="1707"/>
    <x v="2"/>
    <x v="0"/>
    <x v="0"/>
    <n v="1427850090"/>
    <n v="1425261690"/>
    <x v="0"/>
    <n v="8"/>
    <x v="1"/>
    <s v="photography/photobooks"/>
    <n v="7"/>
    <x v="1285"/>
    <x v="8"/>
    <x v="20"/>
  </r>
  <r>
    <n v="1821"/>
    <x v="1821"/>
    <x v="1819"/>
    <n v="2500"/>
    <n v="3372.25"/>
    <x v="0"/>
    <x v="0"/>
    <x v="0"/>
    <n v="1330760367"/>
    <n v="1326872367"/>
    <x v="0"/>
    <n v="57"/>
    <x v="0"/>
    <s v="music/rock"/>
    <n v="135"/>
    <x v="1286"/>
    <x v="4"/>
    <x v="11"/>
  </r>
  <r>
    <n v="1822"/>
    <x v="1822"/>
    <x v="1820"/>
    <n v="300"/>
    <n v="300"/>
    <x v="0"/>
    <x v="5"/>
    <x v="5"/>
    <n v="1391194860"/>
    <n v="1388084862"/>
    <x v="0"/>
    <n v="11"/>
    <x v="0"/>
    <s v="music/rock"/>
    <n v="100"/>
    <x v="50"/>
    <x v="4"/>
    <x v="11"/>
  </r>
  <r>
    <n v="1823"/>
    <x v="1823"/>
    <x v="1821"/>
    <n v="700"/>
    <n v="811"/>
    <x v="0"/>
    <x v="0"/>
    <x v="0"/>
    <n v="1351095976"/>
    <n v="1348503976"/>
    <x v="0"/>
    <n v="33"/>
    <x v="0"/>
    <s v="music/rock"/>
    <n v="116"/>
    <x v="1287"/>
    <x v="4"/>
    <x v="11"/>
  </r>
  <r>
    <n v="1824"/>
    <x v="1824"/>
    <x v="1822"/>
    <n v="3000"/>
    <n v="3002"/>
    <x v="0"/>
    <x v="0"/>
    <x v="0"/>
    <n v="1389146880"/>
    <n v="1387403967"/>
    <x v="0"/>
    <n v="40"/>
    <x v="0"/>
    <s v="music/rock"/>
    <n v="100"/>
    <x v="1288"/>
    <x v="4"/>
    <x v="11"/>
  </r>
  <r>
    <n v="1825"/>
    <x v="1825"/>
    <x v="1823"/>
    <n v="2000"/>
    <n v="2101"/>
    <x v="0"/>
    <x v="0"/>
    <x v="0"/>
    <n v="1373572903"/>
    <n v="1371585703"/>
    <x v="0"/>
    <n v="50"/>
    <x v="0"/>
    <s v="music/rock"/>
    <n v="105"/>
    <x v="1289"/>
    <x v="4"/>
    <x v="11"/>
  </r>
  <r>
    <n v="1826"/>
    <x v="1826"/>
    <x v="1824"/>
    <n v="2000"/>
    <n v="2020"/>
    <x v="0"/>
    <x v="0"/>
    <x v="0"/>
    <n v="1392675017"/>
    <n v="1390083017"/>
    <x v="0"/>
    <n v="38"/>
    <x v="0"/>
    <s v="music/rock"/>
    <n v="101"/>
    <x v="1290"/>
    <x v="4"/>
    <x v="11"/>
  </r>
  <r>
    <n v="1827"/>
    <x v="1827"/>
    <x v="1825"/>
    <n v="8000"/>
    <n v="8053"/>
    <x v="0"/>
    <x v="0"/>
    <x v="0"/>
    <n v="1299138561"/>
    <n v="1294818561"/>
    <x v="0"/>
    <n v="96"/>
    <x v="0"/>
    <s v="music/rock"/>
    <n v="101"/>
    <x v="1291"/>
    <x v="4"/>
    <x v="11"/>
  </r>
  <r>
    <n v="1828"/>
    <x v="1828"/>
    <x v="1826"/>
    <n v="20000"/>
    <n v="20032"/>
    <x v="0"/>
    <x v="0"/>
    <x v="0"/>
    <n v="1399672800"/>
    <n v="1396906530"/>
    <x v="0"/>
    <n v="48"/>
    <x v="0"/>
    <s v="music/rock"/>
    <n v="100"/>
    <x v="1292"/>
    <x v="4"/>
    <x v="11"/>
  </r>
  <r>
    <n v="1829"/>
    <x v="1829"/>
    <x v="1827"/>
    <n v="1500"/>
    <n v="2500.25"/>
    <x v="0"/>
    <x v="0"/>
    <x v="0"/>
    <n v="1295647200"/>
    <n v="1291428371"/>
    <x v="0"/>
    <n v="33"/>
    <x v="0"/>
    <s v="music/rock"/>
    <n v="167"/>
    <x v="1293"/>
    <x v="4"/>
    <x v="11"/>
  </r>
  <r>
    <n v="1830"/>
    <x v="1830"/>
    <x v="1828"/>
    <n v="15000"/>
    <n v="15230"/>
    <x v="0"/>
    <x v="0"/>
    <x v="0"/>
    <n v="1393259107"/>
    <n v="1390667107"/>
    <x v="0"/>
    <n v="226"/>
    <x v="0"/>
    <s v="music/rock"/>
    <n v="102"/>
    <x v="558"/>
    <x v="4"/>
    <x v="11"/>
  </r>
  <r>
    <n v="1831"/>
    <x v="1831"/>
    <x v="1829"/>
    <n v="1000"/>
    <n v="1030"/>
    <x v="0"/>
    <x v="0"/>
    <x v="0"/>
    <n v="1336866863"/>
    <n v="1335570863"/>
    <x v="0"/>
    <n v="14"/>
    <x v="0"/>
    <s v="music/rock"/>
    <n v="103"/>
    <x v="1294"/>
    <x v="4"/>
    <x v="11"/>
  </r>
  <r>
    <n v="1832"/>
    <x v="1832"/>
    <x v="1830"/>
    <n v="350"/>
    <n v="500"/>
    <x v="0"/>
    <x v="0"/>
    <x v="0"/>
    <n v="1299243427"/>
    <n v="1296651427"/>
    <x v="0"/>
    <n v="20"/>
    <x v="0"/>
    <s v="music/rock"/>
    <n v="143"/>
    <x v="380"/>
    <x v="4"/>
    <x v="11"/>
  </r>
  <r>
    <n v="1833"/>
    <x v="1833"/>
    <x v="1831"/>
    <n v="400"/>
    <n v="1050"/>
    <x v="0"/>
    <x v="0"/>
    <x v="0"/>
    <n v="1362211140"/>
    <n v="1359421403"/>
    <x v="0"/>
    <n v="25"/>
    <x v="0"/>
    <s v="music/rock"/>
    <n v="263"/>
    <x v="823"/>
    <x v="4"/>
    <x v="11"/>
  </r>
  <r>
    <n v="1834"/>
    <x v="1834"/>
    <x v="1832"/>
    <n v="10000"/>
    <n v="11805"/>
    <x v="0"/>
    <x v="0"/>
    <x v="0"/>
    <n v="1422140895"/>
    <n v="1418684895"/>
    <x v="0"/>
    <n v="90"/>
    <x v="0"/>
    <s v="music/rock"/>
    <n v="118"/>
    <x v="1295"/>
    <x v="4"/>
    <x v="11"/>
  </r>
  <r>
    <n v="1835"/>
    <x v="1835"/>
    <x v="1833"/>
    <n v="500"/>
    <n v="520"/>
    <x v="0"/>
    <x v="1"/>
    <x v="1"/>
    <n v="1459439471"/>
    <n v="1456851071"/>
    <x v="0"/>
    <n v="11"/>
    <x v="0"/>
    <s v="music/rock"/>
    <n v="104"/>
    <x v="1296"/>
    <x v="4"/>
    <x v="11"/>
  </r>
  <r>
    <n v="1836"/>
    <x v="1836"/>
    <x v="1834"/>
    <n v="5000"/>
    <n v="10017"/>
    <x v="0"/>
    <x v="0"/>
    <x v="0"/>
    <n v="1361129129"/>
    <n v="1359660329"/>
    <x v="0"/>
    <n v="55"/>
    <x v="0"/>
    <s v="music/rock"/>
    <n v="200"/>
    <x v="1297"/>
    <x v="4"/>
    <x v="11"/>
  </r>
  <r>
    <n v="1837"/>
    <x v="1837"/>
    <x v="1835"/>
    <n v="600"/>
    <n v="1841"/>
    <x v="0"/>
    <x v="0"/>
    <x v="0"/>
    <n v="1332029335"/>
    <n v="1326848935"/>
    <x v="0"/>
    <n v="30"/>
    <x v="0"/>
    <s v="music/rock"/>
    <n v="307"/>
    <x v="1298"/>
    <x v="4"/>
    <x v="11"/>
  </r>
  <r>
    <n v="1838"/>
    <x v="1838"/>
    <x v="1836"/>
    <n v="1000"/>
    <n v="1001.49"/>
    <x v="0"/>
    <x v="0"/>
    <x v="0"/>
    <n v="1317438000"/>
    <n v="1314989557"/>
    <x v="0"/>
    <n v="28"/>
    <x v="0"/>
    <s v="music/rock"/>
    <n v="100"/>
    <x v="1299"/>
    <x v="4"/>
    <x v="11"/>
  </r>
  <r>
    <n v="1839"/>
    <x v="1839"/>
    <x v="1837"/>
    <n v="1000"/>
    <n v="2053"/>
    <x v="0"/>
    <x v="0"/>
    <x v="0"/>
    <n v="1475342382"/>
    <n v="1472750382"/>
    <x v="0"/>
    <n v="45"/>
    <x v="0"/>
    <s v="music/rock"/>
    <n v="205"/>
    <x v="1300"/>
    <x v="4"/>
    <x v="11"/>
  </r>
  <r>
    <n v="1840"/>
    <x v="1840"/>
    <x v="1838"/>
    <n v="900"/>
    <n v="980"/>
    <x v="0"/>
    <x v="0"/>
    <x v="0"/>
    <n v="1367902740"/>
    <n v="1366251510"/>
    <x v="0"/>
    <n v="13"/>
    <x v="0"/>
    <s v="music/rock"/>
    <n v="109"/>
    <x v="1301"/>
    <x v="4"/>
    <x v="11"/>
  </r>
  <r>
    <n v="1841"/>
    <x v="1841"/>
    <x v="1839"/>
    <n v="2000"/>
    <n v="2035"/>
    <x v="0"/>
    <x v="0"/>
    <x v="0"/>
    <n v="1400561940"/>
    <n v="1397679445"/>
    <x v="0"/>
    <n v="40"/>
    <x v="0"/>
    <s v="music/rock"/>
    <n v="102"/>
    <x v="1302"/>
    <x v="4"/>
    <x v="11"/>
  </r>
  <r>
    <n v="1842"/>
    <x v="1842"/>
    <x v="1840"/>
    <n v="2000"/>
    <n v="2505"/>
    <x v="0"/>
    <x v="0"/>
    <x v="0"/>
    <n v="1425275940"/>
    <n v="1422371381"/>
    <x v="0"/>
    <n v="21"/>
    <x v="0"/>
    <s v="music/rock"/>
    <n v="125"/>
    <x v="1303"/>
    <x v="4"/>
    <x v="11"/>
  </r>
  <r>
    <n v="1843"/>
    <x v="1843"/>
    <x v="1841"/>
    <n v="10000"/>
    <n v="12400.61"/>
    <x v="0"/>
    <x v="0"/>
    <x v="0"/>
    <n v="1298245954"/>
    <n v="1295653954"/>
    <x v="0"/>
    <n v="134"/>
    <x v="0"/>
    <s v="music/rock"/>
    <n v="124"/>
    <x v="1304"/>
    <x v="4"/>
    <x v="11"/>
  </r>
  <r>
    <n v="1844"/>
    <x v="1844"/>
    <x v="1842"/>
    <n v="1500"/>
    <n v="1521"/>
    <x v="0"/>
    <x v="0"/>
    <x v="0"/>
    <n v="1307761200"/>
    <n v="1304464914"/>
    <x v="0"/>
    <n v="20"/>
    <x v="0"/>
    <s v="music/rock"/>
    <n v="101"/>
    <x v="1305"/>
    <x v="4"/>
    <x v="11"/>
  </r>
  <r>
    <n v="1845"/>
    <x v="1845"/>
    <x v="1843"/>
    <n v="1000"/>
    <n v="1000"/>
    <x v="0"/>
    <x v="0"/>
    <x v="0"/>
    <n v="1466139300"/>
    <n v="1464854398"/>
    <x v="0"/>
    <n v="19"/>
    <x v="0"/>
    <s v="music/rock"/>
    <n v="100"/>
    <x v="1306"/>
    <x v="4"/>
    <x v="11"/>
  </r>
  <r>
    <n v="1846"/>
    <x v="1846"/>
    <x v="1844"/>
    <n v="15000"/>
    <n v="20689"/>
    <x v="0"/>
    <x v="0"/>
    <x v="0"/>
    <n v="1355585777"/>
    <n v="1352993777"/>
    <x v="0"/>
    <n v="209"/>
    <x v="0"/>
    <s v="music/rock"/>
    <n v="138"/>
    <x v="1307"/>
    <x v="4"/>
    <x v="11"/>
  </r>
  <r>
    <n v="1847"/>
    <x v="1847"/>
    <x v="1845"/>
    <n v="2500"/>
    <n v="3022"/>
    <x v="0"/>
    <x v="0"/>
    <x v="0"/>
    <n v="1429594832"/>
    <n v="1427780432"/>
    <x v="0"/>
    <n v="38"/>
    <x v="0"/>
    <s v="music/rock"/>
    <n v="121"/>
    <x v="1308"/>
    <x v="4"/>
    <x v="11"/>
  </r>
  <r>
    <n v="1848"/>
    <x v="1848"/>
    <x v="1846"/>
    <n v="3000"/>
    <n v="3221"/>
    <x v="0"/>
    <x v="0"/>
    <x v="0"/>
    <n v="1312095540"/>
    <n v="1306608888"/>
    <x v="0"/>
    <n v="24"/>
    <x v="0"/>
    <s v="music/rock"/>
    <n v="107"/>
    <x v="574"/>
    <x v="4"/>
    <x v="11"/>
  </r>
  <r>
    <n v="1849"/>
    <x v="1849"/>
    <x v="1847"/>
    <n v="300"/>
    <n v="301"/>
    <x v="0"/>
    <x v="0"/>
    <x v="0"/>
    <n v="1350505059"/>
    <n v="1347913059"/>
    <x v="0"/>
    <n v="8"/>
    <x v="0"/>
    <s v="music/rock"/>
    <n v="100"/>
    <x v="1309"/>
    <x v="4"/>
    <x v="11"/>
  </r>
  <r>
    <n v="1850"/>
    <x v="1850"/>
    <x v="1848"/>
    <n v="9000"/>
    <n v="9137"/>
    <x v="0"/>
    <x v="0"/>
    <x v="0"/>
    <n v="1405033300"/>
    <n v="1402441300"/>
    <x v="0"/>
    <n v="179"/>
    <x v="0"/>
    <s v="music/rock"/>
    <n v="102"/>
    <x v="1310"/>
    <x v="4"/>
    <x v="11"/>
  </r>
  <r>
    <n v="1851"/>
    <x v="1851"/>
    <x v="1849"/>
    <n v="1300"/>
    <n v="1301"/>
    <x v="0"/>
    <x v="0"/>
    <x v="0"/>
    <n v="1406509200"/>
    <n v="1404769538"/>
    <x v="0"/>
    <n v="26"/>
    <x v="0"/>
    <s v="music/rock"/>
    <n v="100"/>
    <x v="1311"/>
    <x v="4"/>
    <x v="11"/>
  </r>
  <r>
    <n v="1852"/>
    <x v="1852"/>
    <x v="1850"/>
    <n v="15000"/>
    <n v="17545"/>
    <x v="0"/>
    <x v="0"/>
    <x v="0"/>
    <n v="1429920000"/>
    <n v="1426703452"/>
    <x v="0"/>
    <n v="131"/>
    <x v="0"/>
    <s v="music/rock"/>
    <n v="117"/>
    <x v="1312"/>
    <x v="4"/>
    <x v="11"/>
  </r>
  <r>
    <n v="1853"/>
    <x v="1853"/>
    <x v="1851"/>
    <n v="800"/>
    <n v="815"/>
    <x v="0"/>
    <x v="0"/>
    <x v="0"/>
    <n v="1352860017"/>
    <n v="1348536417"/>
    <x v="0"/>
    <n v="14"/>
    <x v="0"/>
    <s v="music/rock"/>
    <n v="102"/>
    <x v="1313"/>
    <x v="4"/>
    <x v="11"/>
  </r>
  <r>
    <n v="1854"/>
    <x v="1854"/>
    <x v="1852"/>
    <n v="15000"/>
    <n v="15318.55"/>
    <x v="0"/>
    <x v="0"/>
    <x v="0"/>
    <n v="1369355437"/>
    <n v="1366763437"/>
    <x v="0"/>
    <n v="174"/>
    <x v="0"/>
    <s v="music/rock"/>
    <n v="102"/>
    <x v="1314"/>
    <x v="4"/>
    <x v="11"/>
  </r>
  <r>
    <n v="1855"/>
    <x v="1855"/>
    <x v="1853"/>
    <n v="8750"/>
    <n v="13480.16"/>
    <x v="0"/>
    <x v="5"/>
    <x v="5"/>
    <n v="1389012940"/>
    <n v="1385124940"/>
    <x v="0"/>
    <n v="191"/>
    <x v="0"/>
    <s v="music/rock"/>
    <n v="154"/>
    <x v="1315"/>
    <x v="4"/>
    <x v="11"/>
  </r>
  <r>
    <n v="1856"/>
    <x v="1856"/>
    <x v="1854"/>
    <n v="2000"/>
    <n v="2025"/>
    <x v="0"/>
    <x v="0"/>
    <x v="0"/>
    <n v="1405715472"/>
    <n v="1403901072"/>
    <x v="0"/>
    <n v="38"/>
    <x v="0"/>
    <s v="music/rock"/>
    <n v="101"/>
    <x v="1316"/>
    <x v="4"/>
    <x v="11"/>
  </r>
  <r>
    <n v="1857"/>
    <x v="1857"/>
    <x v="1855"/>
    <n v="3000"/>
    <n v="3000"/>
    <x v="0"/>
    <x v="0"/>
    <x v="0"/>
    <n v="1410546413"/>
    <n v="1407954413"/>
    <x v="0"/>
    <n v="22"/>
    <x v="0"/>
    <s v="music/rock"/>
    <n v="100"/>
    <x v="1317"/>
    <x v="4"/>
    <x v="11"/>
  </r>
  <r>
    <n v="1858"/>
    <x v="1858"/>
    <x v="1856"/>
    <n v="5555.55"/>
    <n v="6041.55"/>
    <x v="0"/>
    <x v="0"/>
    <x v="0"/>
    <n v="1324014521"/>
    <n v="1318826921"/>
    <x v="0"/>
    <n v="149"/>
    <x v="0"/>
    <s v="music/rock"/>
    <n v="109"/>
    <x v="1318"/>
    <x v="4"/>
    <x v="11"/>
  </r>
  <r>
    <n v="1859"/>
    <x v="1859"/>
    <x v="1857"/>
    <n v="3000"/>
    <n v="3955"/>
    <x v="0"/>
    <x v="0"/>
    <x v="0"/>
    <n v="1316716129"/>
    <n v="1314124129"/>
    <x v="0"/>
    <n v="56"/>
    <x v="0"/>
    <s v="music/rock"/>
    <n v="132"/>
    <x v="1319"/>
    <x v="4"/>
    <x v="11"/>
  </r>
  <r>
    <n v="1860"/>
    <x v="1860"/>
    <x v="1858"/>
    <n v="750"/>
    <n v="1001"/>
    <x v="0"/>
    <x v="0"/>
    <x v="0"/>
    <n v="1391706084"/>
    <n v="1389891684"/>
    <x v="0"/>
    <n v="19"/>
    <x v="0"/>
    <s v="music/rock"/>
    <n v="133"/>
    <x v="1320"/>
    <x v="4"/>
    <x v="11"/>
  </r>
  <r>
    <n v="1861"/>
    <x v="1861"/>
    <x v="1859"/>
    <n v="250000"/>
    <n v="0"/>
    <x v="2"/>
    <x v="1"/>
    <x v="1"/>
    <n v="1422256341"/>
    <n v="1419664341"/>
    <x v="0"/>
    <n v="0"/>
    <x v="1"/>
    <s v="games/mobile games"/>
    <n v="0"/>
    <x v="121"/>
    <x v="6"/>
    <x v="18"/>
  </r>
  <r>
    <n v="1862"/>
    <x v="1862"/>
    <x v="1860"/>
    <n v="18000"/>
    <n v="1455"/>
    <x v="2"/>
    <x v="0"/>
    <x v="0"/>
    <n v="1488958200"/>
    <n v="1484912974"/>
    <x v="0"/>
    <n v="16"/>
    <x v="1"/>
    <s v="games/mobile games"/>
    <n v="8"/>
    <x v="1321"/>
    <x v="6"/>
    <x v="18"/>
  </r>
  <r>
    <n v="1863"/>
    <x v="1863"/>
    <x v="1861"/>
    <n v="2500"/>
    <n v="10"/>
    <x v="2"/>
    <x v="0"/>
    <x v="0"/>
    <n v="1402600085"/>
    <n v="1400008085"/>
    <x v="0"/>
    <n v="2"/>
    <x v="1"/>
    <s v="games/mobile games"/>
    <n v="0"/>
    <x v="144"/>
    <x v="6"/>
    <x v="18"/>
  </r>
  <r>
    <n v="1864"/>
    <x v="1864"/>
    <x v="1862"/>
    <n v="6500"/>
    <n v="2788"/>
    <x v="2"/>
    <x v="0"/>
    <x v="0"/>
    <n v="1399223500"/>
    <n v="1396631500"/>
    <x v="0"/>
    <n v="48"/>
    <x v="1"/>
    <s v="games/mobile games"/>
    <n v="43"/>
    <x v="1322"/>
    <x v="6"/>
    <x v="18"/>
  </r>
  <r>
    <n v="1865"/>
    <x v="1865"/>
    <x v="1863"/>
    <n v="110000"/>
    <n v="4"/>
    <x v="2"/>
    <x v="1"/>
    <x v="1"/>
    <n v="1478425747"/>
    <n v="1475398147"/>
    <x v="0"/>
    <n v="2"/>
    <x v="1"/>
    <s v="games/mobile games"/>
    <n v="0"/>
    <x v="447"/>
    <x v="6"/>
    <x v="18"/>
  </r>
  <r>
    <n v="1866"/>
    <x v="1866"/>
    <x v="1864"/>
    <n v="25000"/>
    <n v="125"/>
    <x v="2"/>
    <x v="0"/>
    <x v="0"/>
    <n v="1488340800"/>
    <n v="1483768497"/>
    <x v="0"/>
    <n v="2"/>
    <x v="1"/>
    <s v="games/mobile games"/>
    <n v="1"/>
    <x v="368"/>
    <x v="6"/>
    <x v="18"/>
  </r>
  <r>
    <n v="1867"/>
    <x v="1867"/>
    <x v="1865"/>
    <n v="20000"/>
    <n v="10"/>
    <x v="2"/>
    <x v="0"/>
    <x v="0"/>
    <n v="1478383912"/>
    <n v="1475791912"/>
    <x v="0"/>
    <n v="1"/>
    <x v="1"/>
    <s v="games/mobile games"/>
    <n v="0"/>
    <x v="119"/>
    <x v="6"/>
    <x v="18"/>
  </r>
  <r>
    <n v="1868"/>
    <x v="1868"/>
    <x v="1866"/>
    <n v="25000"/>
    <n v="1217"/>
    <x v="2"/>
    <x v="0"/>
    <x v="0"/>
    <n v="1450166340"/>
    <n v="1448044925"/>
    <x v="0"/>
    <n v="17"/>
    <x v="1"/>
    <s v="games/mobile games"/>
    <n v="5"/>
    <x v="868"/>
    <x v="6"/>
    <x v="18"/>
  </r>
  <r>
    <n v="1869"/>
    <x v="1869"/>
    <x v="1867"/>
    <n v="10000"/>
    <n v="0"/>
    <x v="2"/>
    <x v="0"/>
    <x v="0"/>
    <n v="1483488249"/>
    <n v="1480896249"/>
    <x v="0"/>
    <n v="0"/>
    <x v="1"/>
    <s v="games/mobile games"/>
    <n v="0"/>
    <x v="121"/>
    <x v="6"/>
    <x v="18"/>
  </r>
  <r>
    <n v="1870"/>
    <x v="1870"/>
    <x v="1868"/>
    <n v="3500"/>
    <n v="361"/>
    <x v="2"/>
    <x v="0"/>
    <x v="0"/>
    <n v="1454213820"/>
    <n v="1451723535"/>
    <x v="0"/>
    <n v="11"/>
    <x v="1"/>
    <s v="games/mobile games"/>
    <n v="10"/>
    <x v="1323"/>
    <x v="6"/>
    <x v="18"/>
  </r>
  <r>
    <n v="1871"/>
    <x v="1871"/>
    <x v="1869"/>
    <n v="6500"/>
    <n v="4666"/>
    <x v="2"/>
    <x v="0"/>
    <x v="0"/>
    <n v="1416512901"/>
    <n v="1413053301"/>
    <x v="0"/>
    <n v="95"/>
    <x v="1"/>
    <s v="games/mobile games"/>
    <n v="72"/>
    <x v="1324"/>
    <x v="6"/>
    <x v="18"/>
  </r>
  <r>
    <n v="1872"/>
    <x v="1872"/>
    <x v="1870"/>
    <n v="20000"/>
    <n v="212"/>
    <x v="2"/>
    <x v="0"/>
    <x v="0"/>
    <n v="1435633602"/>
    <n v="1433041602"/>
    <x v="0"/>
    <n v="13"/>
    <x v="1"/>
    <s v="games/mobile games"/>
    <n v="1"/>
    <x v="1325"/>
    <x v="6"/>
    <x v="18"/>
  </r>
  <r>
    <n v="1873"/>
    <x v="1873"/>
    <x v="1871"/>
    <n v="8000"/>
    <n v="36"/>
    <x v="2"/>
    <x v="5"/>
    <x v="5"/>
    <n v="1436373900"/>
    <n v="1433861210"/>
    <x v="0"/>
    <n v="2"/>
    <x v="1"/>
    <s v="games/mobile games"/>
    <n v="0"/>
    <x v="656"/>
    <x v="6"/>
    <x v="18"/>
  </r>
  <r>
    <n v="1874"/>
    <x v="1874"/>
    <x v="1872"/>
    <n v="160000"/>
    <n v="26"/>
    <x v="2"/>
    <x v="0"/>
    <x v="0"/>
    <n v="1467155733"/>
    <n v="1465427733"/>
    <x v="0"/>
    <n v="2"/>
    <x v="1"/>
    <s v="games/mobile games"/>
    <n v="0"/>
    <x v="31"/>
    <x v="6"/>
    <x v="18"/>
  </r>
  <r>
    <n v="1875"/>
    <x v="1875"/>
    <x v="1873"/>
    <n v="10000"/>
    <n v="51"/>
    <x v="2"/>
    <x v="0"/>
    <x v="0"/>
    <n v="1470519308"/>
    <n v="1465335308"/>
    <x v="0"/>
    <n v="3"/>
    <x v="1"/>
    <s v="games/mobile games"/>
    <n v="1"/>
    <x v="1326"/>
    <x v="6"/>
    <x v="18"/>
  </r>
  <r>
    <n v="1876"/>
    <x v="1876"/>
    <x v="1874"/>
    <n v="280"/>
    <n v="0"/>
    <x v="2"/>
    <x v="2"/>
    <x v="2"/>
    <n v="1402901405"/>
    <n v="1400309405"/>
    <x v="0"/>
    <n v="0"/>
    <x v="1"/>
    <s v="games/mobile games"/>
    <n v="0"/>
    <x v="121"/>
    <x v="6"/>
    <x v="18"/>
  </r>
  <r>
    <n v="1877"/>
    <x v="1877"/>
    <x v="1875"/>
    <n v="60"/>
    <n v="0"/>
    <x v="2"/>
    <x v="0"/>
    <x v="0"/>
    <n v="1425170525"/>
    <n v="1422664925"/>
    <x v="0"/>
    <n v="0"/>
    <x v="1"/>
    <s v="games/mobile games"/>
    <n v="0"/>
    <x v="121"/>
    <x v="6"/>
    <x v="18"/>
  </r>
  <r>
    <n v="1878"/>
    <x v="1878"/>
    <x v="1876"/>
    <n v="8000"/>
    <n v="0"/>
    <x v="2"/>
    <x v="2"/>
    <x v="2"/>
    <n v="1402618355"/>
    <n v="1400026355"/>
    <x v="0"/>
    <n v="0"/>
    <x v="1"/>
    <s v="games/mobile games"/>
    <n v="0"/>
    <x v="121"/>
    <x v="6"/>
    <x v="18"/>
  </r>
  <r>
    <n v="1879"/>
    <x v="1879"/>
    <x v="1877"/>
    <n v="5000"/>
    <n v="6"/>
    <x v="2"/>
    <x v="3"/>
    <x v="3"/>
    <n v="1457966129"/>
    <n v="1455377729"/>
    <x v="0"/>
    <n v="2"/>
    <x v="1"/>
    <s v="games/mobile games"/>
    <n v="0"/>
    <x v="362"/>
    <x v="6"/>
    <x v="18"/>
  </r>
  <r>
    <n v="1880"/>
    <x v="1880"/>
    <x v="1878"/>
    <n v="5000"/>
    <n v="1004"/>
    <x v="2"/>
    <x v="1"/>
    <x v="1"/>
    <n v="1459341380"/>
    <n v="1456839380"/>
    <x v="0"/>
    <n v="24"/>
    <x v="1"/>
    <s v="games/mobile games"/>
    <n v="20"/>
    <x v="1327"/>
    <x v="6"/>
    <x v="18"/>
  </r>
  <r>
    <n v="1881"/>
    <x v="1881"/>
    <x v="1879"/>
    <n v="2000"/>
    <n v="3453.69"/>
    <x v="0"/>
    <x v="0"/>
    <x v="0"/>
    <n v="1425955189"/>
    <n v="1423366789"/>
    <x v="0"/>
    <n v="70"/>
    <x v="0"/>
    <s v="music/indie rock"/>
    <n v="173"/>
    <x v="1328"/>
    <x v="4"/>
    <x v="14"/>
  </r>
  <r>
    <n v="1882"/>
    <x v="1882"/>
    <x v="1880"/>
    <n v="3350"/>
    <n v="3380"/>
    <x v="0"/>
    <x v="0"/>
    <x v="0"/>
    <n v="1341964080"/>
    <n v="1339109212"/>
    <x v="0"/>
    <n v="81"/>
    <x v="0"/>
    <s v="music/indie rock"/>
    <n v="101"/>
    <x v="1329"/>
    <x v="4"/>
    <x v="14"/>
  </r>
  <r>
    <n v="1883"/>
    <x v="1883"/>
    <x v="1881"/>
    <n v="999"/>
    <n v="1047"/>
    <x v="0"/>
    <x v="0"/>
    <x v="0"/>
    <n v="1333921508"/>
    <n v="1331333108"/>
    <x v="0"/>
    <n v="32"/>
    <x v="0"/>
    <s v="music/indie rock"/>
    <n v="105"/>
    <x v="1330"/>
    <x v="4"/>
    <x v="14"/>
  </r>
  <r>
    <n v="1884"/>
    <x v="1884"/>
    <x v="1882"/>
    <n v="1000"/>
    <n v="1351"/>
    <x v="0"/>
    <x v="0"/>
    <x v="0"/>
    <n v="1354017600"/>
    <n v="1350967535"/>
    <x v="0"/>
    <n v="26"/>
    <x v="0"/>
    <s v="music/indie rock"/>
    <n v="135"/>
    <x v="1331"/>
    <x v="4"/>
    <x v="14"/>
  </r>
  <r>
    <n v="1885"/>
    <x v="1885"/>
    <x v="1883"/>
    <n v="4575"/>
    <n v="5322"/>
    <x v="0"/>
    <x v="0"/>
    <x v="0"/>
    <n v="1344636000"/>
    <n v="1341800110"/>
    <x v="0"/>
    <n v="105"/>
    <x v="0"/>
    <s v="music/indie rock"/>
    <n v="116"/>
    <x v="901"/>
    <x v="4"/>
    <x v="14"/>
  </r>
  <r>
    <n v="1886"/>
    <x v="1886"/>
    <x v="1884"/>
    <n v="1200"/>
    <n v="1225"/>
    <x v="0"/>
    <x v="0"/>
    <x v="0"/>
    <n v="1415832338"/>
    <n v="1413236738"/>
    <x v="0"/>
    <n v="29"/>
    <x v="0"/>
    <s v="music/indie rock"/>
    <n v="102"/>
    <x v="1332"/>
    <x v="4"/>
    <x v="14"/>
  </r>
  <r>
    <n v="1887"/>
    <x v="1887"/>
    <x v="1885"/>
    <n v="3000"/>
    <n v="3335"/>
    <x v="0"/>
    <x v="3"/>
    <x v="3"/>
    <n v="1449178200"/>
    <n v="1447614732"/>
    <x v="0"/>
    <n v="8"/>
    <x v="0"/>
    <s v="music/indie rock"/>
    <n v="111"/>
    <x v="1333"/>
    <x v="4"/>
    <x v="14"/>
  </r>
  <r>
    <n v="1888"/>
    <x v="1888"/>
    <x v="1886"/>
    <n v="2500"/>
    <n v="4152"/>
    <x v="0"/>
    <x v="0"/>
    <x v="0"/>
    <n v="1275368340"/>
    <n v="1272692732"/>
    <x v="0"/>
    <n v="89"/>
    <x v="0"/>
    <s v="music/indie rock"/>
    <n v="166"/>
    <x v="1334"/>
    <x v="4"/>
    <x v="14"/>
  </r>
  <r>
    <n v="1889"/>
    <x v="1889"/>
    <x v="1887"/>
    <n v="2000"/>
    <n v="2132"/>
    <x v="0"/>
    <x v="0"/>
    <x v="0"/>
    <n v="1363024946"/>
    <n v="1359140546"/>
    <x v="0"/>
    <n v="44"/>
    <x v="0"/>
    <s v="music/indie rock"/>
    <n v="107"/>
    <x v="974"/>
    <x v="4"/>
    <x v="14"/>
  </r>
  <r>
    <n v="1890"/>
    <x v="1890"/>
    <x v="1888"/>
    <n v="12000"/>
    <n v="17350.13"/>
    <x v="0"/>
    <x v="0"/>
    <x v="0"/>
    <n v="1355597528"/>
    <n v="1353005528"/>
    <x v="0"/>
    <n v="246"/>
    <x v="0"/>
    <s v="music/indie rock"/>
    <n v="145"/>
    <x v="1335"/>
    <x v="4"/>
    <x v="14"/>
  </r>
  <r>
    <n v="1891"/>
    <x v="1891"/>
    <x v="1889"/>
    <n v="10000"/>
    <n v="10555"/>
    <x v="0"/>
    <x v="0"/>
    <x v="0"/>
    <n v="1279778400"/>
    <n v="1275851354"/>
    <x v="0"/>
    <n v="120"/>
    <x v="0"/>
    <s v="music/indie rock"/>
    <n v="106"/>
    <x v="1336"/>
    <x v="4"/>
    <x v="14"/>
  </r>
  <r>
    <n v="1892"/>
    <x v="1892"/>
    <x v="1890"/>
    <n v="500"/>
    <n v="683"/>
    <x v="0"/>
    <x v="0"/>
    <x v="0"/>
    <n v="1307459881"/>
    <n v="1304867881"/>
    <x v="0"/>
    <n v="26"/>
    <x v="0"/>
    <s v="music/indie rock"/>
    <n v="137"/>
    <x v="1105"/>
    <x v="4"/>
    <x v="14"/>
  </r>
  <r>
    <n v="1893"/>
    <x v="1893"/>
    <x v="1891"/>
    <n v="2500"/>
    <n v="2600"/>
    <x v="0"/>
    <x v="0"/>
    <x v="0"/>
    <n v="1302926340"/>
    <n v="1301524585"/>
    <x v="0"/>
    <n v="45"/>
    <x v="0"/>
    <s v="music/indie rock"/>
    <n v="104"/>
    <x v="1337"/>
    <x v="4"/>
    <x v="14"/>
  </r>
  <r>
    <n v="1894"/>
    <x v="1894"/>
    <x v="1892"/>
    <n v="1000"/>
    <n v="1145"/>
    <x v="0"/>
    <x v="0"/>
    <x v="0"/>
    <n v="1329082983"/>
    <n v="1326404583"/>
    <x v="0"/>
    <n v="20"/>
    <x v="0"/>
    <s v="music/indie rock"/>
    <n v="115"/>
    <x v="1338"/>
    <x v="4"/>
    <x v="14"/>
  </r>
  <r>
    <n v="1895"/>
    <x v="1895"/>
    <x v="1893"/>
    <n v="9072"/>
    <n v="9228"/>
    <x v="0"/>
    <x v="0"/>
    <x v="0"/>
    <n v="1445363722"/>
    <n v="1442771722"/>
    <x v="0"/>
    <n v="47"/>
    <x v="0"/>
    <s v="music/indie rock"/>
    <n v="102"/>
    <x v="1339"/>
    <x v="4"/>
    <x v="14"/>
  </r>
  <r>
    <n v="1896"/>
    <x v="1896"/>
    <x v="1894"/>
    <n v="451"/>
    <n v="559"/>
    <x v="0"/>
    <x v="0"/>
    <x v="0"/>
    <n v="1334250165"/>
    <n v="1331658165"/>
    <x v="0"/>
    <n v="13"/>
    <x v="0"/>
    <s v="music/indie rock"/>
    <n v="124"/>
    <x v="1340"/>
    <x v="4"/>
    <x v="14"/>
  </r>
  <r>
    <n v="1897"/>
    <x v="1897"/>
    <x v="1895"/>
    <n v="6350"/>
    <n v="6506"/>
    <x v="0"/>
    <x v="0"/>
    <x v="0"/>
    <n v="1393966800"/>
    <n v="1392040806"/>
    <x v="0"/>
    <n v="183"/>
    <x v="0"/>
    <s v="music/indie rock"/>
    <n v="102"/>
    <x v="1341"/>
    <x v="4"/>
    <x v="14"/>
  </r>
  <r>
    <n v="1898"/>
    <x v="1898"/>
    <x v="1896"/>
    <n v="1000"/>
    <n v="1445"/>
    <x v="0"/>
    <x v="0"/>
    <x v="0"/>
    <n v="1454349600"/>
    <n v="1451277473"/>
    <x v="0"/>
    <n v="21"/>
    <x v="0"/>
    <s v="music/indie rock"/>
    <n v="145"/>
    <x v="1342"/>
    <x v="4"/>
    <x v="14"/>
  </r>
  <r>
    <n v="1899"/>
    <x v="1899"/>
    <x v="1897"/>
    <n v="900"/>
    <n v="1200"/>
    <x v="0"/>
    <x v="0"/>
    <x v="0"/>
    <n v="1427319366"/>
    <n v="1424730966"/>
    <x v="0"/>
    <n v="42"/>
    <x v="0"/>
    <s v="music/indie rock"/>
    <n v="133"/>
    <x v="1343"/>
    <x v="4"/>
    <x v="14"/>
  </r>
  <r>
    <n v="1900"/>
    <x v="1900"/>
    <x v="1898"/>
    <n v="2500"/>
    <n v="2734.11"/>
    <x v="0"/>
    <x v="0"/>
    <x v="0"/>
    <n v="1349517540"/>
    <n v="1347137731"/>
    <x v="0"/>
    <n v="54"/>
    <x v="0"/>
    <s v="music/indie rock"/>
    <n v="109"/>
    <x v="1344"/>
    <x v="4"/>
    <x v="14"/>
  </r>
  <r>
    <n v="1901"/>
    <x v="1901"/>
    <x v="1899"/>
    <n v="99000"/>
    <n v="2670"/>
    <x v="2"/>
    <x v="1"/>
    <x v="1"/>
    <n v="1432299600"/>
    <n v="1429707729"/>
    <x v="0"/>
    <n v="25"/>
    <x v="1"/>
    <s v="technology/gadgets"/>
    <n v="3"/>
    <x v="1345"/>
    <x v="2"/>
    <x v="29"/>
  </r>
  <r>
    <n v="1902"/>
    <x v="1902"/>
    <x v="1900"/>
    <n v="1000"/>
    <n v="12"/>
    <x v="2"/>
    <x v="9"/>
    <x v="3"/>
    <n v="1425495447"/>
    <n v="1422903447"/>
    <x v="0"/>
    <n v="3"/>
    <x v="1"/>
    <s v="technology/gadgets"/>
    <n v="1"/>
    <x v="143"/>
    <x v="2"/>
    <x v="29"/>
  </r>
  <r>
    <n v="1903"/>
    <x v="1903"/>
    <x v="1901"/>
    <n v="3000"/>
    <n v="1398"/>
    <x v="2"/>
    <x v="0"/>
    <x v="0"/>
    <n v="1485541791"/>
    <n v="1480357791"/>
    <x v="0"/>
    <n v="41"/>
    <x v="1"/>
    <s v="technology/gadgets"/>
    <n v="47"/>
    <x v="1346"/>
    <x v="2"/>
    <x v="29"/>
  </r>
  <r>
    <n v="1904"/>
    <x v="1904"/>
    <x v="1902"/>
    <n v="50000"/>
    <n v="50"/>
    <x v="2"/>
    <x v="0"/>
    <x v="0"/>
    <n v="1451752021"/>
    <n v="1447864021"/>
    <x v="0"/>
    <n v="2"/>
    <x v="1"/>
    <s v="technology/gadgets"/>
    <n v="0"/>
    <x v="380"/>
    <x v="2"/>
    <x v="29"/>
  </r>
  <r>
    <n v="1905"/>
    <x v="1905"/>
    <x v="1903"/>
    <n v="25000"/>
    <n v="42"/>
    <x v="2"/>
    <x v="0"/>
    <x v="0"/>
    <n v="1410127994"/>
    <n v="1407535994"/>
    <x v="0"/>
    <n v="4"/>
    <x v="1"/>
    <s v="technology/gadgets"/>
    <n v="0"/>
    <x v="678"/>
    <x v="2"/>
    <x v="29"/>
  </r>
  <r>
    <n v="1906"/>
    <x v="1906"/>
    <x v="1904"/>
    <n v="50000"/>
    <n v="21380"/>
    <x v="2"/>
    <x v="0"/>
    <x v="0"/>
    <n v="1466697983"/>
    <n v="1464105983"/>
    <x v="0"/>
    <n v="99"/>
    <x v="1"/>
    <s v="technology/gadgets"/>
    <n v="43"/>
    <x v="1347"/>
    <x v="2"/>
    <x v="29"/>
  </r>
  <r>
    <n v="1907"/>
    <x v="1907"/>
    <x v="1905"/>
    <n v="30000"/>
    <n v="85"/>
    <x v="2"/>
    <x v="0"/>
    <x v="0"/>
    <n v="1400853925"/>
    <n v="1399557925"/>
    <x v="0"/>
    <n v="4"/>
    <x v="1"/>
    <s v="technology/gadgets"/>
    <n v="0"/>
    <x v="1209"/>
    <x v="2"/>
    <x v="29"/>
  </r>
  <r>
    <n v="1908"/>
    <x v="1908"/>
    <x v="1906"/>
    <n v="25000"/>
    <n v="433"/>
    <x v="2"/>
    <x v="0"/>
    <x v="0"/>
    <n v="1483048900"/>
    <n v="1480456900"/>
    <x v="0"/>
    <n v="4"/>
    <x v="1"/>
    <s v="technology/gadgets"/>
    <n v="2"/>
    <x v="1348"/>
    <x v="2"/>
    <x v="29"/>
  </r>
  <r>
    <n v="1909"/>
    <x v="1909"/>
    <x v="1907"/>
    <n v="35000"/>
    <n v="4939"/>
    <x v="2"/>
    <x v="0"/>
    <x v="0"/>
    <n v="1414059479"/>
    <n v="1411467479"/>
    <x v="0"/>
    <n v="38"/>
    <x v="1"/>
    <s v="technology/gadgets"/>
    <n v="14"/>
    <x v="1349"/>
    <x v="2"/>
    <x v="29"/>
  </r>
  <r>
    <n v="1910"/>
    <x v="1910"/>
    <x v="1908"/>
    <n v="85000"/>
    <n v="33486"/>
    <x v="2"/>
    <x v="9"/>
    <x v="3"/>
    <n v="1446331500"/>
    <n v="1442531217"/>
    <x v="0"/>
    <n v="285"/>
    <x v="1"/>
    <s v="technology/gadgets"/>
    <n v="39"/>
    <x v="1350"/>
    <x v="2"/>
    <x v="29"/>
  </r>
  <r>
    <n v="1911"/>
    <x v="1911"/>
    <x v="1909"/>
    <n v="42500"/>
    <n v="10"/>
    <x v="2"/>
    <x v="4"/>
    <x v="4"/>
    <n v="1407545334"/>
    <n v="1404953334"/>
    <x v="0"/>
    <n v="1"/>
    <x v="1"/>
    <s v="technology/gadgets"/>
    <n v="0"/>
    <x v="119"/>
    <x v="2"/>
    <x v="29"/>
  </r>
  <r>
    <n v="1912"/>
    <x v="1912"/>
    <x v="1910"/>
    <n v="5000"/>
    <n v="2965"/>
    <x v="2"/>
    <x v="0"/>
    <x v="0"/>
    <n v="1433395560"/>
    <n v="1430803560"/>
    <x v="0"/>
    <n v="42"/>
    <x v="1"/>
    <s v="technology/gadgets"/>
    <n v="59"/>
    <x v="1351"/>
    <x v="2"/>
    <x v="29"/>
  </r>
  <r>
    <n v="1913"/>
    <x v="1913"/>
    <x v="1911"/>
    <n v="48000"/>
    <n v="637"/>
    <x v="2"/>
    <x v="1"/>
    <x v="1"/>
    <n v="1412770578"/>
    <n v="1410178578"/>
    <x v="0"/>
    <n v="26"/>
    <x v="1"/>
    <s v="technology/gadgets"/>
    <n v="1"/>
    <x v="1352"/>
    <x v="2"/>
    <x v="29"/>
  </r>
  <r>
    <n v="1914"/>
    <x v="1914"/>
    <x v="1912"/>
    <n v="666"/>
    <n v="60"/>
    <x v="2"/>
    <x v="0"/>
    <x v="0"/>
    <n v="1414814340"/>
    <n v="1413519073"/>
    <x v="0"/>
    <n v="2"/>
    <x v="1"/>
    <s v="technology/gadgets"/>
    <n v="9"/>
    <x v="179"/>
    <x v="2"/>
    <x v="29"/>
  </r>
  <r>
    <n v="1915"/>
    <x v="1915"/>
    <x v="1913"/>
    <n v="500"/>
    <n v="8"/>
    <x v="2"/>
    <x v="0"/>
    <x v="0"/>
    <n v="1409620222"/>
    <n v="1407892222"/>
    <x v="0"/>
    <n v="4"/>
    <x v="1"/>
    <s v="technology/gadgets"/>
    <n v="2"/>
    <x v="447"/>
    <x v="2"/>
    <x v="29"/>
  </r>
  <r>
    <n v="1916"/>
    <x v="1916"/>
    <x v="1914"/>
    <n v="20000"/>
    <n v="102"/>
    <x v="2"/>
    <x v="0"/>
    <x v="0"/>
    <n v="1478542375"/>
    <n v="1476378775"/>
    <x v="0"/>
    <n v="6"/>
    <x v="1"/>
    <s v="technology/gadgets"/>
    <n v="1"/>
    <x v="1326"/>
    <x v="2"/>
    <x v="29"/>
  </r>
  <r>
    <n v="1917"/>
    <x v="1917"/>
    <x v="1915"/>
    <n v="390000"/>
    <n v="205025"/>
    <x v="2"/>
    <x v="7"/>
    <x v="6"/>
    <n v="1486708133"/>
    <n v="1484116133"/>
    <x v="0"/>
    <n v="70"/>
    <x v="1"/>
    <s v="technology/gadgets"/>
    <n v="53"/>
    <x v="1353"/>
    <x v="2"/>
    <x v="29"/>
  </r>
  <r>
    <n v="1918"/>
    <x v="1918"/>
    <x v="1916"/>
    <n v="25000"/>
    <n v="260"/>
    <x v="2"/>
    <x v="0"/>
    <x v="0"/>
    <n v="1407869851"/>
    <n v="1404845851"/>
    <x v="0"/>
    <n v="9"/>
    <x v="1"/>
    <s v="technology/gadgets"/>
    <n v="1"/>
    <x v="673"/>
    <x v="2"/>
    <x v="29"/>
  </r>
  <r>
    <n v="1919"/>
    <x v="1919"/>
    <x v="1917"/>
    <n v="500"/>
    <n v="237"/>
    <x v="2"/>
    <x v="0"/>
    <x v="0"/>
    <n v="1432069249"/>
    <n v="1429477249"/>
    <x v="0"/>
    <n v="8"/>
    <x v="1"/>
    <s v="technology/gadgets"/>
    <n v="47"/>
    <x v="1354"/>
    <x v="2"/>
    <x v="29"/>
  </r>
  <r>
    <n v="1920"/>
    <x v="1920"/>
    <x v="1918"/>
    <n v="10000"/>
    <n v="4303"/>
    <x v="2"/>
    <x v="1"/>
    <x v="1"/>
    <n v="1445468400"/>
    <n v="1443042061"/>
    <x v="0"/>
    <n v="105"/>
    <x v="1"/>
    <s v="technology/gadgets"/>
    <n v="43"/>
    <x v="1355"/>
    <x v="2"/>
    <x v="29"/>
  </r>
  <r>
    <n v="1921"/>
    <x v="1921"/>
    <x v="1919"/>
    <n v="1500"/>
    <n v="2052"/>
    <x v="0"/>
    <x v="0"/>
    <x v="0"/>
    <n v="1342243143"/>
    <n v="1339651143"/>
    <x v="0"/>
    <n v="38"/>
    <x v="0"/>
    <s v="music/indie rock"/>
    <n v="137"/>
    <x v="1205"/>
    <x v="4"/>
    <x v="14"/>
  </r>
  <r>
    <n v="1922"/>
    <x v="1922"/>
    <x v="1920"/>
    <n v="2000"/>
    <n v="2311"/>
    <x v="0"/>
    <x v="0"/>
    <x v="0"/>
    <n v="1386828507"/>
    <n v="1384236507"/>
    <x v="0"/>
    <n v="64"/>
    <x v="0"/>
    <s v="music/indie rock"/>
    <n v="116"/>
    <x v="1356"/>
    <x v="4"/>
    <x v="14"/>
  </r>
  <r>
    <n v="1923"/>
    <x v="1923"/>
    <x v="1921"/>
    <n v="125"/>
    <n v="301"/>
    <x v="0"/>
    <x v="0"/>
    <x v="0"/>
    <n v="1317099540"/>
    <n v="1313612532"/>
    <x v="0"/>
    <n v="13"/>
    <x v="0"/>
    <s v="music/indie rock"/>
    <n v="241"/>
    <x v="1357"/>
    <x v="4"/>
    <x v="14"/>
  </r>
  <r>
    <n v="1924"/>
    <x v="1924"/>
    <x v="1922"/>
    <n v="3000"/>
    <n v="3432"/>
    <x v="0"/>
    <x v="0"/>
    <x v="0"/>
    <n v="1389814380"/>
    <n v="1387390555"/>
    <x v="0"/>
    <n v="33"/>
    <x v="0"/>
    <s v="music/indie rock"/>
    <n v="114"/>
    <x v="1358"/>
    <x v="4"/>
    <x v="14"/>
  </r>
  <r>
    <n v="1925"/>
    <x v="1925"/>
    <x v="1923"/>
    <n v="1500"/>
    <n v="1655"/>
    <x v="0"/>
    <x v="0"/>
    <x v="0"/>
    <n v="1381449600"/>
    <n v="1379540288"/>
    <x v="0"/>
    <n v="52"/>
    <x v="0"/>
    <s v="music/indie rock"/>
    <n v="110"/>
    <x v="1359"/>
    <x v="4"/>
    <x v="14"/>
  </r>
  <r>
    <n v="1926"/>
    <x v="1926"/>
    <x v="1924"/>
    <n v="1500"/>
    <n v="2930.69"/>
    <x v="0"/>
    <x v="0"/>
    <x v="0"/>
    <n v="1288657560"/>
    <n v="1286319256"/>
    <x v="0"/>
    <n v="107"/>
    <x v="0"/>
    <s v="music/indie rock"/>
    <n v="195"/>
    <x v="1360"/>
    <x v="4"/>
    <x v="14"/>
  </r>
  <r>
    <n v="1927"/>
    <x v="1927"/>
    <x v="1925"/>
    <n v="600"/>
    <n v="620"/>
    <x v="0"/>
    <x v="0"/>
    <x v="0"/>
    <n v="1331182740"/>
    <n v="1329856839"/>
    <x v="0"/>
    <n v="11"/>
    <x v="0"/>
    <s v="music/indie rock"/>
    <n v="103"/>
    <x v="1361"/>
    <x v="4"/>
    <x v="14"/>
  </r>
  <r>
    <n v="1928"/>
    <x v="1928"/>
    <x v="1926"/>
    <n v="2550"/>
    <n v="2630"/>
    <x v="0"/>
    <x v="0"/>
    <x v="0"/>
    <n v="1367940794"/>
    <n v="1365348794"/>
    <x v="0"/>
    <n v="34"/>
    <x v="0"/>
    <s v="music/indie rock"/>
    <n v="103"/>
    <x v="1362"/>
    <x v="4"/>
    <x v="14"/>
  </r>
  <r>
    <n v="1929"/>
    <x v="1929"/>
    <x v="1927"/>
    <n v="3200"/>
    <n v="3210"/>
    <x v="0"/>
    <x v="0"/>
    <x v="0"/>
    <n v="1309825866"/>
    <n v="1306197066"/>
    <x v="0"/>
    <n v="75"/>
    <x v="0"/>
    <s v="music/indie rock"/>
    <n v="100"/>
    <x v="1363"/>
    <x v="4"/>
    <x v="14"/>
  </r>
  <r>
    <n v="1930"/>
    <x v="1930"/>
    <x v="1928"/>
    <n v="1000"/>
    <n v="1270"/>
    <x v="0"/>
    <x v="0"/>
    <x v="0"/>
    <n v="1373203482"/>
    <n v="1368019482"/>
    <x v="0"/>
    <n v="26"/>
    <x v="0"/>
    <s v="music/indie rock"/>
    <n v="127"/>
    <x v="1364"/>
    <x v="4"/>
    <x v="14"/>
  </r>
  <r>
    <n v="1931"/>
    <x v="1931"/>
    <x v="1929"/>
    <n v="2000"/>
    <n v="2412.02"/>
    <x v="0"/>
    <x v="0"/>
    <x v="0"/>
    <n v="1337657400"/>
    <n v="1336512309"/>
    <x v="0"/>
    <n v="50"/>
    <x v="0"/>
    <s v="music/indie rock"/>
    <n v="121"/>
    <x v="1365"/>
    <x v="4"/>
    <x v="14"/>
  </r>
  <r>
    <n v="1932"/>
    <x v="1932"/>
    <x v="1930"/>
    <n v="5250"/>
    <n v="5617"/>
    <x v="0"/>
    <x v="0"/>
    <x v="0"/>
    <n v="1327433173"/>
    <n v="1325618773"/>
    <x v="0"/>
    <n v="80"/>
    <x v="0"/>
    <s v="music/indie rock"/>
    <n v="107"/>
    <x v="1366"/>
    <x v="4"/>
    <x v="14"/>
  </r>
  <r>
    <n v="1933"/>
    <x v="1933"/>
    <x v="1931"/>
    <n v="6000"/>
    <n v="10346"/>
    <x v="0"/>
    <x v="0"/>
    <x v="0"/>
    <n v="1411787307"/>
    <n v="1409195307"/>
    <x v="0"/>
    <n v="110"/>
    <x v="0"/>
    <s v="music/indie rock"/>
    <n v="172"/>
    <x v="1367"/>
    <x v="4"/>
    <x v="14"/>
  </r>
  <r>
    <n v="1934"/>
    <x v="1934"/>
    <x v="1932"/>
    <n v="5000"/>
    <n v="6181"/>
    <x v="0"/>
    <x v="0"/>
    <x v="0"/>
    <n v="1324789200"/>
    <n v="1321649321"/>
    <x v="0"/>
    <n v="77"/>
    <x v="0"/>
    <s v="music/indie rock"/>
    <n v="124"/>
    <x v="1368"/>
    <x v="4"/>
    <x v="14"/>
  </r>
  <r>
    <n v="1935"/>
    <x v="1935"/>
    <x v="1933"/>
    <n v="2500"/>
    <n v="2710"/>
    <x v="0"/>
    <x v="0"/>
    <x v="0"/>
    <n v="1403326740"/>
    <n v="1400106171"/>
    <x v="0"/>
    <n v="50"/>
    <x v="0"/>
    <s v="music/indie rock"/>
    <n v="108"/>
    <x v="1369"/>
    <x v="4"/>
    <x v="14"/>
  </r>
  <r>
    <n v="1936"/>
    <x v="1936"/>
    <x v="1934"/>
    <n v="7500"/>
    <n v="8739.01"/>
    <x v="0"/>
    <x v="0"/>
    <x v="0"/>
    <n v="1323151140"/>
    <n v="1320528070"/>
    <x v="0"/>
    <n v="145"/>
    <x v="0"/>
    <s v="music/indie rock"/>
    <n v="117"/>
    <x v="1370"/>
    <x v="4"/>
    <x v="14"/>
  </r>
  <r>
    <n v="1937"/>
    <x v="1937"/>
    <x v="1935"/>
    <n v="600"/>
    <n v="1123.47"/>
    <x v="0"/>
    <x v="0"/>
    <x v="0"/>
    <n v="1339732740"/>
    <n v="1338346281"/>
    <x v="0"/>
    <n v="29"/>
    <x v="0"/>
    <s v="music/indie rock"/>
    <n v="187"/>
    <x v="1371"/>
    <x v="4"/>
    <x v="14"/>
  </r>
  <r>
    <n v="1938"/>
    <x v="1938"/>
    <x v="1936"/>
    <n v="15000"/>
    <n v="17390"/>
    <x v="0"/>
    <x v="0"/>
    <x v="0"/>
    <n v="1372741200"/>
    <n v="1370067231"/>
    <x v="0"/>
    <n v="114"/>
    <x v="0"/>
    <s v="music/indie rock"/>
    <n v="116"/>
    <x v="1372"/>
    <x v="4"/>
    <x v="14"/>
  </r>
  <r>
    <n v="1939"/>
    <x v="1939"/>
    <x v="1937"/>
    <n v="10000"/>
    <n v="11070"/>
    <x v="0"/>
    <x v="0"/>
    <x v="0"/>
    <n v="1362955108"/>
    <n v="1360366708"/>
    <x v="0"/>
    <n v="96"/>
    <x v="0"/>
    <s v="music/indie rock"/>
    <n v="111"/>
    <x v="1373"/>
    <x v="4"/>
    <x v="14"/>
  </r>
  <r>
    <n v="1940"/>
    <x v="1940"/>
    <x v="1938"/>
    <n v="650"/>
    <n v="1111"/>
    <x v="0"/>
    <x v="0"/>
    <x v="0"/>
    <n v="1308110340"/>
    <n v="1304770233"/>
    <x v="0"/>
    <n v="31"/>
    <x v="0"/>
    <s v="music/indie rock"/>
    <n v="171"/>
    <x v="1374"/>
    <x v="4"/>
    <x v="14"/>
  </r>
  <r>
    <n v="1941"/>
    <x v="1941"/>
    <x v="1939"/>
    <n v="250000"/>
    <n v="315295.89"/>
    <x v="0"/>
    <x v="0"/>
    <x v="0"/>
    <n v="1400137131"/>
    <n v="1397545131"/>
    <x v="1"/>
    <n v="4883"/>
    <x v="0"/>
    <s v="technology/hardware"/>
    <n v="126"/>
    <x v="1375"/>
    <x v="2"/>
    <x v="30"/>
  </r>
  <r>
    <n v="1942"/>
    <x v="1942"/>
    <x v="1940"/>
    <n v="6000"/>
    <n v="8306.42"/>
    <x v="0"/>
    <x v="0"/>
    <x v="0"/>
    <n v="1309809140"/>
    <n v="1302033140"/>
    <x v="1"/>
    <n v="95"/>
    <x v="0"/>
    <s v="technology/hardware"/>
    <n v="138"/>
    <x v="1376"/>
    <x v="2"/>
    <x v="30"/>
  </r>
  <r>
    <n v="1943"/>
    <x v="1943"/>
    <x v="1941"/>
    <n v="10000"/>
    <n v="170525"/>
    <x v="0"/>
    <x v="0"/>
    <x v="0"/>
    <n v="1470896916"/>
    <n v="1467008916"/>
    <x v="1"/>
    <n v="2478"/>
    <x v="0"/>
    <s v="technology/hardware"/>
    <n v="1705"/>
    <x v="1377"/>
    <x v="2"/>
    <x v="30"/>
  </r>
  <r>
    <n v="1944"/>
    <x v="1944"/>
    <x v="1942"/>
    <n v="40000"/>
    <n v="315222.2"/>
    <x v="0"/>
    <x v="0"/>
    <x v="0"/>
    <n v="1398952890"/>
    <n v="1396360890"/>
    <x v="1"/>
    <n v="1789"/>
    <x v="0"/>
    <s v="technology/hardware"/>
    <n v="788"/>
    <x v="1378"/>
    <x v="2"/>
    <x v="30"/>
  </r>
  <r>
    <n v="1945"/>
    <x v="1945"/>
    <x v="1943"/>
    <n v="100000"/>
    <n v="348018"/>
    <x v="0"/>
    <x v="3"/>
    <x v="3"/>
    <n v="1436680958"/>
    <n v="1433224958"/>
    <x v="1"/>
    <n v="680"/>
    <x v="0"/>
    <s v="technology/hardware"/>
    <n v="348"/>
    <x v="1379"/>
    <x v="2"/>
    <x v="30"/>
  </r>
  <r>
    <n v="1946"/>
    <x v="1946"/>
    <x v="1944"/>
    <n v="7500"/>
    <n v="11231"/>
    <x v="0"/>
    <x v="0"/>
    <x v="0"/>
    <n v="1397961361"/>
    <n v="1392780961"/>
    <x v="1"/>
    <n v="70"/>
    <x v="0"/>
    <s v="technology/hardware"/>
    <n v="150"/>
    <x v="1380"/>
    <x v="2"/>
    <x v="30"/>
  </r>
  <r>
    <n v="1947"/>
    <x v="1947"/>
    <x v="1945"/>
    <n v="800"/>
    <n v="805.07"/>
    <x v="0"/>
    <x v="0"/>
    <x v="0"/>
    <n v="1258955940"/>
    <n v="1255730520"/>
    <x v="1"/>
    <n v="23"/>
    <x v="0"/>
    <s v="technology/hardware"/>
    <n v="101"/>
    <x v="431"/>
    <x v="2"/>
    <x v="30"/>
  </r>
  <r>
    <n v="1948"/>
    <x v="1948"/>
    <x v="1946"/>
    <n v="100000"/>
    <n v="800211"/>
    <x v="0"/>
    <x v="0"/>
    <x v="0"/>
    <n v="1465232520"/>
    <n v="1460557809"/>
    <x v="1"/>
    <n v="4245"/>
    <x v="0"/>
    <s v="technology/hardware"/>
    <n v="800"/>
    <x v="1381"/>
    <x v="2"/>
    <x v="30"/>
  </r>
  <r>
    <n v="1949"/>
    <x v="1949"/>
    <x v="1947"/>
    <n v="50000"/>
    <n v="53001.3"/>
    <x v="0"/>
    <x v="1"/>
    <x v="1"/>
    <n v="1404986951"/>
    <n v="1402394951"/>
    <x v="1"/>
    <n v="943"/>
    <x v="0"/>
    <s v="technology/hardware"/>
    <n v="106"/>
    <x v="1382"/>
    <x v="2"/>
    <x v="30"/>
  </r>
  <r>
    <n v="1950"/>
    <x v="1950"/>
    <x v="1948"/>
    <n v="48000"/>
    <n v="96248.960000000006"/>
    <x v="0"/>
    <x v="0"/>
    <x v="0"/>
    <n v="1303446073"/>
    <n v="1300767673"/>
    <x v="1"/>
    <n v="1876"/>
    <x v="0"/>
    <s v="technology/hardware"/>
    <n v="201"/>
    <x v="1383"/>
    <x v="2"/>
    <x v="30"/>
  </r>
  <r>
    <n v="1951"/>
    <x v="1951"/>
    <x v="1949"/>
    <n v="50000"/>
    <n v="106222"/>
    <x v="0"/>
    <x v="0"/>
    <x v="0"/>
    <n v="1478516737"/>
    <n v="1475921137"/>
    <x v="1"/>
    <n v="834"/>
    <x v="0"/>
    <s v="technology/hardware"/>
    <n v="212"/>
    <x v="1384"/>
    <x v="2"/>
    <x v="30"/>
  </r>
  <r>
    <n v="1952"/>
    <x v="1952"/>
    <x v="1950"/>
    <n v="35000"/>
    <n v="69465.33"/>
    <x v="0"/>
    <x v="5"/>
    <x v="5"/>
    <n v="1381934015"/>
    <n v="1378737215"/>
    <x v="1"/>
    <n v="682"/>
    <x v="0"/>
    <s v="technology/hardware"/>
    <n v="198"/>
    <x v="1385"/>
    <x v="2"/>
    <x v="30"/>
  </r>
  <r>
    <n v="1953"/>
    <x v="1953"/>
    <x v="1951"/>
    <n v="15000"/>
    <n v="33892"/>
    <x v="0"/>
    <x v="0"/>
    <x v="0"/>
    <n v="1330657200"/>
    <n v="1328158065"/>
    <x v="1"/>
    <n v="147"/>
    <x v="0"/>
    <s v="technology/hardware"/>
    <n v="226"/>
    <x v="1386"/>
    <x v="2"/>
    <x v="30"/>
  </r>
  <r>
    <n v="1954"/>
    <x v="1954"/>
    <x v="1952"/>
    <n v="50000"/>
    <n v="349474"/>
    <x v="0"/>
    <x v="0"/>
    <x v="0"/>
    <n v="1457758800"/>
    <n v="1453730176"/>
    <x v="1"/>
    <n v="415"/>
    <x v="0"/>
    <s v="technology/hardware"/>
    <n v="699"/>
    <x v="1387"/>
    <x v="2"/>
    <x v="30"/>
  </r>
  <r>
    <n v="1955"/>
    <x v="1955"/>
    <x v="1953"/>
    <n v="42000"/>
    <n v="167410.01999999999"/>
    <x v="0"/>
    <x v="0"/>
    <x v="0"/>
    <n v="1337799600"/>
    <n v="1334989881"/>
    <x v="1"/>
    <n v="290"/>
    <x v="0"/>
    <s v="technology/hardware"/>
    <n v="399"/>
    <x v="1388"/>
    <x v="2"/>
    <x v="30"/>
  </r>
  <r>
    <n v="1956"/>
    <x v="1956"/>
    <x v="1954"/>
    <n v="60000"/>
    <n v="176420"/>
    <x v="0"/>
    <x v="0"/>
    <x v="0"/>
    <n v="1429391405"/>
    <n v="1425507005"/>
    <x v="1"/>
    <n v="365"/>
    <x v="0"/>
    <s v="technology/hardware"/>
    <n v="294"/>
    <x v="1389"/>
    <x v="2"/>
    <x v="30"/>
  </r>
  <r>
    <n v="1957"/>
    <x v="1957"/>
    <x v="1955"/>
    <n v="30000"/>
    <n v="50251.41"/>
    <x v="0"/>
    <x v="0"/>
    <x v="0"/>
    <n v="1351304513"/>
    <n v="1348712513"/>
    <x v="1"/>
    <n v="660"/>
    <x v="0"/>
    <s v="technology/hardware"/>
    <n v="168"/>
    <x v="1390"/>
    <x v="2"/>
    <x v="30"/>
  </r>
  <r>
    <n v="1958"/>
    <x v="1958"/>
    <x v="1956"/>
    <n v="7000"/>
    <n v="100490.02"/>
    <x v="0"/>
    <x v="0"/>
    <x v="0"/>
    <n v="1364078561"/>
    <n v="1361490161"/>
    <x v="1"/>
    <n v="1356"/>
    <x v="0"/>
    <s v="technology/hardware"/>
    <n v="1436"/>
    <x v="1391"/>
    <x v="2"/>
    <x v="30"/>
  </r>
  <r>
    <n v="1959"/>
    <x v="1959"/>
    <x v="1957"/>
    <n v="10000"/>
    <n v="15673.44"/>
    <x v="0"/>
    <x v="0"/>
    <x v="0"/>
    <n v="1412121600"/>
    <n v="1408565860"/>
    <x v="1"/>
    <n v="424"/>
    <x v="0"/>
    <s v="technology/hardware"/>
    <n v="157"/>
    <x v="1392"/>
    <x v="2"/>
    <x v="30"/>
  </r>
  <r>
    <n v="1960"/>
    <x v="1960"/>
    <x v="1958"/>
    <n v="70000"/>
    <n v="82532"/>
    <x v="0"/>
    <x v="11"/>
    <x v="9"/>
    <n v="1419151341"/>
    <n v="1416559341"/>
    <x v="1"/>
    <n v="33"/>
    <x v="0"/>
    <s v="technology/hardware"/>
    <n v="118"/>
    <x v="1393"/>
    <x v="2"/>
    <x v="30"/>
  </r>
  <r>
    <n v="1961"/>
    <x v="1961"/>
    <x v="1959"/>
    <n v="10000"/>
    <n v="110538.12"/>
    <x v="0"/>
    <x v="0"/>
    <x v="0"/>
    <n v="1349495940"/>
    <n v="1346042417"/>
    <x v="1"/>
    <n v="1633"/>
    <x v="0"/>
    <s v="technology/hardware"/>
    <n v="1105"/>
    <x v="1394"/>
    <x v="2"/>
    <x v="30"/>
  </r>
  <r>
    <n v="1962"/>
    <x v="1962"/>
    <x v="1960"/>
    <n v="10000"/>
    <n v="19292.5"/>
    <x v="0"/>
    <x v="0"/>
    <x v="0"/>
    <n v="1400006636"/>
    <n v="1397414636"/>
    <x v="1"/>
    <n v="306"/>
    <x v="0"/>
    <s v="technology/hardware"/>
    <n v="193"/>
    <x v="1395"/>
    <x v="2"/>
    <x v="30"/>
  </r>
  <r>
    <n v="1963"/>
    <x v="1963"/>
    <x v="1961"/>
    <n v="19000"/>
    <n v="24108"/>
    <x v="0"/>
    <x v="1"/>
    <x v="1"/>
    <n v="1410862734"/>
    <n v="1407838734"/>
    <x v="1"/>
    <n v="205"/>
    <x v="0"/>
    <s v="technology/hardware"/>
    <n v="127"/>
    <x v="1396"/>
    <x v="2"/>
    <x v="30"/>
  </r>
  <r>
    <n v="1964"/>
    <x v="1964"/>
    <x v="1962"/>
    <n v="89200"/>
    <n v="231543.12"/>
    <x v="0"/>
    <x v="13"/>
    <x v="3"/>
    <n v="1461306772"/>
    <n v="1458714772"/>
    <x v="1"/>
    <n v="1281"/>
    <x v="0"/>
    <s v="technology/hardware"/>
    <n v="260"/>
    <x v="1397"/>
    <x v="2"/>
    <x v="30"/>
  </r>
  <r>
    <n v="1965"/>
    <x v="1965"/>
    <x v="1963"/>
    <n v="5000"/>
    <n v="13114"/>
    <x v="0"/>
    <x v="0"/>
    <x v="0"/>
    <n v="1326330000"/>
    <n v="1324433310"/>
    <x v="1"/>
    <n v="103"/>
    <x v="0"/>
    <s v="technology/hardware"/>
    <n v="262"/>
    <x v="1398"/>
    <x v="2"/>
    <x v="30"/>
  </r>
  <r>
    <n v="1966"/>
    <x v="1966"/>
    <x v="1964"/>
    <n v="100000"/>
    <n v="206743.09"/>
    <x v="0"/>
    <x v="0"/>
    <x v="0"/>
    <n v="1408021098"/>
    <n v="1405429098"/>
    <x v="1"/>
    <n v="1513"/>
    <x v="0"/>
    <s v="technology/hardware"/>
    <n v="207"/>
    <x v="1399"/>
    <x v="2"/>
    <x v="30"/>
  </r>
  <r>
    <n v="1967"/>
    <x v="1967"/>
    <x v="1965"/>
    <n v="20000"/>
    <n v="74026"/>
    <x v="0"/>
    <x v="0"/>
    <x v="0"/>
    <n v="1398959729"/>
    <n v="1396367729"/>
    <x v="1"/>
    <n v="405"/>
    <x v="0"/>
    <s v="technology/hardware"/>
    <n v="370"/>
    <x v="1400"/>
    <x v="2"/>
    <x v="30"/>
  </r>
  <r>
    <n v="1968"/>
    <x v="1968"/>
    <x v="1966"/>
    <n v="50000"/>
    <n v="142483"/>
    <x v="0"/>
    <x v="0"/>
    <x v="0"/>
    <n v="1480777515"/>
    <n v="1478095515"/>
    <x v="1"/>
    <n v="510"/>
    <x v="0"/>
    <s v="technology/hardware"/>
    <n v="285"/>
    <x v="1401"/>
    <x v="2"/>
    <x v="30"/>
  </r>
  <r>
    <n v="1969"/>
    <x v="1969"/>
    <x v="1967"/>
    <n v="20000"/>
    <n v="115816"/>
    <x v="0"/>
    <x v="1"/>
    <x v="1"/>
    <n v="1470423668"/>
    <n v="1467831668"/>
    <x v="1"/>
    <n v="1887"/>
    <x v="0"/>
    <s v="technology/hardware"/>
    <n v="579"/>
    <x v="1402"/>
    <x v="2"/>
    <x v="30"/>
  </r>
  <r>
    <n v="1970"/>
    <x v="1970"/>
    <x v="1968"/>
    <n v="5000"/>
    <n v="56590"/>
    <x v="0"/>
    <x v="0"/>
    <x v="0"/>
    <n v="1366429101"/>
    <n v="1361248701"/>
    <x v="1"/>
    <n v="701"/>
    <x v="0"/>
    <s v="technology/hardware"/>
    <n v="1132"/>
    <x v="1403"/>
    <x v="2"/>
    <x v="30"/>
  </r>
  <r>
    <n v="1971"/>
    <x v="1971"/>
    <x v="1969"/>
    <n v="400000"/>
    <n v="1052110.8700000001"/>
    <x v="0"/>
    <x v="0"/>
    <x v="0"/>
    <n v="1384488000"/>
    <n v="1381752061"/>
    <x v="1"/>
    <n v="3863"/>
    <x v="0"/>
    <s v="technology/hardware"/>
    <n v="263"/>
    <x v="1404"/>
    <x v="2"/>
    <x v="30"/>
  </r>
  <r>
    <n v="1972"/>
    <x v="1972"/>
    <x v="1970"/>
    <n v="2500"/>
    <n v="16862"/>
    <x v="0"/>
    <x v="0"/>
    <x v="0"/>
    <n v="1353201444"/>
    <n v="1350605844"/>
    <x v="1"/>
    <n v="238"/>
    <x v="0"/>
    <s v="technology/hardware"/>
    <n v="674"/>
    <x v="1405"/>
    <x v="2"/>
    <x v="30"/>
  </r>
  <r>
    <n v="1973"/>
    <x v="1973"/>
    <x v="1971"/>
    <n v="198000"/>
    <n v="508525.01"/>
    <x v="0"/>
    <x v="0"/>
    <x v="0"/>
    <n v="1470466800"/>
    <n v="1467134464"/>
    <x v="1"/>
    <n v="2051"/>
    <x v="0"/>
    <s v="technology/hardware"/>
    <n v="257"/>
    <x v="1406"/>
    <x v="2"/>
    <x v="30"/>
  </r>
  <r>
    <n v="1974"/>
    <x v="1974"/>
    <x v="1972"/>
    <n v="20000"/>
    <n v="75099.199999999997"/>
    <x v="0"/>
    <x v="1"/>
    <x v="1"/>
    <n v="1376899269"/>
    <n v="1371715269"/>
    <x v="1"/>
    <n v="402"/>
    <x v="0"/>
    <s v="technology/hardware"/>
    <n v="375"/>
    <x v="1407"/>
    <x v="2"/>
    <x v="30"/>
  </r>
  <r>
    <n v="1975"/>
    <x v="1975"/>
    <x v="1973"/>
    <n v="16000"/>
    <n v="33393.339999999997"/>
    <x v="0"/>
    <x v="0"/>
    <x v="0"/>
    <n v="1362938851"/>
    <n v="1360346851"/>
    <x v="1"/>
    <n v="253"/>
    <x v="0"/>
    <s v="technology/hardware"/>
    <n v="209"/>
    <x v="1408"/>
    <x v="2"/>
    <x v="30"/>
  </r>
  <r>
    <n v="1976"/>
    <x v="1976"/>
    <x v="1974"/>
    <n v="4000"/>
    <n v="13864"/>
    <x v="0"/>
    <x v="1"/>
    <x v="1"/>
    <n v="1373751325"/>
    <n v="1371159325"/>
    <x v="1"/>
    <n v="473"/>
    <x v="0"/>
    <s v="technology/hardware"/>
    <n v="347"/>
    <x v="1409"/>
    <x v="2"/>
    <x v="30"/>
  </r>
  <r>
    <n v="1977"/>
    <x v="1977"/>
    <x v="1975"/>
    <n v="50000"/>
    <n v="201165"/>
    <x v="0"/>
    <x v="0"/>
    <x v="0"/>
    <n v="1450511940"/>
    <n v="1446527540"/>
    <x v="1"/>
    <n v="821"/>
    <x v="0"/>
    <s v="technology/hardware"/>
    <n v="402"/>
    <x v="1410"/>
    <x v="2"/>
    <x v="30"/>
  </r>
  <r>
    <n v="1978"/>
    <x v="1978"/>
    <x v="1976"/>
    <n v="50000"/>
    <n v="513422.57"/>
    <x v="0"/>
    <x v="0"/>
    <x v="0"/>
    <n v="1339484400"/>
    <n v="1336627492"/>
    <x v="1"/>
    <n v="388"/>
    <x v="0"/>
    <s v="technology/hardware"/>
    <n v="1027"/>
    <x v="1411"/>
    <x v="2"/>
    <x v="30"/>
  </r>
  <r>
    <n v="1979"/>
    <x v="1979"/>
    <x v="1977"/>
    <n v="200000"/>
    <n v="229802.31"/>
    <x v="0"/>
    <x v="0"/>
    <x v="0"/>
    <n v="1447909140"/>
    <n v="1444734146"/>
    <x v="1"/>
    <n v="813"/>
    <x v="0"/>
    <s v="technology/hardware"/>
    <n v="115"/>
    <x v="1412"/>
    <x v="2"/>
    <x v="30"/>
  </r>
  <r>
    <n v="1980"/>
    <x v="1980"/>
    <x v="1978"/>
    <n v="50000"/>
    <n v="177412.01"/>
    <x v="0"/>
    <x v="12"/>
    <x v="3"/>
    <n v="1459684862"/>
    <n v="1456232462"/>
    <x v="1"/>
    <n v="1945"/>
    <x v="0"/>
    <s v="technology/hardware"/>
    <n v="355"/>
    <x v="1413"/>
    <x v="2"/>
    <x v="30"/>
  </r>
  <r>
    <n v="1981"/>
    <x v="1981"/>
    <x v="1979"/>
    <n v="7500"/>
    <n v="381"/>
    <x v="2"/>
    <x v="5"/>
    <x v="5"/>
    <n v="1404926665"/>
    <n v="1402334665"/>
    <x v="0"/>
    <n v="12"/>
    <x v="1"/>
    <s v="photography/people"/>
    <n v="5"/>
    <x v="1414"/>
    <x v="8"/>
    <x v="31"/>
  </r>
  <r>
    <n v="1982"/>
    <x v="1982"/>
    <x v="1980"/>
    <n v="180000"/>
    <n v="0"/>
    <x v="2"/>
    <x v="7"/>
    <x v="6"/>
    <n v="1480863887"/>
    <n v="1478268287"/>
    <x v="0"/>
    <n v="0"/>
    <x v="1"/>
    <s v="photography/people"/>
    <n v="0"/>
    <x v="121"/>
    <x v="8"/>
    <x v="31"/>
  </r>
  <r>
    <n v="1983"/>
    <x v="1983"/>
    <x v="1981"/>
    <n v="33000"/>
    <n v="1419"/>
    <x v="2"/>
    <x v="0"/>
    <x v="0"/>
    <n v="1472799600"/>
    <n v="1470874618"/>
    <x v="0"/>
    <n v="16"/>
    <x v="1"/>
    <s v="photography/people"/>
    <n v="4"/>
    <x v="1415"/>
    <x v="8"/>
    <x v="31"/>
  </r>
  <r>
    <n v="1984"/>
    <x v="1984"/>
    <x v="1982"/>
    <n v="15000"/>
    <n v="3172"/>
    <x v="2"/>
    <x v="0"/>
    <x v="0"/>
    <n v="1417377481"/>
    <n v="1412189881"/>
    <x v="0"/>
    <n v="7"/>
    <x v="1"/>
    <s v="photography/people"/>
    <n v="21"/>
    <x v="1416"/>
    <x v="8"/>
    <x v="31"/>
  </r>
  <r>
    <n v="1985"/>
    <x v="1985"/>
    <x v="1983"/>
    <n v="1600"/>
    <n v="51"/>
    <x v="2"/>
    <x v="1"/>
    <x v="1"/>
    <n v="1470178800"/>
    <n v="1467650771"/>
    <x v="0"/>
    <n v="4"/>
    <x v="1"/>
    <s v="photography/people"/>
    <n v="3"/>
    <x v="786"/>
    <x v="8"/>
    <x v="31"/>
  </r>
  <r>
    <n v="1986"/>
    <x v="1986"/>
    <x v="1984"/>
    <n v="2000"/>
    <n v="1"/>
    <x v="2"/>
    <x v="1"/>
    <x v="1"/>
    <n v="1457947483"/>
    <n v="1455359083"/>
    <x v="0"/>
    <n v="1"/>
    <x v="1"/>
    <s v="photography/people"/>
    <n v="0"/>
    <x v="120"/>
    <x v="8"/>
    <x v="31"/>
  </r>
  <r>
    <n v="1987"/>
    <x v="1987"/>
    <x v="1985"/>
    <n v="5500"/>
    <n v="2336"/>
    <x v="2"/>
    <x v="1"/>
    <x v="1"/>
    <n v="1425223276"/>
    <n v="1422631276"/>
    <x v="0"/>
    <n v="28"/>
    <x v="1"/>
    <s v="photography/people"/>
    <n v="42"/>
    <x v="1417"/>
    <x v="8"/>
    <x v="31"/>
  </r>
  <r>
    <n v="1988"/>
    <x v="1988"/>
    <x v="1986"/>
    <n v="6000"/>
    <n v="25"/>
    <x v="2"/>
    <x v="0"/>
    <x v="0"/>
    <n v="1440094742"/>
    <n v="1437502742"/>
    <x v="0"/>
    <n v="1"/>
    <x v="1"/>
    <s v="photography/people"/>
    <n v="0"/>
    <x v="380"/>
    <x v="8"/>
    <x v="31"/>
  </r>
  <r>
    <n v="1989"/>
    <x v="1989"/>
    <x v="1987"/>
    <n v="5000"/>
    <n v="50"/>
    <x v="2"/>
    <x v="0"/>
    <x v="0"/>
    <n v="1481473208"/>
    <n v="1478881208"/>
    <x v="0"/>
    <n v="1"/>
    <x v="1"/>
    <s v="photography/people"/>
    <n v="1"/>
    <x v="73"/>
    <x v="8"/>
    <x v="31"/>
  </r>
  <r>
    <n v="1990"/>
    <x v="1990"/>
    <x v="1988"/>
    <n v="3000"/>
    <n v="509"/>
    <x v="2"/>
    <x v="0"/>
    <x v="0"/>
    <n v="1455338532"/>
    <n v="1454042532"/>
    <x v="0"/>
    <n v="5"/>
    <x v="1"/>
    <s v="photography/people"/>
    <n v="17"/>
    <x v="1418"/>
    <x v="8"/>
    <x v="31"/>
  </r>
  <r>
    <n v="1991"/>
    <x v="1991"/>
    <x v="1989"/>
    <n v="2000"/>
    <n v="140"/>
    <x v="2"/>
    <x v="0"/>
    <x v="0"/>
    <n v="1435958786"/>
    <n v="1434144386"/>
    <x v="0"/>
    <n v="3"/>
    <x v="1"/>
    <s v="photography/people"/>
    <n v="7"/>
    <x v="646"/>
    <x v="8"/>
    <x v="31"/>
  </r>
  <r>
    <n v="1992"/>
    <x v="1992"/>
    <x v="1990"/>
    <n v="1500"/>
    <n v="2"/>
    <x v="2"/>
    <x v="0"/>
    <x v="0"/>
    <n v="1424229991"/>
    <n v="1421637991"/>
    <x v="0"/>
    <n v="2"/>
    <x v="1"/>
    <s v="photography/people"/>
    <n v="0"/>
    <x v="120"/>
    <x v="8"/>
    <x v="31"/>
  </r>
  <r>
    <n v="1993"/>
    <x v="1993"/>
    <x v="1991"/>
    <n v="2000"/>
    <n v="0"/>
    <x v="2"/>
    <x v="1"/>
    <x v="1"/>
    <n v="1450706837"/>
    <n v="1448114837"/>
    <x v="0"/>
    <n v="0"/>
    <x v="1"/>
    <s v="photography/people"/>
    <n v="0"/>
    <x v="121"/>
    <x v="8"/>
    <x v="31"/>
  </r>
  <r>
    <n v="1994"/>
    <x v="1994"/>
    <x v="1992"/>
    <n v="3200"/>
    <n v="0"/>
    <x v="2"/>
    <x v="0"/>
    <x v="0"/>
    <n v="1481072942"/>
    <n v="1475885342"/>
    <x v="0"/>
    <n v="0"/>
    <x v="1"/>
    <s v="photography/people"/>
    <n v="0"/>
    <x v="121"/>
    <x v="8"/>
    <x v="31"/>
  </r>
  <r>
    <n v="1995"/>
    <x v="1995"/>
    <x v="1993"/>
    <n v="1000"/>
    <n v="78"/>
    <x v="2"/>
    <x v="5"/>
    <x v="5"/>
    <n v="1437082736"/>
    <n v="1435354736"/>
    <x v="0"/>
    <n v="3"/>
    <x v="1"/>
    <s v="photography/people"/>
    <n v="8"/>
    <x v="433"/>
    <x v="8"/>
    <x v="31"/>
  </r>
  <r>
    <n v="1996"/>
    <x v="1996"/>
    <x v="1994"/>
    <n v="133800"/>
    <n v="0"/>
    <x v="2"/>
    <x v="0"/>
    <x v="0"/>
    <n v="1405021211"/>
    <n v="1402429211"/>
    <x v="0"/>
    <n v="0"/>
    <x v="1"/>
    <s v="photography/people"/>
    <n v="0"/>
    <x v="121"/>
    <x v="8"/>
    <x v="31"/>
  </r>
  <r>
    <n v="1997"/>
    <x v="1997"/>
    <x v="1995"/>
    <n v="6500"/>
    <n v="0"/>
    <x v="2"/>
    <x v="0"/>
    <x v="0"/>
    <n v="1409091612"/>
    <n v="1406499612"/>
    <x v="0"/>
    <n v="0"/>
    <x v="1"/>
    <s v="photography/people"/>
    <n v="0"/>
    <x v="121"/>
    <x v="8"/>
    <x v="31"/>
  </r>
  <r>
    <n v="1998"/>
    <x v="1998"/>
    <x v="1996"/>
    <n v="2500"/>
    <n v="655"/>
    <x v="2"/>
    <x v="0"/>
    <x v="0"/>
    <n v="1406861438"/>
    <n v="1402973438"/>
    <x v="0"/>
    <n v="3"/>
    <x v="1"/>
    <s v="photography/people"/>
    <n v="26"/>
    <x v="1419"/>
    <x v="8"/>
    <x v="31"/>
  </r>
  <r>
    <n v="1999"/>
    <x v="1999"/>
    <x v="1997"/>
    <n v="31000"/>
    <n v="236"/>
    <x v="2"/>
    <x v="1"/>
    <x v="1"/>
    <n v="1415882108"/>
    <n v="1413286508"/>
    <x v="0"/>
    <n v="7"/>
    <x v="1"/>
    <s v="photography/people"/>
    <n v="1"/>
    <x v="1420"/>
    <x v="8"/>
    <x v="31"/>
  </r>
  <r>
    <n v="2000"/>
    <x v="2000"/>
    <x v="1998"/>
    <n v="5000"/>
    <n v="625"/>
    <x v="2"/>
    <x v="5"/>
    <x v="5"/>
    <n v="1452120613"/>
    <n v="1449528613"/>
    <x v="0"/>
    <n v="25"/>
    <x v="1"/>
    <s v="photography/people"/>
    <n v="13"/>
    <x v="380"/>
    <x v="8"/>
    <x v="31"/>
  </r>
  <r>
    <n v="2001"/>
    <x v="2001"/>
    <x v="1999"/>
    <n v="55000"/>
    <n v="210171"/>
    <x v="0"/>
    <x v="12"/>
    <x v="3"/>
    <n v="1434139200"/>
    <n v="1431406916"/>
    <x v="1"/>
    <n v="1637"/>
    <x v="0"/>
    <s v="technology/hardware"/>
    <n v="382"/>
    <x v="1421"/>
    <x v="2"/>
    <x v="30"/>
  </r>
  <r>
    <n v="2002"/>
    <x v="2002"/>
    <x v="2000"/>
    <n v="50000"/>
    <n v="108397.11"/>
    <x v="0"/>
    <x v="0"/>
    <x v="0"/>
    <n v="1485191143"/>
    <n v="1482599143"/>
    <x v="1"/>
    <n v="1375"/>
    <x v="0"/>
    <s v="technology/hardware"/>
    <n v="217"/>
    <x v="1422"/>
    <x v="2"/>
    <x v="30"/>
  </r>
  <r>
    <n v="2003"/>
    <x v="2003"/>
    <x v="2001"/>
    <n v="500"/>
    <n v="1560"/>
    <x v="0"/>
    <x v="0"/>
    <x v="0"/>
    <n v="1278111600"/>
    <n v="1276830052"/>
    <x v="1"/>
    <n v="17"/>
    <x v="0"/>
    <s v="technology/hardware"/>
    <n v="312"/>
    <x v="1423"/>
    <x v="2"/>
    <x v="30"/>
  </r>
  <r>
    <n v="2004"/>
    <x v="2004"/>
    <x v="2002"/>
    <n v="50000"/>
    <n v="117210.24000000001"/>
    <x v="0"/>
    <x v="0"/>
    <x v="0"/>
    <n v="1405002663"/>
    <n v="1402410663"/>
    <x v="1"/>
    <n v="354"/>
    <x v="0"/>
    <s v="technology/hardware"/>
    <n v="234"/>
    <x v="1424"/>
    <x v="2"/>
    <x v="30"/>
  </r>
  <r>
    <n v="2005"/>
    <x v="2005"/>
    <x v="2003"/>
    <n v="30000"/>
    <n v="37104.03"/>
    <x v="0"/>
    <x v="0"/>
    <x v="0"/>
    <n v="1381895940"/>
    <n v="1379532618"/>
    <x v="1"/>
    <n v="191"/>
    <x v="0"/>
    <s v="technology/hardware"/>
    <n v="124"/>
    <x v="1425"/>
    <x v="2"/>
    <x v="30"/>
  </r>
  <r>
    <n v="2006"/>
    <x v="2006"/>
    <x v="2004"/>
    <n v="50000"/>
    <n v="123920"/>
    <x v="0"/>
    <x v="0"/>
    <x v="0"/>
    <n v="1417611645"/>
    <n v="1414584045"/>
    <x v="1"/>
    <n v="303"/>
    <x v="0"/>
    <s v="technology/hardware"/>
    <n v="248"/>
    <x v="1426"/>
    <x v="2"/>
    <x v="30"/>
  </r>
  <r>
    <n v="2007"/>
    <x v="2007"/>
    <x v="2005"/>
    <n v="10000"/>
    <n v="11570.92"/>
    <x v="0"/>
    <x v="0"/>
    <x v="0"/>
    <n v="1282622400"/>
    <n v="1276891586"/>
    <x v="1"/>
    <n v="137"/>
    <x v="0"/>
    <s v="technology/hardware"/>
    <n v="116"/>
    <x v="1427"/>
    <x v="2"/>
    <x v="30"/>
  </r>
  <r>
    <n v="2008"/>
    <x v="2008"/>
    <x v="2006"/>
    <n v="1570.79"/>
    <n v="1839"/>
    <x v="0"/>
    <x v="0"/>
    <x v="0"/>
    <n v="1316442622"/>
    <n v="1312641022"/>
    <x v="1"/>
    <n v="41"/>
    <x v="0"/>
    <s v="technology/hardware"/>
    <n v="117"/>
    <x v="1428"/>
    <x v="2"/>
    <x v="30"/>
  </r>
  <r>
    <n v="2009"/>
    <x v="2009"/>
    <x v="2007"/>
    <n v="50000"/>
    <n v="152579"/>
    <x v="0"/>
    <x v="12"/>
    <x v="3"/>
    <n v="1479890743"/>
    <n v="1476776743"/>
    <x v="1"/>
    <n v="398"/>
    <x v="0"/>
    <s v="technology/hardware"/>
    <n v="305"/>
    <x v="1429"/>
    <x v="2"/>
    <x v="30"/>
  </r>
  <r>
    <n v="2010"/>
    <x v="2010"/>
    <x v="2008"/>
    <n v="30000"/>
    <n v="96015.9"/>
    <x v="0"/>
    <x v="0"/>
    <x v="0"/>
    <n v="1471564491"/>
    <n v="1468972491"/>
    <x v="1"/>
    <n v="1737"/>
    <x v="0"/>
    <s v="technology/hardware"/>
    <n v="320"/>
    <x v="1240"/>
    <x v="2"/>
    <x v="30"/>
  </r>
  <r>
    <n v="2011"/>
    <x v="2011"/>
    <x v="2009"/>
    <n v="50000"/>
    <n v="409782"/>
    <x v="0"/>
    <x v="15"/>
    <x v="3"/>
    <n v="1452553200"/>
    <n v="1449650173"/>
    <x v="1"/>
    <n v="971"/>
    <x v="0"/>
    <s v="technology/hardware"/>
    <n v="820"/>
    <x v="1430"/>
    <x v="2"/>
    <x v="30"/>
  </r>
  <r>
    <n v="2012"/>
    <x v="2012"/>
    <x v="2010"/>
    <n v="5000"/>
    <n v="11745"/>
    <x v="0"/>
    <x v="0"/>
    <x v="0"/>
    <n v="1423165441"/>
    <n v="1420573441"/>
    <x v="1"/>
    <n v="183"/>
    <x v="0"/>
    <s v="technology/hardware"/>
    <n v="235"/>
    <x v="1431"/>
    <x v="2"/>
    <x v="30"/>
  </r>
  <r>
    <n v="2013"/>
    <x v="2013"/>
    <x v="2011"/>
    <n v="160000"/>
    <n v="791862"/>
    <x v="0"/>
    <x v="0"/>
    <x v="0"/>
    <n v="1468019014"/>
    <n v="1462835014"/>
    <x v="1"/>
    <n v="4562"/>
    <x v="0"/>
    <s v="technology/hardware"/>
    <n v="495"/>
    <x v="1432"/>
    <x v="2"/>
    <x v="30"/>
  </r>
  <r>
    <n v="2014"/>
    <x v="2014"/>
    <x v="2012"/>
    <n v="30000"/>
    <n v="2344134.67"/>
    <x v="0"/>
    <x v="0"/>
    <x v="0"/>
    <n v="1364184539"/>
    <n v="1361250539"/>
    <x v="1"/>
    <n v="26457"/>
    <x v="0"/>
    <s v="technology/hardware"/>
    <n v="7814"/>
    <x v="1433"/>
    <x v="2"/>
    <x v="30"/>
  </r>
  <r>
    <n v="2015"/>
    <x v="2015"/>
    <x v="2013"/>
    <n v="7200"/>
    <n v="8136.01"/>
    <x v="0"/>
    <x v="0"/>
    <x v="0"/>
    <n v="1315602163"/>
    <n v="1313010163"/>
    <x v="1"/>
    <n v="162"/>
    <x v="0"/>
    <s v="technology/hardware"/>
    <n v="113"/>
    <x v="1434"/>
    <x v="2"/>
    <x v="30"/>
  </r>
  <r>
    <n v="2016"/>
    <x v="2016"/>
    <x v="2014"/>
    <n v="10000"/>
    <n v="92154.22"/>
    <x v="0"/>
    <x v="0"/>
    <x v="0"/>
    <n v="1362863299"/>
    <n v="1360271299"/>
    <x v="1"/>
    <n v="479"/>
    <x v="0"/>
    <s v="technology/hardware"/>
    <n v="922"/>
    <x v="1435"/>
    <x v="2"/>
    <x v="30"/>
  </r>
  <r>
    <n v="2017"/>
    <x v="2017"/>
    <x v="2015"/>
    <n v="25000"/>
    <n v="31275.599999999999"/>
    <x v="0"/>
    <x v="0"/>
    <x v="0"/>
    <n v="1332561600"/>
    <n v="1329873755"/>
    <x v="1"/>
    <n v="426"/>
    <x v="0"/>
    <s v="technology/hardware"/>
    <n v="125"/>
    <x v="1436"/>
    <x v="2"/>
    <x v="30"/>
  </r>
  <r>
    <n v="2018"/>
    <x v="2018"/>
    <x v="2016"/>
    <n v="65000"/>
    <n v="66458.23"/>
    <x v="0"/>
    <x v="17"/>
    <x v="3"/>
    <n v="1439455609"/>
    <n v="1436863609"/>
    <x v="1"/>
    <n v="450"/>
    <x v="0"/>
    <s v="technology/hardware"/>
    <n v="102"/>
    <x v="1437"/>
    <x v="2"/>
    <x v="30"/>
  </r>
  <r>
    <n v="2019"/>
    <x v="2019"/>
    <x v="2017"/>
    <n v="40000"/>
    <n v="193963.9"/>
    <x v="0"/>
    <x v="0"/>
    <x v="0"/>
    <n v="1474563621"/>
    <n v="1471971621"/>
    <x v="1"/>
    <n v="1780"/>
    <x v="0"/>
    <s v="technology/hardware"/>
    <n v="485"/>
    <x v="1438"/>
    <x v="2"/>
    <x v="30"/>
  </r>
  <r>
    <n v="2020"/>
    <x v="2020"/>
    <x v="2018"/>
    <n v="1500"/>
    <n v="2885"/>
    <x v="0"/>
    <x v="0"/>
    <x v="0"/>
    <n v="1400108640"/>
    <n v="1396923624"/>
    <x v="1"/>
    <n v="122"/>
    <x v="0"/>
    <s v="technology/hardware"/>
    <n v="192"/>
    <x v="1439"/>
    <x v="2"/>
    <x v="30"/>
  </r>
  <r>
    <n v="2021"/>
    <x v="2021"/>
    <x v="2019"/>
    <n v="5000"/>
    <n v="14055"/>
    <x v="0"/>
    <x v="0"/>
    <x v="0"/>
    <n v="1411522897"/>
    <n v="1407634897"/>
    <x v="1"/>
    <n v="95"/>
    <x v="0"/>
    <s v="technology/hardware"/>
    <n v="281"/>
    <x v="1440"/>
    <x v="2"/>
    <x v="30"/>
  </r>
  <r>
    <n v="2022"/>
    <x v="2022"/>
    <x v="2020"/>
    <n v="100000"/>
    <n v="125137"/>
    <x v="0"/>
    <x v="0"/>
    <x v="0"/>
    <n v="1465652372"/>
    <n v="1463060372"/>
    <x v="1"/>
    <n v="325"/>
    <x v="0"/>
    <s v="technology/hardware"/>
    <n v="125"/>
    <x v="1441"/>
    <x v="2"/>
    <x v="30"/>
  </r>
  <r>
    <n v="2023"/>
    <x v="2023"/>
    <x v="2021"/>
    <n v="100000"/>
    <n v="161459"/>
    <x v="0"/>
    <x v="0"/>
    <x v="0"/>
    <n v="1434017153"/>
    <n v="1431425153"/>
    <x v="1"/>
    <n v="353"/>
    <x v="0"/>
    <s v="technology/hardware"/>
    <n v="161"/>
    <x v="1442"/>
    <x v="2"/>
    <x v="30"/>
  </r>
  <r>
    <n v="2024"/>
    <x v="2024"/>
    <x v="2022"/>
    <n v="4000"/>
    <n v="23414"/>
    <x v="0"/>
    <x v="0"/>
    <x v="0"/>
    <n v="1344826800"/>
    <n v="1341875544"/>
    <x v="1"/>
    <n v="105"/>
    <x v="0"/>
    <s v="technology/hardware"/>
    <n v="585"/>
    <x v="1443"/>
    <x v="2"/>
    <x v="30"/>
  </r>
  <r>
    <n v="2025"/>
    <x v="2025"/>
    <x v="2023"/>
    <n v="80000"/>
    <n v="160920"/>
    <x v="0"/>
    <x v="12"/>
    <x v="3"/>
    <n v="1433996746"/>
    <n v="1431404746"/>
    <x v="1"/>
    <n v="729"/>
    <x v="0"/>
    <s v="technology/hardware"/>
    <n v="201"/>
    <x v="1444"/>
    <x v="2"/>
    <x v="30"/>
  </r>
  <r>
    <n v="2026"/>
    <x v="2026"/>
    <x v="2024"/>
    <n v="25000"/>
    <n v="33370.769999999997"/>
    <x v="0"/>
    <x v="0"/>
    <x v="0"/>
    <n v="1398052740"/>
    <n v="1394127585"/>
    <x v="1"/>
    <n v="454"/>
    <x v="0"/>
    <s v="technology/hardware"/>
    <n v="133"/>
    <x v="1445"/>
    <x v="2"/>
    <x v="30"/>
  </r>
  <r>
    <n v="2027"/>
    <x v="2027"/>
    <x v="2025"/>
    <n v="100000"/>
    <n v="120249"/>
    <x v="0"/>
    <x v="0"/>
    <x v="0"/>
    <n v="1427740319"/>
    <n v="1423855919"/>
    <x v="1"/>
    <n v="539"/>
    <x v="0"/>
    <s v="technology/hardware"/>
    <n v="120"/>
    <x v="1446"/>
    <x v="2"/>
    <x v="30"/>
  </r>
  <r>
    <n v="2028"/>
    <x v="2028"/>
    <x v="2026"/>
    <n v="3000"/>
    <n v="3785"/>
    <x v="0"/>
    <x v="0"/>
    <x v="0"/>
    <n v="1268690100"/>
    <n v="1265493806"/>
    <x v="1"/>
    <n v="79"/>
    <x v="0"/>
    <s v="technology/hardware"/>
    <n v="126"/>
    <x v="1447"/>
    <x v="2"/>
    <x v="30"/>
  </r>
  <r>
    <n v="2029"/>
    <x v="2029"/>
    <x v="2027"/>
    <n v="2500"/>
    <n v="9030"/>
    <x v="0"/>
    <x v="0"/>
    <x v="0"/>
    <n v="1409099481"/>
    <n v="1406507481"/>
    <x v="1"/>
    <n v="94"/>
    <x v="0"/>
    <s v="technology/hardware"/>
    <n v="361"/>
    <x v="1448"/>
    <x v="2"/>
    <x v="30"/>
  </r>
  <r>
    <n v="2030"/>
    <x v="2030"/>
    <x v="2028"/>
    <n v="32768"/>
    <n v="74134"/>
    <x v="0"/>
    <x v="1"/>
    <x v="1"/>
    <n v="1354233296"/>
    <n v="1351641296"/>
    <x v="1"/>
    <n v="625"/>
    <x v="0"/>
    <s v="technology/hardware"/>
    <n v="226"/>
    <x v="1449"/>
    <x v="2"/>
    <x v="30"/>
  </r>
  <r>
    <n v="2031"/>
    <x v="2031"/>
    <x v="2029"/>
    <n v="50000"/>
    <n v="60175"/>
    <x v="0"/>
    <x v="9"/>
    <x v="3"/>
    <n v="1420765200"/>
    <n v="1417506853"/>
    <x v="1"/>
    <n v="508"/>
    <x v="0"/>
    <s v="technology/hardware"/>
    <n v="120"/>
    <x v="1450"/>
    <x v="2"/>
    <x v="30"/>
  </r>
  <r>
    <n v="2032"/>
    <x v="2032"/>
    <x v="2030"/>
    <n v="25000"/>
    <n v="76047"/>
    <x v="0"/>
    <x v="0"/>
    <x v="0"/>
    <n v="1481778000"/>
    <n v="1479216874"/>
    <x v="1"/>
    <n v="531"/>
    <x v="0"/>
    <s v="technology/hardware"/>
    <n v="304"/>
    <x v="1451"/>
    <x v="2"/>
    <x v="30"/>
  </r>
  <r>
    <n v="2033"/>
    <x v="2033"/>
    <x v="2031"/>
    <n v="25000"/>
    <n v="44669"/>
    <x v="0"/>
    <x v="0"/>
    <x v="0"/>
    <n v="1398477518"/>
    <n v="1395885518"/>
    <x v="1"/>
    <n v="158"/>
    <x v="0"/>
    <s v="technology/hardware"/>
    <n v="179"/>
    <x v="1452"/>
    <x v="2"/>
    <x v="30"/>
  </r>
  <r>
    <n v="2034"/>
    <x v="2034"/>
    <x v="2032"/>
    <n v="78000"/>
    <n v="301719.59000000003"/>
    <x v="0"/>
    <x v="0"/>
    <x v="0"/>
    <n v="1430981880"/>
    <n v="1426216033"/>
    <x v="1"/>
    <n v="508"/>
    <x v="0"/>
    <s v="technology/hardware"/>
    <n v="387"/>
    <x v="1453"/>
    <x v="2"/>
    <x v="30"/>
  </r>
  <r>
    <n v="2035"/>
    <x v="2035"/>
    <x v="2033"/>
    <n v="80000"/>
    <n v="168829.14"/>
    <x v="0"/>
    <x v="0"/>
    <x v="0"/>
    <n v="1450486800"/>
    <n v="1446562807"/>
    <x v="1"/>
    <n v="644"/>
    <x v="0"/>
    <s v="technology/hardware"/>
    <n v="211"/>
    <x v="1454"/>
    <x v="2"/>
    <x v="30"/>
  </r>
  <r>
    <n v="2036"/>
    <x v="2036"/>
    <x v="2034"/>
    <n v="30000"/>
    <n v="39500.5"/>
    <x v="0"/>
    <x v="0"/>
    <x v="0"/>
    <n v="1399668319"/>
    <n v="1397076319"/>
    <x v="1"/>
    <n v="848"/>
    <x v="0"/>
    <s v="technology/hardware"/>
    <n v="132"/>
    <x v="1455"/>
    <x v="2"/>
    <x v="30"/>
  </r>
  <r>
    <n v="2037"/>
    <x v="2037"/>
    <x v="2035"/>
    <n v="10000"/>
    <n v="30047.64"/>
    <x v="0"/>
    <x v="0"/>
    <x v="0"/>
    <n v="1388383353"/>
    <n v="1383195753"/>
    <x v="1"/>
    <n v="429"/>
    <x v="0"/>
    <s v="technology/hardware"/>
    <n v="300"/>
    <x v="1456"/>
    <x v="2"/>
    <x v="30"/>
  </r>
  <r>
    <n v="2038"/>
    <x v="2038"/>
    <x v="2036"/>
    <n v="8000"/>
    <n v="33641"/>
    <x v="0"/>
    <x v="1"/>
    <x v="1"/>
    <n v="1372701600"/>
    <n v="1369895421"/>
    <x v="1"/>
    <n v="204"/>
    <x v="0"/>
    <s v="technology/hardware"/>
    <n v="421"/>
    <x v="1457"/>
    <x v="2"/>
    <x v="30"/>
  </r>
  <r>
    <n v="2039"/>
    <x v="2039"/>
    <x v="2037"/>
    <n v="125000"/>
    <n v="170271"/>
    <x v="0"/>
    <x v="0"/>
    <x v="0"/>
    <n v="1480568340"/>
    <n v="1477996325"/>
    <x v="1"/>
    <n v="379"/>
    <x v="0"/>
    <s v="technology/hardware"/>
    <n v="136"/>
    <x v="1458"/>
    <x v="2"/>
    <x v="30"/>
  </r>
  <r>
    <n v="2040"/>
    <x v="2040"/>
    <x v="2038"/>
    <n v="3000"/>
    <n v="7445.14"/>
    <x v="0"/>
    <x v="0"/>
    <x v="0"/>
    <n v="1384557303"/>
    <n v="1383257703"/>
    <x v="1"/>
    <n v="271"/>
    <x v="0"/>
    <s v="technology/hardware"/>
    <n v="248"/>
    <x v="1459"/>
    <x v="2"/>
    <x v="30"/>
  </r>
  <r>
    <n v="2041"/>
    <x v="2041"/>
    <x v="2039"/>
    <n v="9500"/>
    <n v="17277"/>
    <x v="0"/>
    <x v="0"/>
    <x v="0"/>
    <n v="1478785027"/>
    <n v="1476189427"/>
    <x v="0"/>
    <n v="120"/>
    <x v="0"/>
    <s v="technology/hardware"/>
    <n v="182"/>
    <x v="1460"/>
    <x v="2"/>
    <x v="30"/>
  </r>
  <r>
    <n v="2042"/>
    <x v="2042"/>
    <x v="2040"/>
    <n v="10000"/>
    <n v="12353"/>
    <x v="0"/>
    <x v="0"/>
    <x v="0"/>
    <n v="1453481974"/>
    <n v="1448297974"/>
    <x v="0"/>
    <n v="140"/>
    <x v="0"/>
    <s v="technology/hardware"/>
    <n v="124"/>
    <x v="1461"/>
    <x v="2"/>
    <x v="30"/>
  </r>
  <r>
    <n v="2043"/>
    <x v="2043"/>
    <x v="2041"/>
    <n v="1385"/>
    <n v="7011"/>
    <x v="0"/>
    <x v="0"/>
    <x v="0"/>
    <n v="1481432340"/>
    <n v="1476764077"/>
    <x v="0"/>
    <n v="193"/>
    <x v="0"/>
    <s v="technology/hardware"/>
    <n v="506"/>
    <x v="811"/>
    <x v="2"/>
    <x v="30"/>
  </r>
  <r>
    <n v="2044"/>
    <x v="2044"/>
    <x v="2042"/>
    <n v="15000"/>
    <n v="16232"/>
    <x v="0"/>
    <x v="0"/>
    <x v="0"/>
    <n v="1434212714"/>
    <n v="1431620714"/>
    <x v="0"/>
    <n v="180"/>
    <x v="0"/>
    <s v="technology/hardware"/>
    <n v="108"/>
    <x v="1462"/>
    <x v="2"/>
    <x v="30"/>
  </r>
  <r>
    <n v="2045"/>
    <x v="2045"/>
    <x v="2043"/>
    <n v="4900"/>
    <n v="40140.01"/>
    <x v="0"/>
    <x v="0"/>
    <x v="0"/>
    <n v="1341799647"/>
    <n v="1339207647"/>
    <x v="0"/>
    <n v="263"/>
    <x v="0"/>
    <s v="technology/hardware"/>
    <n v="819"/>
    <x v="1463"/>
    <x v="2"/>
    <x v="30"/>
  </r>
  <r>
    <n v="2046"/>
    <x v="2046"/>
    <x v="2044"/>
    <n v="10000"/>
    <n v="12110"/>
    <x v="0"/>
    <x v="0"/>
    <x v="0"/>
    <n v="1369282044"/>
    <n v="1366690044"/>
    <x v="0"/>
    <n v="217"/>
    <x v="0"/>
    <s v="technology/hardware"/>
    <n v="121"/>
    <x v="1464"/>
    <x v="2"/>
    <x v="30"/>
  </r>
  <r>
    <n v="2047"/>
    <x v="2047"/>
    <x v="2045"/>
    <n v="98000"/>
    <n v="100939"/>
    <x v="0"/>
    <x v="2"/>
    <x v="2"/>
    <n v="1429228800"/>
    <n v="1426714870"/>
    <x v="0"/>
    <n v="443"/>
    <x v="0"/>
    <s v="technology/hardware"/>
    <n v="103"/>
    <x v="1465"/>
    <x v="2"/>
    <x v="30"/>
  </r>
  <r>
    <n v="2048"/>
    <x v="2048"/>
    <x v="2046"/>
    <n v="85000"/>
    <n v="126082.45"/>
    <x v="0"/>
    <x v="0"/>
    <x v="0"/>
    <n v="1369323491"/>
    <n v="1366731491"/>
    <x v="0"/>
    <n v="1373"/>
    <x v="0"/>
    <s v="technology/hardware"/>
    <n v="148"/>
    <x v="1466"/>
    <x v="2"/>
    <x v="30"/>
  </r>
  <r>
    <n v="2049"/>
    <x v="2049"/>
    <x v="2047"/>
    <n v="50000"/>
    <n v="60095.35"/>
    <x v="0"/>
    <x v="1"/>
    <x v="1"/>
    <n v="1386025140"/>
    <n v="1382963963"/>
    <x v="0"/>
    <n v="742"/>
    <x v="0"/>
    <s v="technology/hardware"/>
    <n v="120"/>
    <x v="1467"/>
    <x v="2"/>
    <x v="30"/>
  </r>
  <r>
    <n v="2050"/>
    <x v="2050"/>
    <x v="2048"/>
    <n v="10000"/>
    <n v="47327"/>
    <x v="0"/>
    <x v="0"/>
    <x v="0"/>
    <n v="1433036578"/>
    <n v="1429580578"/>
    <x v="0"/>
    <n v="170"/>
    <x v="0"/>
    <s v="technology/hardware"/>
    <n v="473"/>
    <x v="1468"/>
    <x v="2"/>
    <x v="30"/>
  </r>
  <r>
    <n v="2051"/>
    <x v="2051"/>
    <x v="2049"/>
    <n v="8000"/>
    <n v="10429"/>
    <x v="0"/>
    <x v="0"/>
    <x v="0"/>
    <n v="1388017937"/>
    <n v="1385425937"/>
    <x v="0"/>
    <n v="242"/>
    <x v="0"/>
    <s v="technology/hardware"/>
    <n v="130"/>
    <x v="1469"/>
    <x v="2"/>
    <x v="30"/>
  </r>
  <r>
    <n v="2052"/>
    <x v="2052"/>
    <x v="2050"/>
    <n v="50000"/>
    <n v="176524"/>
    <x v="0"/>
    <x v="0"/>
    <x v="0"/>
    <n v="1455933653"/>
    <n v="1452045653"/>
    <x v="0"/>
    <n v="541"/>
    <x v="0"/>
    <s v="technology/hardware"/>
    <n v="353"/>
    <x v="1470"/>
    <x v="2"/>
    <x v="30"/>
  </r>
  <r>
    <n v="2053"/>
    <x v="2053"/>
    <x v="2051"/>
    <n v="5000"/>
    <n v="5051"/>
    <x v="0"/>
    <x v="0"/>
    <x v="0"/>
    <n v="1448466551"/>
    <n v="1445870951"/>
    <x v="0"/>
    <n v="121"/>
    <x v="0"/>
    <s v="technology/hardware"/>
    <n v="101"/>
    <x v="1471"/>
    <x v="2"/>
    <x v="30"/>
  </r>
  <r>
    <n v="2054"/>
    <x v="2054"/>
    <x v="2052"/>
    <n v="35000"/>
    <n v="39757"/>
    <x v="0"/>
    <x v="1"/>
    <x v="1"/>
    <n v="1399033810"/>
    <n v="1396441810"/>
    <x v="0"/>
    <n v="621"/>
    <x v="0"/>
    <s v="technology/hardware"/>
    <n v="114"/>
    <x v="1472"/>
    <x v="2"/>
    <x v="30"/>
  </r>
  <r>
    <n v="2055"/>
    <x v="2055"/>
    <x v="2053"/>
    <n v="6000"/>
    <n v="10045"/>
    <x v="0"/>
    <x v="0"/>
    <x v="0"/>
    <n v="1417579200"/>
    <n v="1415031043"/>
    <x v="0"/>
    <n v="101"/>
    <x v="0"/>
    <s v="technology/hardware"/>
    <n v="167"/>
    <x v="1473"/>
    <x v="2"/>
    <x v="30"/>
  </r>
  <r>
    <n v="2056"/>
    <x v="2056"/>
    <x v="2054"/>
    <n v="50000"/>
    <n v="76726"/>
    <x v="0"/>
    <x v="0"/>
    <x v="0"/>
    <n v="1366222542"/>
    <n v="1363630542"/>
    <x v="0"/>
    <n v="554"/>
    <x v="0"/>
    <s v="technology/hardware"/>
    <n v="153"/>
    <x v="1474"/>
    <x v="2"/>
    <x v="30"/>
  </r>
  <r>
    <n v="2057"/>
    <x v="2057"/>
    <x v="2055"/>
    <n v="15000"/>
    <n v="30334.83"/>
    <x v="0"/>
    <x v="1"/>
    <x v="1"/>
    <n v="1456487532"/>
    <n v="1453895532"/>
    <x v="0"/>
    <n v="666"/>
    <x v="0"/>
    <s v="technology/hardware"/>
    <n v="202"/>
    <x v="1475"/>
    <x v="2"/>
    <x v="30"/>
  </r>
  <r>
    <n v="2058"/>
    <x v="2058"/>
    <x v="2056"/>
    <n v="2560"/>
    <n v="4308"/>
    <x v="0"/>
    <x v="1"/>
    <x v="1"/>
    <n v="1425326400"/>
    <n v="1421916830"/>
    <x v="0"/>
    <n v="410"/>
    <x v="0"/>
    <s v="technology/hardware"/>
    <n v="168"/>
    <x v="1476"/>
    <x v="2"/>
    <x v="30"/>
  </r>
  <r>
    <n v="2059"/>
    <x v="2059"/>
    <x v="2057"/>
    <n v="30000"/>
    <n v="43037"/>
    <x v="0"/>
    <x v="0"/>
    <x v="0"/>
    <n v="1454277540"/>
    <n v="1450880854"/>
    <x v="0"/>
    <n v="375"/>
    <x v="0"/>
    <s v="technology/hardware"/>
    <n v="143"/>
    <x v="1477"/>
    <x v="2"/>
    <x v="30"/>
  </r>
  <r>
    <n v="2060"/>
    <x v="2060"/>
    <x v="2058"/>
    <n v="25000"/>
    <n v="49100"/>
    <x v="0"/>
    <x v="0"/>
    <x v="0"/>
    <n v="1406129150"/>
    <n v="1400945150"/>
    <x v="0"/>
    <n v="1364"/>
    <x v="0"/>
    <s v="technology/hardware"/>
    <n v="196"/>
    <x v="1478"/>
    <x v="2"/>
    <x v="30"/>
  </r>
  <r>
    <n v="2061"/>
    <x v="2061"/>
    <x v="2059"/>
    <n v="5000"/>
    <n v="5396"/>
    <x v="0"/>
    <x v="0"/>
    <x v="0"/>
    <n v="1483208454"/>
    <n v="1480616454"/>
    <x v="0"/>
    <n v="35"/>
    <x v="0"/>
    <s v="technology/hardware"/>
    <n v="108"/>
    <x v="1479"/>
    <x v="2"/>
    <x v="30"/>
  </r>
  <r>
    <n v="2062"/>
    <x v="2062"/>
    <x v="2060"/>
    <n v="100000"/>
    <n v="114977"/>
    <x v="0"/>
    <x v="8"/>
    <x v="7"/>
    <n v="1458807098"/>
    <n v="1456218698"/>
    <x v="0"/>
    <n v="203"/>
    <x v="0"/>
    <s v="technology/hardware"/>
    <n v="115"/>
    <x v="1480"/>
    <x v="2"/>
    <x v="30"/>
  </r>
  <r>
    <n v="2063"/>
    <x v="2063"/>
    <x v="2061"/>
    <n v="4000"/>
    <n v="5922"/>
    <x v="0"/>
    <x v="12"/>
    <x v="3"/>
    <n v="1463333701"/>
    <n v="1460482501"/>
    <x v="0"/>
    <n v="49"/>
    <x v="0"/>
    <s v="technology/hardware"/>
    <n v="148"/>
    <x v="1481"/>
    <x v="2"/>
    <x v="30"/>
  </r>
  <r>
    <n v="2064"/>
    <x v="2064"/>
    <x v="2062"/>
    <n v="261962"/>
    <n v="500784.27"/>
    <x v="0"/>
    <x v="0"/>
    <x v="0"/>
    <n v="1370001600"/>
    <n v="1366879523"/>
    <x v="0"/>
    <n v="5812"/>
    <x v="0"/>
    <s v="technology/hardware"/>
    <n v="191"/>
    <x v="344"/>
    <x v="2"/>
    <x v="30"/>
  </r>
  <r>
    <n v="2065"/>
    <x v="2065"/>
    <x v="2063"/>
    <n v="40000"/>
    <n v="79686.05"/>
    <x v="0"/>
    <x v="1"/>
    <x v="1"/>
    <n v="1387958429"/>
    <n v="1385366429"/>
    <x v="0"/>
    <n v="1556"/>
    <x v="0"/>
    <s v="technology/hardware"/>
    <n v="199"/>
    <x v="1482"/>
    <x v="2"/>
    <x v="30"/>
  </r>
  <r>
    <n v="2066"/>
    <x v="2066"/>
    <x v="2064"/>
    <n v="2000"/>
    <n v="4372"/>
    <x v="0"/>
    <x v="0"/>
    <x v="0"/>
    <n v="1408818683"/>
    <n v="1406226683"/>
    <x v="0"/>
    <n v="65"/>
    <x v="0"/>
    <s v="technology/hardware"/>
    <n v="219"/>
    <x v="1483"/>
    <x v="2"/>
    <x v="30"/>
  </r>
  <r>
    <n v="2067"/>
    <x v="2067"/>
    <x v="2065"/>
    <n v="495"/>
    <n v="628"/>
    <x v="0"/>
    <x v="1"/>
    <x v="1"/>
    <n v="1432499376"/>
    <n v="1429648176"/>
    <x v="0"/>
    <n v="10"/>
    <x v="0"/>
    <s v="technology/hardware"/>
    <n v="127"/>
    <x v="1484"/>
    <x v="2"/>
    <x v="30"/>
  </r>
  <r>
    <n v="2068"/>
    <x v="2068"/>
    <x v="2066"/>
    <n v="25000"/>
    <n v="26305.97"/>
    <x v="0"/>
    <x v="0"/>
    <x v="0"/>
    <n v="1476994315"/>
    <n v="1474402315"/>
    <x v="0"/>
    <n v="76"/>
    <x v="0"/>
    <s v="technology/hardware"/>
    <n v="105"/>
    <x v="1485"/>
    <x v="2"/>
    <x v="30"/>
  </r>
  <r>
    <n v="2069"/>
    <x v="2069"/>
    <x v="2067"/>
    <n v="50000"/>
    <n v="64203.33"/>
    <x v="0"/>
    <x v="0"/>
    <x v="0"/>
    <n v="1451776791"/>
    <n v="1449098391"/>
    <x v="0"/>
    <n v="263"/>
    <x v="0"/>
    <s v="technology/hardware"/>
    <n v="128"/>
    <x v="1486"/>
    <x v="2"/>
    <x v="30"/>
  </r>
  <r>
    <n v="2070"/>
    <x v="2070"/>
    <x v="2068"/>
    <n v="125000"/>
    <n v="396659"/>
    <x v="0"/>
    <x v="12"/>
    <x v="3"/>
    <n v="1467128723"/>
    <n v="1464536723"/>
    <x v="0"/>
    <n v="1530"/>
    <x v="0"/>
    <s v="technology/hardware"/>
    <n v="317"/>
    <x v="1487"/>
    <x v="2"/>
    <x v="30"/>
  </r>
  <r>
    <n v="2071"/>
    <x v="2071"/>
    <x v="2069"/>
    <n v="20000"/>
    <n v="56146"/>
    <x v="0"/>
    <x v="0"/>
    <x v="0"/>
    <n v="1475390484"/>
    <n v="1471502484"/>
    <x v="0"/>
    <n v="278"/>
    <x v="0"/>
    <s v="technology/hardware"/>
    <n v="281"/>
    <x v="1488"/>
    <x v="2"/>
    <x v="30"/>
  </r>
  <r>
    <n v="2072"/>
    <x v="2072"/>
    <x v="2070"/>
    <n v="71500"/>
    <n v="79173"/>
    <x v="0"/>
    <x v="0"/>
    <x v="0"/>
    <n v="1462629432"/>
    <n v="1460037432"/>
    <x v="0"/>
    <n v="350"/>
    <x v="0"/>
    <s v="technology/hardware"/>
    <n v="111"/>
    <x v="1489"/>
    <x v="2"/>
    <x v="30"/>
  </r>
  <r>
    <n v="2073"/>
    <x v="2073"/>
    <x v="2071"/>
    <n v="100000"/>
    <n v="152604.29999999999"/>
    <x v="0"/>
    <x v="0"/>
    <x v="0"/>
    <n v="1431100918"/>
    <n v="1427212918"/>
    <x v="0"/>
    <n v="470"/>
    <x v="0"/>
    <s v="technology/hardware"/>
    <n v="153"/>
    <x v="1490"/>
    <x v="2"/>
    <x v="30"/>
  </r>
  <r>
    <n v="2074"/>
    <x v="2074"/>
    <x v="2072"/>
    <n v="600"/>
    <n v="615"/>
    <x v="0"/>
    <x v="0"/>
    <x v="0"/>
    <n v="1462564182"/>
    <n v="1459972182"/>
    <x v="0"/>
    <n v="3"/>
    <x v="0"/>
    <s v="technology/hardware"/>
    <n v="103"/>
    <x v="1491"/>
    <x v="2"/>
    <x v="30"/>
  </r>
  <r>
    <n v="2075"/>
    <x v="2075"/>
    <x v="2073"/>
    <n v="9999"/>
    <n v="167820.6"/>
    <x v="0"/>
    <x v="0"/>
    <x v="0"/>
    <n v="1374769288"/>
    <n v="1372177288"/>
    <x v="0"/>
    <n v="8200"/>
    <x v="0"/>
    <s v="technology/hardware"/>
    <n v="1678"/>
    <x v="1492"/>
    <x v="2"/>
    <x v="30"/>
  </r>
  <r>
    <n v="2076"/>
    <x v="2076"/>
    <x v="2074"/>
    <n v="179000"/>
    <n v="972594.99"/>
    <x v="0"/>
    <x v="1"/>
    <x v="1"/>
    <n v="1406149689"/>
    <n v="1402693689"/>
    <x v="0"/>
    <n v="8359"/>
    <x v="0"/>
    <s v="technology/hardware"/>
    <n v="543"/>
    <x v="1493"/>
    <x v="2"/>
    <x v="30"/>
  </r>
  <r>
    <n v="2077"/>
    <x v="2077"/>
    <x v="2075"/>
    <n v="50000"/>
    <n v="57754"/>
    <x v="0"/>
    <x v="0"/>
    <x v="0"/>
    <n v="1433538000"/>
    <n v="1428541276"/>
    <x v="0"/>
    <n v="188"/>
    <x v="0"/>
    <s v="technology/hardware"/>
    <n v="116"/>
    <x v="1494"/>
    <x v="2"/>
    <x v="30"/>
  </r>
  <r>
    <n v="2078"/>
    <x v="2078"/>
    <x v="2076"/>
    <n v="20000"/>
    <n v="26241"/>
    <x v="0"/>
    <x v="3"/>
    <x v="3"/>
    <n v="1482085857"/>
    <n v="1479493857"/>
    <x v="0"/>
    <n v="48"/>
    <x v="0"/>
    <s v="technology/hardware"/>
    <n v="131"/>
    <x v="1495"/>
    <x v="2"/>
    <x v="30"/>
  </r>
  <r>
    <n v="2079"/>
    <x v="2079"/>
    <x v="2077"/>
    <n v="10000"/>
    <n v="28817"/>
    <x v="0"/>
    <x v="1"/>
    <x v="1"/>
    <n v="1435258800"/>
    <n v="1432659793"/>
    <x v="0"/>
    <n v="607"/>
    <x v="0"/>
    <s v="technology/hardware"/>
    <n v="288"/>
    <x v="1496"/>
    <x v="2"/>
    <x v="30"/>
  </r>
  <r>
    <n v="2080"/>
    <x v="2080"/>
    <x v="2078"/>
    <n v="1000"/>
    <n v="5078"/>
    <x v="0"/>
    <x v="0"/>
    <x v="0"/>
    <n v="1447286300"/>
    <n v="1444690700"/>
    <x v="0"/>
    <n v="50"/>
    <x v="0"/>
    <s v="technology/hardware"/>
    <n v="508"/>
    <x v="1497"/>
    <x v="2"/>
    <x v="30"/>
  </r>
  <r>
    <n v="2081"/>
    <x v="2081"/>
    <x v="2079"/>
    <n v="3500"/>
    <n v="4010"/>
    <x v="0"/>
    <x v="0"/>
    <x v="0"/>
    <n v="1337144340"/>
    <n v="1333597555"/>
    <x v="0"/>
    <n v="55"/>
    <x v="0"/>
    <s v="music/indie rock"/>
    <n v="115"/>
    <x v="1498"/>
    <x v="4"/>
    <x v="14"/>
  </r>
  <r>
    <n v="2082"/>
    <x v="2082"/>
    <x v="2080"/>
    <n v="1500"/>
    <n v="1661"/>
    <x v="0"/>
    <x v="0"/>
    <x v="0"/>
    <n v="1322106796"/>
    <n v="1316919196"/>
    <x v="0"/>
    <n v="38"/>
    <x v="0"/>
    <s v="music/indie rock"/>
    <n v="111"/>
    <x v="1499"/>
    <x v="4"/>
    <x v="14"/>
  </r>
  <r>
    <n v="2083"/>
    <x v="2083"/>
    <x v="2081"/>
    <n v="750"/>
    <n v="850"/>
    <x v="0"/>
    <x v="0"/>
    <x v="0"/>
    <n v="1338830395"/>
    <n v="1336238395"/>
    <x v="0"/>
    <n v="25"/>
    <x v="0"/>
    <s v="music/indie rock"/>
    <n v="113"/>
    <x v="441"/>
    <x v="4"/>
    <x v="14"/>
  </r>
  <r>
    <n v="2084"/>
    <x v="2084"/>
    <x v="2082"/>
    <n v="3000"/>
    <n v="3250"/>
    <x v="0"/>
    <x v="0"/>
    <x v="0"/>
    <n v="1399186740"/>
    <n v="1396468782"/>
    <x v="0"/>
    <n v="46"/>
    <x v="0"/>
    <s v="music/indie rock"/>
    <n v="108"/>
    <x v="1500"/>
    <x v="4"/>
    <x v="14"/>
  </r>
  <r>
    <n v="2085"/>
    <x v="2085"/>
    <x v="2083"/>
    <n v="6000"/>
    <n v="7412"/>
    <x v="0"/>
    <x v="0"/>
    <x v="0"/>
    <n v="1342382587"/>
    <n v="1339790587"/>
    <x v="0"/>
    <n v="83"/>
    <x v="0"/>
    <s v="music/indie rock"/>
    <n v="124"/>
    <x v="1501"/>
    <x v="4"/>
    <x v="14"/>
  </r>
  <r>
    <n v="2086"/>
    <x v="2086"/>
    <x v="2084"/>
    <n v="4000"/>
    <n v="4028"/>
    <x v="0"/>
    <x v="0"/>
    <x v="0"/>
    <n v="1323838740"/>
    <n v="1321200332"/>
    <x v="0"/>
    <n v="35"/>
    <x v="0"/>
    <s v="music/indie rock"/>
    <n v="101"/>
    <x v="1502"/>
    <x v="4"/>
    <x v="14"/>
  </r>
  <r>
    <n v="2087"/>
    <x v="2087"/>
    <x v="2085"/>
    <n v="1500"/>
    <n v="1553"/>
    <x v="0"/>
    <x v="0"/>
    <x v="0"/>
    <n v="1315457658"/>
    <n v="1312865658"/>
    <x v="0"/>
    <n v="25"/>
    <x v="0"/>
    <s v="music/indie rock"/>
    <n v="104"/>
    <x v="1503"/>
    <x v="4"/>
    <x v="14"/>
  </r>
  <r>
    <n v="2088"/>
    <x v="2088"/>
    <x v="2086"/>
    <n v="3000"/>
    <n v="3465.32"/>
    <x v="0"/>
    <x v="0"/>
    <x v="0"/>
    <n v="1284177540"/>
    <n v="1281028152"/>
    <x v="0"/>
    <n v="75"/>
    <x v="0"/>
    <s v="music/indie rock"/>
    <n v="116"/>
    <x v="1504"/>
    <x v="4"/>
    <x v="14"/>
  </r>
  <r>
    <n v="2089"/>
    <x v="2089"/>
    <x v="2087"/>
    <n v="2500"/>
    <n v="3010.01"/>
    <x v="0"/>
    <x v="0"/>
    <x v="0"/>
    <n v="1375408194"/>
    <n v="1372384194"/>
    <x v="0"/>
    <n v="62"/>
    <x v="0"/>
    <s v="music/indie rock"/>
    <n v="120"/>
    <x v="1505"/>
    <x v="4"/>
    <x v="14"/>
  </r>
  <r>
    <n v="2090"/>
    <x v="2090"/>
    <x v="2088"/>
    <n v="8000"/>
    <n v="9203.23"/>
    <x v="0"/>
    <x v="0"/>
    <x v="0"/>
    <n v="1361696955"/>
    <n v="1359104955"/>
    <x v="0"/>
    <n v="160"/>
    <x v="0"/>
    <s v="music/indie rock"/>
    <n v="115"/>
    <x v="1506"/>
    <x v="4"/>
    <x v="14"/>
  </r>
  <r>
    <n v="2091"/>
    <x v="2091"/>
    <x v="2089"/>
    <n v="18000"/>
    <n v="21684.2"/>
    <x v="0"/>
    <x v="0"/>
    <x v="0"/>
    <n v="1299009600"/>
    <n v="1294818278"/>
    <x v="0"/>
    <n v="246"/>
    <x v="0"/>
    <s v="music/indie rock"/>
    <n v="120"/>
    <x v="1507"/>
    <x v="4"/>
    <x v="14"/>
  </r>
  <r>
    <n v="2092"/>
    <x v="2092"/>
    <x v="2090"/>
    <n v="6000"/>
    <n v="6077"/>
    <x v="0"/>
    <x v="0"/>
    <x v="0"/>
    <n v="1318006732"/>
    <n v="1312822732"/>
    <x v="0"/>
    <n v="55"/>
    <x v="0"/>
    <s v="music/indie rock"/>
    <n v="101"/>
    <x v="1508"/>
    <x v="4"/>
    <x v="14"/>
  </r>
  <r>
    <n v="2093"/>
    <x v="2093"/>
    <x v="2091"/>
    <n v="1500"/>
    <n v="1537"/>
    <x v="0"/>
    <x v="0"/>
    <x v="0"/>
    <n v="1356211832"/>
    <n v="1351024232"/>
    <x v="0"/>
    <n v="23"/>
    <x v="0"/>
    <s v="music/indie rock"/>
    <n v="102"/>
    <x v="1509"/>
    <x v="4"/>
    <x v="14"/>
  </r>
  <r>
    <n v="2094"/>
    <x v="2094"/>
    <x v="2092"/>
    <n v="3500"/>
    <n v="4219"/>
    <x v="0"/>
    <x v="0"/>
    <x v="0"/>
    <n v="1330916400"/>
    <n v="1327969730"/>
    <x v="0"/>
    <n v="72"/>
    <x v="0"/>
    <s v="music/indie rock"/>
    <n v="121"/>
    <x v="1510"/>
    <x v="4"/>
    <x v="14"/>
  </r>
  <r>
    <n v="2095"/>
    <x v="2095"/>
    <x v="2093"/>
    <n v="2500"/>
    <n v="2500"/>
    <x v="0"/>
    <x v="0"/>
    <x v="0"/>
    <n v="1317576973"/>
    <n v="1312392973"/>
    <x v="0"/>
    <n v="22"/>
    <x v="0"/>
    <s v="music/indie rock"/>
    <n v="100"/>
    <x v="382"/>
    <x v="4"/>
    <x v="14"/>
  </r>
  <r>
    <n v="2096"/>
    <x v="2096"/>
    <x v="2094"/>
    <n v="600"/>
    <n v="610"/>
    <x v="0"/>
    <x v="0"/>
    <x v="0"/>
    <n v="1351223940"/>
    <n v="1349892735"/>
    <x v="0"/>
    <n v="14"/>
    <x v="0"/>
    <s v="music/indie rock"/>
    <n v="102"/>
    <x v="1511"/>
    <x v="4"/>
    <x v="14"/>
  </r>
  <r>
    <n v="2097"/>
    <x v="2097"/>
    <x v="2095"/>
    <n v="3000"/>
    <n v="3000"/>
    <x v="0"/>
    <x v="0"/>
    <x v="0"/>
    <n v="1322751735"/>
    <n v="1317564135"/>
    <x v="0"/>
    <n v="38"/>
    <x v="0"/>
    <s v="music/indie rock"/>
    <n v="100"/>
    <x v="1512"/>
    <x v="4"/>
    <x v="14"/>
  </r>
  <r>
    <n v="2098"/>
    <x v="2098"/>
    <x v="2096"/>
    <n v="6000"/>
    <n v="6020"/>
    <x v="0"/>
    <x v="0"/>
    <x v="0"/>
    <n v="1331174635"/>
    <n v="1328582635"/>
    <x v="0"/>
    <n v="32"/>
    <x v="0"/>
    <s v="music/indie rock"/>
    <n v="100"/>
    <x v="1513"/>
    <x v="4"/>
    <x v="14"/>
  </r>
  <r>
    <n v="2099"/>
    <x v="2099"/>
    <x v="2097"/>
    <n v="3000"/>
    <n v="3971"/>
    <x v="0"/>
    <x v="0"/>
    <x v="0"/>
    <n v="1435808400"/>
    <n v="1434650084"/>
    <x v="0"/>
    <n v="63"/>
    <x v="0"/>
    <s v="music/indie rock"/>
    <n v="132"/>
    <x v="1514"/>
    <x v="4"/>
    <x v="14"/>
  </r>
  <r>
    <n v="2100"/>
    <x v="2100"/>
    <x v="2098"/>
    <n v="600"/>
    <n v="820"/>
    <x v="0"/>
    <x v="0"/>
    <x v="0"/>
    <n v="1341028740"/>
    <n v="1339704141"/>
    <x v="0"/>
    <n v="27"/>
    <x v="0"/>
    <s v="music/indie rock"/>
    <n v="137"/>
    <x v="1515"/>
    <x v="4"/>
    <x v="14"/>
  </r>
  <r>
    <n v="2101"/>
    <x v="2101"/>
    <x v="2099"/>
    <n v="2000"/>
    <n v="2265"/>
    <x v="0"/>
    <x v="0"/>
    <x v="0"/>
    <n v="1329104114"/>
    <n v="1323920114"/>
    <x v="0"/>
    <n v="44"/>
    <x v="0"/>
    <s v="music/indie rock"/>
    <n v="113"/>
    <x v="1516"/>
    <x v="4"/>
    <x v="14"/>
  </r>
  <r>
    <n v="2102"/>
    <x v="2102"/>
    <x v="2100"/>
    <n v="1000"/>
    <n v="1360"/>
    <x v="0"/>
    <x v="0"/>
    <x v="0"/>
    <n v="1304628648"/>
    <n v="1302036648"/>
    <x v="0"/>
    <n v="38"/>
    <x v="0"/>
    <s v="music/indie rock"/>
    <n v="136"/>
    <x v="1517"/>
    <x v="4"/>
    <x v="14"/>
  </r>
  <r>
    <n v="2103"/>
    <x v="2103"/>
    <x v="2101"/>
    <n v="7777"/>
    <n v="11364"/>
    <x v="0"/>
    <x v="0"/>
    <x v="0"/>
    <n v="1352488027"/>
    <n v="1349892427"/>
    <x v="0"/>
    <n v="115"/>
    <x v="0"/>
    <s v="music/indie rock"/>
    <n v="146"/>
    <x v="1518"/>
    <x v="4"/>
    <x v="14"/>
  </r>
  <r>
    <n v="2104"/>
    <x v="2104"/>
    <x v="2102"/>
    <n v="800"/>
    <n v="1036"/>
    <x v="0"/>
    <x v="0"/>
    <x v="0"/>
    <n v="1369958400"/>
    <n v="1367286434"/>
    <x v="0"/>
    <n v="37"/>
    <x v="0"/>
    <s v="music/indie rock"/>
    <n v="130"/>
    <x v="138"/>
    <x v="4"/>
    <x v="14"/>
  </r>
  <r>
    <n v="2105"/>
    <x v="2105"/>
    <x v="2103"/>
    <n v="2000"/>
    <n v="5080"/>
    <x v="0"/>
    <x v="0"/>
    <x v="0"/>
    <n v="1416542400"/>
    <n v="1415472953"/>
    <x v="0"/>
    <n v="99"/>
    <x v="0"/>
    <s v="music/indie rock"/>
    <n v="254"/>
    <x v="1383"/>
    <x v="4"/>
    <x v="14"/>
  </r>
  <r>
    <n v="2106"/>
    <x v="2106"/>
    <x v="2104"/>
    <n v="2200"/>
    <n v="2355"/>
    <x v="0"/>
    <x v="0"/>
    <x v="0"/>
    <n v="1359176974"/>
    <n v="1356584974"/>
    <x v="0"/>
    <n v="44"/>
    <x v="0"/>
    <s v="music/indie rock"/>
    <n v="107"/>
    <x v="1519"/>
    <x v="4"/>
    <x v="14"/>
  </r>
  <r>
    <n v="2107"/>
    <x v="2107"/>
    <x v="2105"/>
    <n v="2000"/>
    <n v="2154.66"/>
    <x v="0"/>
    <x v="0"/>
    <x v="0"/>
    <n v="1415815393"/>
    <n v="1413997393"/>
    <x v="0"/>
    <n v="58"/>
    <x v="0"/>
    <s v="music/indie rock"/>
    <n v="108"/>
    <x v="1520"/>
    <x v="4"/>
    <x v="14"/>
  </r>
  <r>
    <n v="2108"/>
    <x v="2108"/>
    <x v="2106"/>
    <n v="16000"/>
    <n v="17170"/>
    <x v="0"/>
    <x v="0"/>
    <x v="0"/>
    <n v="1347249300"/>
    <n v="1344917580"/>
    <x v="0"/>
    <n v="191"/>
    <x v="0"/>
    <s v="music/indie rock"/>
    <n v="107"/>
    <x v="1521"/>
    <x v="4"/>
    <x v="14"/>
  </r>
  <r>
    <n v="2109"/>
    <x v="2109"/>
    <x v="2107"/>
    <n v="4000"/>
    <n v="4261"/>
    <x v="0"/>
    <x v="0"/>
    <x v="0"/>
    <n v="1436115617"/>
    <n v="1433523617"/>
    <x v="0"/>
    <n v="40"/>
    <x v="0"/>
    <s v="music/indie rock"/>
    <n v="107"/>
    <x v="1522"/>
    <x v="4"/>
    <x v="14"/>
  </r>
  <r>
    <n v="2110"/>
    <x v="2110"/>
    <x v="2108"/>
    <n v="2000"/>
    <n v="2007"/>
    <x v="0"/>
    <x v="0"/>
    <x v="0"/>
    <n v="1401253140"/>
    <n v="1398873969"/>
    <x v="0"/>
    <n v="38"/>
    <x v="0"/>
    <s v="music/indie rock"/>
    <n v="100"/>
    <x v="1523"/>
    <x v="4"/>
    <x v="14"/>
  </r>
  <r>
    <n v="2111"/>
    <x v="2111"/>
    <x v="2109"/>
    <n v="2000"/>
    <n v="2130"/>
    <x v="0"/>
    <x v="0"/>
    <x v="0"/>
    <n v="1313370000"/>
    <n v="1307594625"/>
    <x v="0"/>
    <n v="39"/>
    <x v="0"/>
    <s v="music/indie rock"/>
    <n v="107"/>
    <x v="851"/>
    <x v="4"/>
    <x v="14"/>
  </r>
  <r>
    <n v="2112"/>
    <x v="2112"/>
    <x v="2110"/>
    <n v="300"/>
    <n v="300"/>
    <x v="0"/>
    <x v="0"/>
    <x v="0"/>
    <n v="1366064193"/>
    <n v="1364854593"/>
    <x v="0"/>
    <n v="11"/>
    <x v="0"/>
    <s v="music/indie rock"/>
    <n v="100"/>
    <x v="50"/>
    <x v="4"/>
    <x v="14"/>
  </r>
  <r>
    <n v="2113"/>
    <x v="2113"/>
    <x v="2111"/>
    <n v="7000"/>
    <n v="7340"/>
    <x v="0"/>
    <x v="0"/>
    <x v="0"/>
    <n v="1411505176"/>
    <n v="1408481176"/>
    <x v="0"/>
    <n v="107"/>
    <x v="0"/>
    <s v="music/indie rock"/>
    <n v="105"/>
    <x v="1524"/>
    <x v="4"/>
    <x v="14"/>
  </r>
  <r>
    <n v="2114"/>
    <x v="2114"/>
    <x v="2112"/>
    <n v="5000"/>
    <n v="5235"/>
    <x v="0"/>
    <x v="0"/>
    <x v="0"/>
    <n v="1291870740"/>
    <n v="1286480070"/>
    <x v="0"/>
    <n v="147"/>
    <x v="0"/>
    <s v="music/indie rock"/>
    <n v="105"/>
    <x v="1525"/>
    <x v="4"/>
    <x v="14"/>
  </r>
  <r>
    <n v="2115"/>
    <x v="2115"/>
    <x v="2113"/>
    <n v="1500"/>
    <n v="3385"/>
    <x v="0"/>
    <x v="0"/>
    <x v="0"/>
    <n v="1298167001"/>
    <n v="1295575001"/>
    <x v="0"/>
    <n v="36"/>
    <x v="0"/>
    <s v="music/indie rock"/>
    <n v="226"/>
    <x v="1526"/>
    <x v="4"/>
    <x v="14"/>
  </r>
  <r>
    <n v="2116"/>
    <x v="2116"/>
    <x v="2114"/>
    <n v="48000"/>
    <n v="48434"/>
    <x v="0"/>
    <x v="0"/>
    <x v="0"/>
    <n v="1349203203"/>
    <n v="1345056003"/>
    <x v="0"/>
    <n v="92"/>
    <x v="0"/>
    <s v="music/indie rock"/>
    <n v="101"/>
    <x v="1527"/>
    <x v="4"/>
    <x v="14"/>
  </r>
  <r>
    <n v="2117"/>
    <x v="2117"/>
    <x v="2115"/>
    <n v="1200"/>
    <n v="1773"/>
    <x v="0"/>
    <x v="0"/>
    <x v="0"/>
    <n v="1445921940"/>
    <n v="1444699549"/>
    <x v="0"/>
    <n v="35"/>
    <x v="0"/>
    <s v="music/indie rock"/>
    <n v="148"/>
    <x v="1528"/>
    <x v="4"/>
    <x v="14"/>
  </r>
  <r>
    <n v="2118"/>
    <x v="2118"/>
    <x v="2116"/>
    <n v="1000"/>
    <n v="1346.11"/>
    <x v="0"/>
    <x v="0"/>
    <x v="0"/>
    <n v="1311538136"/>
    <n v="1308946136"/>
    <x v="0"/>
    <n v="17"/>
    <x v="0"/>
    <s v="music/indie rock"/>
    <n v="135"/>
    <x v="1529"/>
    <x v="4"/>
    <x v="14"/>
  </r>
  <r>
    <n v="2119"/>
    <x v="2119"/>
    <x v="2117"/>
    <n v="2000"/>
    <n v="2015"/>
    <x v="0"/>
    <x v="0"/>
    <x v="0"/>
    <n v="1345086445"/>
    <n v="1342494445"/>
    <x v="0"/>
    <n v="22"/>
    <x v="0"/>
    <s v="music/indie rock"/>
    <n v="101"/>
    <x v="1530"/>
    <x v="4"/>
    <x v="14"/>
  </r>
  <r>
    <n v="2120"/>
    <x v="2120"/>
    <x v="2118"/>
    <n v="8000"/>
    <n v="8070.43"/>
    <x v="0"/>
    <x v="0"/>
    <x v="0"/>
    <n v="1388617736"/>
    <n v="1384384136"/>
    <x v="0"/>
    <n v="69"/>
    <x v="0"/>
    <s v="music/indie rock"/>
    <n v="101"/>
    <x v="1531"/>
    <x v="4"/>
    <x v="14"/>
  </r>
  <r>
    <n v="2121"/>
    <x v="2121"/>
    <x v="2119"/>
    <n v="50000"/>
    <n v="284"/>
    <x v="2"/>
    <x v="16"/>
    <x v="11"/>
    <n v="1484156948"/>
    <n v="1481564948"/>
    <x v="0"/>
    <n v="10"/>
    <x v="1"/>
    <s v="games/video games"/>
    <n v="1"/>
    <x v="1532"/>
    <x v="6"/>
    <x v="17"/>
  </r>
  <r>
    <n v="2122"/>
    <x v="2122"/>
    <x v="2120"/>
    <n v="80000"/>
    <n v="310"/>
    <x v="2"/>
    <x v="14"/>
    <x v="10"/>
    <n v="1483773169"/>
    <n v="1481181169"/>
    <x v="0"/>
    <n v="3"/>
    <x v="1"/>
    <s v="games/video games"/>
    <n v="0"/>
    <x v="1533"/>
    <x v="6"/>
    <x v="17"/>
  </r>
  <r>
    <n v="2123"/>
    <x v="2123"/>
    <x v="2121"/>
    <n v="500"/>
    <n v="50"/>
    <x v="2"/>
    <x v="0"/>
    <x v="0"/>
    <n v="1268636340"/>
    <n v="1263982307"/>
    <x v="0"/>
    <n v="5"/>
    <x v="1"/>
    <s v="games/video games"/>
    <n v="10"/>
    <x v="119"/>
    <x v="6"/>
    <x v="17"/>
  </r>
  <r>
    <n v="2124"/>
    <x v="2124"/>
    <x v="2122"/>
    <n v="1100"/>
    <n v="115"/>
    <x v="2"/>
    <x v="0"/>
    <x v="0"/>
    <n v="1291093200"/>
    <n v="1286930435"/>
    <x v="0"/>
    <n v="5"/>
    <x v="1"/>
    <s v="games/video games"/>
    <n v="10"/>
    <x v="1534"/>
    <x v="6"/>
    <x v="17"/>
  </r>
  <r>
    <n v="2125"/>
    <x v="2125"/>
    <x v="2123"/>
    <n v="60000"/>
    <n v="852"/>
    <x v="2"/>
    <x v="0"/>
    <x v="0"/>
    <n v="1438734833"/>
    <n v="1436142833"/>
    <x v="0"/>
    <n v="27"/>
    <x v="1"/>
    <s v="games/video games"/>
    <n v="1"/>
    <x v="1535"/>
    <x v="6"/>
    <x v="17"/>
  </r>
  <r>
    <n v="2126"/>
    <x v="2126"/>
    <x v="2124"/>
    <n v="20000"/>
    <n v="10"/>
    <x v="2"/>
    <x v="0"/>
    <x v="0"/>
    <n v="1418080887"/>
    <n v="1415488887"/>
    <x v="0"/>
    <n v="2"/>
    <x v="1"/>
    <s v="games/video games"/>
    <n v="0"/>
    <x v="144"/>
    <x v="6"/>
    <x v="17"/>
  </r>
  <r>
    <n v="2127"/>
    <x v="2127"/>
    <x v="2125"/>
    <n v="28000"/>
    <n v="8076"/>
    <x v="2"/>
    <x v="1"/>
    <x v="1"/>
    <n v="1426158463"/>
    <n v="1423570063"/>
    <x v="0"/>
    <n v="236"/>
    <x v="1"/>
    <s v="games/video games"/>
    <n v="29"/>
    <x v="1536"/>
    <x v="6"/>
    <x v="17"/>
  </r>
  <r>
    <n v="2128"/>
    <x v="2128"/>
    <x v="2126"/>
    <n v="15000"/>
    <n v="25"/>
    <x v="2"/>
    <x v="5"/>
    <x v="5"/>
    <n v="1411324369"/>
    <n v="1406140369"/>
    <x v="0"/>
    <n v="1"/>
    <x v="1"/>
    <s v="games/video games"/>
    <n v="0"/>
    <x v="380"/>
    <x v="6"/>
    <x v="17"/>
  </r>
  <r>
    <n v="2129"/>
    <x v="2129"/>
    <x v="2127"/>
    <n v="2000"/>
    <n v="236"/>
    <x v="2"/>
    <x v="0"/>
    <x v="0"/>
    <n v="1457570100"/>
    <n v="1454978100"/>
    <x v="0"/>
    <n v="12"/>
    <x v="1"/>
    <s v="games/video games"/>
    <n v="12"/>
    <x v="1537"/>
    <x v="6"/>
    <x v="17"/>
  </r>
  <r>
    <n v="2130"/>
    <x v="2130"/>
    <x v="2128"/>
    <n v="42000"/>
    <n v="85"/>
    <x v="2"/>
    <x v="0"/>
    <x v="0"/>
    <n v="1408154663"/>
    <n v="1405130663"/>
    <x v="0"/>
    <n v="4"/>
    <x v="1"/>
    <s v="games/video games"/>
    <n v="0"/>
    <x v="1209"/>
    <x v="6"/>
    <x v="17"/>
  </r>
  <r>
    <n v="2131"/>
    <x v="2131"/>
    <x v="2129"/>
    <n v="500"/>
    <n v="25"/>
    <x v="2"/>
    <x v="0"/>
    <x v="0"/>
    <n v="1436677091"/>
    <n v="1434085091"/>
    <x v="0"/>
    <n v="3"/>
    <x v="1"/>
    <s v="games/video games"/>
    <n v="5"/>
    <x v="1538"/>
    <x v="6"/>
    <x v="17"/>
  </r>
  <r>
    <n v="2132"/>
    <x v="2132"/>
    <x v="2130"/>
    <n v="100000"/>
    <n v="2112.9899999999998"/>
    <x v="2"/>
    <x v="0"/>
    <x v="0"/>
    <n v="1391427692"/>
    <n v="1388835692"/>
    <x v="0"/>
    <n v="99"/>
    <x v="1"/>
    <s v="games/video games"/>
    <n v="2"/>
    <x v="1539"/>
    <x v="6"/>
    <x v="17"/>
  </r>
  <r>
    <n v="2133"/>
    <x v="2133"/>
    <x v="2131"/>
    <n v="1000"/>
    <n v="16"/>
    <x v="2"/>
    <x v="0"/>
    <x v="0"/>
    <n v="1303628340"/>
    <n v="1300328399"/>
    <x v="0"/>
    <n v="3"/>
    <x v="1"/>
    <s v="games/video games"/>
    <n v="2"/>
    <x v="1540"/>
    <x v="6"/>
    <x v="17"/>
  </r>
  <r>
    <n v="2134"/>
    <x v="2134"/>
    <x v="2132"/>
    <n v="6000"/>
    <n v="104"/>
    <x v="2"/>
    <x v="0"/>
    <x v="0"/>
    <n v="1367097391"/>
    <n v="1364505391"/>
    <x v="0"/>
    <n v="3"/>
    <x v="1"/>
    <s v="games/video games"/>
    <n v="2"/>
    <x v="1541"/>
    <x v="6"/>
    <x v="17"/>
  </r>
  <r>
    <n v="2135"/>
    <x v="2135"/>
    <x v="2133"/>
    <n v="5000"/>
    <n v="478"/>
    <x v="2"/>
    <x v="0"/>
    <x v="0"/>
    <n v="1349392033"/>
    <n v="1346800033"/>
    <x v="0"/>
    <n v="22"/>
    <x v="1"/>
    <s v="games/video games"/>
    <n v="10"/>
    <x v="1542"/>
    <x v="6"/>
    <x v="17"/>
  </r>
  <r>
    <n v="2136"/>
    <x v="2136"/>
    <x v="2134"/>
    <n v="80000"/>
    <n v="47.69"/>
    <x v="2"/>
    <x v="0"/>
    <x v="0"/>
    <n v="1382184786"/>
    <n v="1379592786"/>
    <x v="0"/>
    <n v="4"/>
    <x v="1"/>
    <s v="games/video games"/>
    <n v="0"/>
    <x v="1543"/>
    <x v="6"/>
    <x v="17"/>
  </r>
  <r>
    <n v="2137"/>
    <x v="2137"/>
    <x v="2135"/>
    <n v="50000"/>
    <n v="14203"/>
    <x v="2"/>
    <x v="5"/>
    <x v="5"/>
    <n v="1417804229"/>
    <n v="1415212229"/>
    <x v="0"/>
    <n v="534"/>
    <x v="1"/>
    <s v="games/video games"/>
    <n v="28"/>
    <x v="1544"/>
    <x v="6"/>
    <x v="17"/>
  </r>
  <r>
    <n v="2138"/>
    <x v="2138"/>
    <x v="2136"/>
    <n v="1000"/>
    <n v="128"/>
    <x v="2"/>
    <x v="1"/>
    <x v="1"/>
    <n v="1383959939"/>
    <n v="1381364339"/>
    <x v="0"/>
    <n v="12"/>
    <x v="1"/>
    <s v="games/video games"/>
    <n v="13"/>
    <x v="1545"/>
    <x v="6"/>
    <x v="17"/>
  </r>
  <r>
    <n v="2139"/>
    <x v="2139"/>
    <x v="2137"/>
    <n v="30000"/>
    <n v="1626"/>
    <x v="2"/>
    <x v="0"/>
    <x v="0"/>
    <n v="1478196008"/>
    <n v="1475604008"/>
    <x v="0"/>
    <n v="56"/>
    <x v="1"/>
    <s v="games/video games"/>
    <n v="5"/>
    <x v="1546"/>
    <x v="6"/>
    <x v="17"/>
  </r>
  <r>
    <n v="2140"/>
    <x v="2140"/>
    <x v="2138"/>
    <n v="500000"/>
    <n v="560"/>
    <x v="2"/>
    <x v="0"/>
    <x v="0"/>
    <n v="1357934424"/>
    <n v="1355342424"/>
    <x v="0"/>
    <n v="11"/>
    <x v="1"/>
    <s v="games/video games"/>
    <n v="0"/>
    <x v="1547"/>
    <x v="6"/>
    <x v="17"/>
  </r>
  <r>
    <n v="2141"/>
    <x v="2141"/>
    <x v="2139"/>
    <n v="15000"/>
    <n v="0"/>
    <x v="2"/>
    <x v="0"/>
    <x v="0"/>
    <n v="1415947159"/>
    <n v="1413351559"/>
    <x v="0"/>
    <n v="0"/>
    <x v="1"/>
    <s v="games/video games"/>
    <n v="0"/>
    <x v="121"/>
    <x v="6"/>
    <x v="17"/>
  </r>
  <r>
    <n v="2142"/>
    <x v="2142"/>
    <x v="2140"/>
    <n v="10500"/>
    <n v="601"/>
    <x v="2"/>
    <x v="12"/>
    <x v="3"/>
    <n v="1451494210"/>
    <n v="1449075010"/>
    <x v="0"/>
    <n v="12"/>
    <x v="1"/>
    <s v="games/video games"/>
    <n v="6"/>
    <x v="1548"/>
    <x v="6"/>
    <x v="17"/>
  </r>
  <r>
    <n v="2143"/>
    <x v="2143"/>
    <x v="2141"/>
    <n v="2000"/>
    <n v="225"/>
    <x v="2"/>
    <x v="0"/>
    <x v="0"/>
    <n v="1279738800"/>
    <n v="1275599812"/>
    <x v="0"/>
    <n v="5"/>
    <x v="1"/>
    <s v="games/video games"/>
    <n v="11"/>
    <x v="817"/>
    <x v="6"/>
    <x v="17"/>
  </r>
  <r>
    <n v="2144"/>
    <x v="2144"/>
    <x v="2142"/>
    <n v="35500"/>
    <n v="607"/>
    <x v="2"/>
    <x v="0"/>
    <x v="0"/>
    <n v="1379164040"/>
    <n v="1376399240"/>
    <x v="0"/>
    <n v="24"/>
    <x v="1"/>
    <s v="games/video games"/>
    <n v="2"/>
    <x v="1549"/>
    <x v="6"/>
    <x v="17"/>
  </r>
  <r>
    <n v="2145"/>
    <x v="2145"/>
    <x v="2143"/>
    <n v="15000"/>
    <n v="4565"/>
    <x v="2"/>
    <x v="0"/>
    <x v="0"/>
    <n v="1385534514"/>
    <n v="1382938914"/>
    <x v="0"/>
    <n v="89"/>
    <x v="1"/>
    <s v="games/video games"/>
    <n v="30"/>
    <x v="1550"/>
    <x v="6"/>
    <x v="17"/>
  </r>
  <r>
    <n v="2146"/>
    <x v="2146"/>
    <x v="2144"/>
    <n v="5000"/>
    <n v="1"/>
    <x v="2"/>
    <x v="0"/>
    <x v="0"/>
    <n v="1455207510"/>
    <n v="1453997910"/>
    <x v="0"/>
    <n v="1"/>
    <x v="1"/>
    <s v="games/video games"/>
    <n v="0"/>
    <x v="120"/>
    <x v="6"/>
    <x v="17"/>
  </r>
  <r>
    <n v="2147"/>
    <x v="2147"/>
    <x v="2145"/>
    <n v="390000"/>
    <n v="2716"/>
    <x v="2"/>
    <x v="0"/>
    <x v="0"/>
    <n v="1416125148"/>
    <n v="1413356748"/>
    <x v="0"/>
    <n v="55"/>
    <x v="1"/>
    <s v="games/video games"/>
    <n v="1"/>
    <x v="1551"/>
    <x v="6"/>
    <x v="17"/>
  </r>
  <r>
    <n v="2148"/>
    <x v="2148"/>
    <x v="2146"/>
    <n v="100"/>
    <n v="2"/>
    <x v="2"/>
    <x v="1"/>
    <x v="1"/>
    <n v="1427992582"/>
    <n v="1425404182"/>
    <x v="0"/>
    <n v="2"/>
    <x v="1"/>
    <s v="games/video games"/>
    <n v="2"/>
    <x v="120"/>
    <x v="6"/>
    <x v="17"/>
  </r>
  <r>
    <n v="2149"/>
    <x v="2149"/>
    <x v="2147"/>
    <n v="2000"/>
    <n v="0"/>
    <x v="2"/>
    <x v="0"/>
    <x v="0"/>
    <n v="1280534400"/>
    <n v="1277512556"/>
    <x v="0"/>
    <n v="0"/>
    <x v="1"/>
    <s v="games/video games"/>
    <n v="0"/>
    <x v="121"/>
    <x v="6"/>
    <x v="17"/>
  </r>
  <r>
    <n v="2150"/>
    <x v="2150"/>
    <x v="2148"/>
    <n v="50000"/>
    <n v="405"/>
    <x v="2"/>
    <x v="10"/>
    <x v="8"/>
    <n v="1468392599"/>
    <n v="1465800599"/>
    <x v="0"/>
    <n v="4"/>
    <x v="1"/>
    <s v="games/video games"/>
    <n v="1"/>
    <x v="1552"/>
    <x v="6"/>
    <x v="17"/>
  </r>
  <r>
    <n v="2151"/>
    <x v="2151"/>
    <x v="2149"/>
    <n v="45000"/>
    <n v="118"/>
    <x v="2"/>
    <x v="0"/>
    <x v="0"/>
    <n v="1467231614"/>
    <n v="1464639614"/>
    <x v="0"/>
    <n v="6"/>
    <x v="1"/>
    <s v="games/video games"/>
    <n v="0"/>
    <x v="1537"/>
    <x v="6"/>
    <x v="17"/>
  </r>
  <r>
    <n v="2152"/>
    <x v="2152"/>
    <x v="2150"/>
    <n v="30000"/>
    <n v="50"/>
    <x v="2"/>
    <x v="0"/>
    <x v="0"/>
    <n v="1394909909"/>
    <n v="1392321509"/>
    <x v="0"/>
    <n v="4"/>
    <x v="1"/>
    <s v="games/video games"/>
    <n v="0"/>
    <x v="381"/>
    <x v="6"/>
    <x v="17"/>
  </r>
  <r>
    <n v="2153"/>
    <x v="2153"/>
    <x v="2151"/>
    <n v="372625"/>
    <n v="34"/>
    <x v="2"/>
    <x v="0"/>
    <x v="0"/>
    <n v="1420876740"/>
    <n v="1417470718"/>
    <x v="0"/>
    <n v="4"/>
    <x v="1"/>
    <s v="games/video games"/>
    <n v="0"/>
    <x v="434"/>
    <x v="6"/>
    <x v="17"/>
  </r>
  <r>
    <n v="2154"/>
    <x v="2154"/>
    <x v="2152"/>
    <n v="250"/>
    <n v="2"/>
    <x v="2"/>
    <x v="0"/>
    <x v="0"/>
    <n v="1390921827"/>
    <n v="1389193827"/>
    <x v="0"/>
    <n v="2"/>
    <x v="1"/>
    <s v="games/video games"/>
    <n v="1"/>
    <x v="120"/>
    <x v="6"/>
    <x v="17"/>
  </r>
  <r>
    <n v="2155"/>
    <x v="2155"/>
    <x v="2153"/>
    <n v="5000"/>
    <n v="115"/>
    <x v="2"/>
    <x v="1"/>
    <x v="1"/>
    <n v="1459443385"/>
    <n v="1456854985"/>
    <x v="0"/>
    <n v="5"/>
    <x v="1"/>
    <s v="games/video games"/>
    <n v="2"/>
    <x v="1534"/>
    <x v="6"/>
    <x v="17"/>
  </r>
  <r>
    <n v="2156"/>
    <x v="2156"/>
    <x v="2154"/>
    <n v="56000"/>
    <n v="1493"/>
    <x v="2"/>
    <x v="0"/>
    <x v="0"/>
    <n v="1379363406"/>
    <n v="1375475406"/>
    <x v="0"/>
    <n v="83"/>
    <x v="1"/>
    <s v="games/video games"/>
    <n v="3"/>
    <x v="1553"/>
    <x v="6"/>
    <x v="17"/>
  </r>
  <r>
    <n v="2157"/>
    <x v="2157"/>
    <x v="2155"/>
    <n v="75000"/>
    <n v="21144"/>
    <x v="2"/>
    <x v="0"/>
    <x v="0"/>
    <n v="1482479940"/>
    <n v="1479684783"/>
    <x v="0"/>
    <n v="57"/>
    <x v="1"/>
    <s v="games/video games"/>
    <n v="28"/>
    <x v="1554"/>
    <x v="6"/>
    <x v="17"/>
  </r>
  <r>
    <n v="2158"/>
    <x v="2158"/>
    <x v="2156"/>
    <n v="300000"/>
    <n v="19770.11"/>
    <x v="2"/>
    <x v="0"/>
    <x v="0"/>
    <n v="1360009774"/>
    <n v="1356121774"/>
    <x v="0"/>
    <n v="311"/>
    <x v="1"/>
    <s v="games/video games"/>
    <n v="7"/>
    <x v="1555"/>
    <x v="6"/>
    <x v="17"/>
  </r>
  <r>
    <n v="2159"/>
    <x v="2159"/>
    <x v="2157"/>
    <n v="3600"/>
    <n v="26"/>
    <x v="2"/>
    <x v="0"/>
    <x v="0"/>
    <n v="1310837574"/>
    <n v="1308245574"/>
    <x v="0"/>
    <n v="2"/>
    <x v="1"/>
    <s v="games/video games"/>
    <n v="1"/>
    <x v="31"/>
    <x v="6"/>
    <x v="17"/>
  </r>
  <r>
    <n v="2160"/>
    <x v="2160"/>
    <x v="2158"/>
    <n v="10000"/>
    <n v="85"/>
    <x v="2"/>
    <x v="0"/>
    <x v="0"/>
    <n v="1337447105"/>
    <n v="1334855105"/>
    <x v="0"/>
    <n v="16"/>
    <x v="1"/>
    <s v="games/video games"/>
    <n v="1"/>
    <x v="1556"/>
    <x v="6"/>
    <x v="17"/>
  </r>
  <r>
    <n v="2161"/>
    <x v="2161"/>
    <x v="2159"/>
    <n v="400"/>
    <n v="463"/>
    <x v="0"/>
    <x v="0"/>
    <x v="0"/>
    <n v="1443040059"/>
    <n v="1440448059"/>
    <x v="0"/>
    <n v="13"/>
    <x v="0"/>
    <s v="music/rock"/>
    <n v="116"/>
    <x v="1557"/>
    <x v="4"/>
    <x v="11"/>
  </r>
  <r>
    <n v="2162"/>
    <x v="2162"/>
    <x v="2160"/>
    <n v="4500"/>
    <n v="5052"/>
    <x v="0"/>
    <x v="0"/>
    <x v="0"/>
    <n v="1406226191"/>
    <n v="1403547791"/>
    <x v="0"/>
    <n v="58"/>
    <x v="0"/>
    <s v="music/rock"/>
    <n v="112"/>
    <x v="1558"/>
    <x v="4"/>
    <x v="11"/>
  </r>
  <r>
    <n v="2163"/>
    <x v="2163"/>
    <x v="2161"/>
    <n v="2500"/>
    <n v="3305"/>
    <x v="0"/>
    <x v="0"/>
    <x v="0"/>
    <n v="1433735400"/>
    <n v="1429306520"/>
    <x v="0"/>
    <n v="44"/>
    <x v="0"/>
    <s v="music/rock"/>
    <n v="132"/>
    <x v="1559"/>
    <x v="4"/>
    <x v="11"/>
  </r>
  <r>
    <n v="2164"/>
    <x v="2164"/>
    <x v="2162"/>
    <n v="5500"/>
    <n v="5645"/>
    <x v="0"/>
    <x v="0"/>
    <x v="0"/>
    <n v="1466827140"/>
    <n v="1464196414"/>
    <x v="0"/>
    <n v="83"/>
    <x v="0"/>
    <s v="music/rock"/>
    <n v="103"/>
    <x v="1560"/>
    <x v="4"/>
    <x v="11"/>
  </r>
  <r>
    <n v="2165"/>
    <x v="2165"/>
    <x v="2163"/>
    <n v="2500"/>
    <n v="3466"/>
    <x v="0"/>
    <x v="6"/>
    <x v="3"/>
    <n v="1460127635"/>
    <n v="1457539235"/>
    <x v="0"/>
    <n v="117"/>
    <x v="0"/>
    <s v="music/rock"/>
    <n v="139"/>
    <x v="1561"/>
    <x v="4"/>
    <x v="11"/>
  </r>
  <r>
    <n v="2166"/>
    <x v="2166"/>
    <x v="2164"/>
    <n v="2000"/>
    <n v="2932"/>
    <x v="0"/>
    <x v="0"/>
    <x v="0"/>
    <n v="1417813618"/>
    <n v="1413922018"/>
    <x v="0"/>
    <n v="32"/>
    <x v="0"/>
    <s v="music/rock"/>
    <n v="147"/>
    <x v="1562"/>
    <x v="4"/>
    <x v="11"/>
  </r>
  <r>
    <n v="2167"/>
    <x v="2167"/>
    <x v="2165"/>
    <n v="150"/>
    <n v="180"/>
    <x v="0"/>
    <x v="0"/>
    <x v="0"/>
    <n v="1347672937"/>
    <n v="1346463337"/>
    <x v="0"/>
    <n v="8"/>
    <x v="0"/>
    <s v="music/rock"/>
    <n v="120"/>
    <x v="377"/>
    <x v="4"/>
    <x v="11"/>
  </r>
  <r>
    <n v="2168"/>
    <x v="2168"/>
    <x v="2166"/>
    <n v="18000"/>
    <n v="21884.69"/>
    <x v="0"/>
    <x v="0"/>
    <x v="0"/>
    <n v="1486702800"/>
    <n v="1484058261"/>
    <x v="0"/>
    <n v="340"/>
    <x v="0"/>
    <s v="music/rock"/>
    <n v="122"/>
    <x v="1563"/>
    <x v="4"/>
    <x v="11"/>
  </r>
  <r>
    <n v="2169"/>
    <x v="2169"/>
    <x v="2167"/>
    <n v="153"/>
    <n v="153"/>
    <x v="0"/>
    <x v="0"/>
    <x v="0"/>
    <n v="1488473351"/>
    <n v="1488214151"/>
    <x v="0"/>
    <n v="7"/>
    <x v="0"/>
    <s v="music/rock"/>
    <n v="100"/>
    <x v="1564"/>
    <x v="4"/>
    <x v="11"/>
  </r>
  <r>
    <n v="2170"/>
    <x v="2170"/>
    <x v="2168"/>
    <n v="350"/>
    <n v="633"/>
    <x v="0"/>
    <x v="0"/>
    <x v="0"/>
    <n v="1440266422"/>
    <n v="1436810422"/>
    <x v="0"/>
    <n v="19"/>
    <x v="0"/>
    <s v="music/rock"/>
    <n v="181"/>
    <x v="1565"/>
    <x v="4"/>
    <x v="11"/>
  </r>
  <r>
    <n v="2171"/>
    <x v="2171"/>
    <x v="2169"/>
    <n v="4000"/>
    <n v="4243"/>
    <x v="0"/>
    <x v="0"/>
    <x v="0"/>
    <n v="1434949200"/>
    <n v="1431903495"/>
    <x v="0"/>
    <n v="47"/>
    <x v="0"/>
    <s v="music/rock"/>
    <n v="106"/>
    <x v="1566"/>
    <x v="4"/>
    <x v="11"/>
  </r>
  <r>
    <n v="2172"/>
    <x v="2172"/>
    <x v="2170"/>
    <n v="1000"/>
    <n v="1000"/>
    <x v="0"/>
    <x v="0"/>
    <x v="0"/>
    <n v="1429365320"/>
    <n v="1426773320"/>
    <x v="0"/>
    <n v="13"/>
    <x v="0"/>
    <s v="music/rock"/>
    <n v="100"/>
    <x v="909"/>
    <x v="4"/>
    <x v="11"/>
  </r>
  <r>
    <n v="2173"/>
    <x v="2173"/>
    <x v="2171"/>
    <n v="4200"/>
    <n v="5331"/>
    <x v="0"/>
    <x v="0"/>
    <x v="0"/>
    <n v="1378785540"/>
    <n v="1376066243"/>
    <x v="0"/>
    <n v="90"/>
    <x v="0"/>
    <s v="music/rock"/>
    <n v="127"/>
    <x v="1567"/>
    <x v="4"/>
    <x v="11"/>
  </r>
  <r>
    <n v="2174"/>
    <x v="2174"/>
    <x v="2172"/>
    <n v="4000"/>
    <n v="4119"/>
    <x v="0"/>
    <x v="1"/>
    <x v="1"/>
    <n v="1462453307"/>
    <n v="1459861307"/>
    <x v="0"/>
    <n v="63"/>
    <x v="0"/>
    <s v="music/rock"/>
    <n v="103"/>
    <x v="109"/>
    <x v="4"/>
    <x v="11"/>
  </r>
  <r>
    <n v="2175"/>
    <x v="2175"/>
    <x v="2173"/>
    <n v="700"/>
    <n v="1750"/>
    <x v="0"/>
    <x v="0"/>
    <x v="0"/>
    <n v="1469059986"/>
    <n v="1468455186"/>
    <x v="0"/>
    <n v="26"/>
    <x v="0"/>
    <s v="music/rock"/>
    <n v="250"/>
    <x v="1568"/>
    <x v="4"/>
    <x v="11"/>
  </r>
  <r>
    <n v="2176"/>
    <x v="2176"/>
    <x v="2174"/>
    <n v="5000"/>
    <n v="6301"/>
    <x v="0"/>
    <x v="0"/>
    <x v="0"/>
    <n v="1430579509"/>
    <n v="1427987509"/>
    <x v="0"/>
    <n v="71"/>
    <x v="0"/>
    <s v="music/rock"/>
    <n v="126"/>
    <x v="1569"/>
    <x v="4"/>
    <x v="11"/>
  </r>
  <r>
    <n v="2177"/>
    <x v="2177"/>
    <x v="2175"/>
    <n v="2500"/>
    <n v="2503"/>
    <x v="0"/>
    <x v="0"/>
    <x v="0"/>
    <n v="1465192867"/>
    <n v="1463032867"/>
    <x v="0"/>
    <n v="38"/>
    <x v="0"/>
    <s v="music/rock"/>
    <n v="100"/>
    <x v="927"/>
    <x v="4"/>
    <x v="11"/>
  </r>
  <r>
    <n v="2178"/>
    <x v="2178"/>
    <x v="2176"/>
    <n v="25000"/>
    <n v="34660"/>
    <x v="0"/>
    <x v="0"/>
    <x v="0"/>
    <n v="1484752597"/>
    <n v="1482160597"/>
    <x v="0"/>
    <n v="859"/>
    <x v="0"/>
    <s v="music/rock"/>
    <n v="139"/>
    <x v="1570"/>
    <x v="4"/>
    <x v="11"/>
  </r>
  <r>
    <n v="2179"/>
    <x v="2179"/>
    <x v="2177"/>
    <n v="1000"/>
    <n v="1614"/>
    <x v="0"/>
    <x v="0"/>
    <x v="0"/>
    <n v="1428725192"/>
    <n v="1426133192"/>
    <x v="0"/>
    <n v="21"/>
    <x v="0"/>
    <s v="music/rock"/>
    <n v="161"/>
    <x v="1571"/>
    <x v="4"/>
    <x v="11"/>
  </r>
  <r>
    <n v="2180"/>
    <x v="2180"/>
    <x v="2178"/>
    <n v="5000"/>
    <n v="5359.21"/>
    <x v="0"/>
    <x v="0"/>
    <x v="0"/>
    <n v="1447434268"/>
    <n v="1443801868"/>
    <x v="0"/>
    <n v="78"/>
    <x v="0"/>
    <s v="music/rock"/>
    <n v="107"/>
    <x v="1572"/>
    <x v="4"/>
    <x v="11"/>
  </r>
  <r>
    <n v="2181"/>
    <x v="2181"/>
    <x v="2179"/>
    <n v="2000"/>
    <n v="3062"/>
    <x v="0"/>
    <x v="0"/>
    <x v="0"/>
    <n v="1487635653"/>
    <n v="1486426053"/>
    <x v="0"/>
    <n v="53"/>
    <x v="0"/>
    <s v="games/tabletop games"/>
    <n v="153"/>
    <x v="1573"/>
    <x v="6"/>
    <x v="32"/>
  </r>
  <r>
    <n v="2182"/>
    <x v="2182"/>
    <x v="2180"/>
    <n v="3000"/>
    <n v="15725"/>
    <x v="0"/>
    <x v="5"/>
    <x v="5"/>
    <n v="1412285825"/>
    <n v="1409261825"/>
    <x v="0"/>
    <n v="356"/>
    <x v="0"/>
    <s v="games/tabletop games"/>
    <n v="524"/>
    <x v="820"/>
    <x v="6"/>
    <x v="32"/>
  </r>
  <r>
    <n v="2183"/>
    <x v="2183"/>
    <x v="2181"/>
    <n v="1800"/>
    <n v="8807"/>
    <x v="0"/>
    <x v="0"/>
    <x v="0"/>
    <n v="1486616400"/>
    <n v="1484037977"/>
    <x v="0"/>
    <n v="279"/>
    <x v="0"/>
    <s v="games/tabletop games"/>
    <n v="489"/>
    <x v="1574"/>
    <x v="6"/>
    <x v="32"/>
  </r>
  <r>
    <n v="2184"/>
    <x v="2184"/>
    <x v="2182"/>
    <n v="10000"/>
    <n v="28474"/>
    <x v="0"/>
    <x v="0"/>
    <x v="0"/>
    <n v="1453737600"/>
    <n v="1452530041"/>
    <x v="1"/>
    <n v="266"/>
    <x v="0"/>
    <s v="games/tabletop games"/>
    <n v="285"/>
    <x v="1575"/>
    <x v="6"/>
    <x v="32"/>
  </r>
  <r>
    <n v="2185"/>
    <x v="2185"/>
    <x v="2183"/>
    <n v="5000"/>
    <n v="92848.5"/>
    <x v="0"/>
    <x v="1"/>
    <x v="1"/>
    <n v="1364286239"/>
    <n v="1360830239"/>
    <x v="0"/>
    <n v="623"/>
    <x v="0"/>
    <s v="games/tabletop games"/>
    <n v="1857"/>
    <x v="1576"/>
    <x v="6"/>
    <x v="32"/>
  </r>
  <r>
    <n v="2186"/>
    <x v="2186"/>
    <x v="2184"/>
    <n v="20000"/>
    <n v="21935"/>
    <x v="0"/>
    <x v="0"/>
    <x v="0"/>
    <n v="1473213600"/>
    <n v="1470062743"/>
    <x v="0"/>
    <n v="392"/>
    <x v="0"/>
    <s v="games/tabletop games"/>
    <n v="110"/>
    <x v="1577"/>
    <x v="6"/>
    <x v="32"/>
  </r>
  <r>
    <n v="2187"/>
    <x v="2187"/>
    <x v="2185"/>
    <n v="20000"/>
    <n v="202928.5"/>
    <x v="0"/>
    <x v="0"/>
    <x v="0"/>
    <n v="1428033540"/>
    <n v="1425531666"/>
    <x v="1"/>
    <n v="3562"/>
    <x v="0"/>
    <s v="games/tabletop games"/>
    <n v="1015"/>
    <x v="1578"/>
    <x v="6"/>
    <x v="32"/>
  </r>
  <r>
    <n v="2188"/>
    <x v="2188"/>
    <x v="2186"/>
    <n v="5494"/>
    <n v="22645"/>
    <x v="0"/>
    <x v="2"/>
    <x v="2"/>
    <n v="1477414800"/>
    <n v="1474380241"/>
    <x v="0"/>
    <n v="514"/>
    <x v="0"/>
    <s v="games/tabletop games"/>
    <n v="412"/>
    <x v="1579"/>
    <x v="6"/>
    <x v="32"/>
  </r>
  <r>
    <n v="2189"/>
    <x v="2189"/>
    <x v="2187"/>
    <n v="1200"/>
    <n v="6039"/>
    <x v="0"/>
    <x v="1"/>
    <x v="1"/>
    <n v="1461276000"/>
    <n v="1460055300"/>
    <x v="0"/>
    <n v="88"/>
    <x v="0"/>
    <s v="games/tabletop games"/>
    <n v="503"/>
    <x v="1580"/>
    <x v="6"/>
    <x v="32"/>
  </r>
  <r>
    <n v="2190"/>
    <x v="2190"/>
    <x v="2188"/>
    <n v="19000"/>
    <n v="35076"/>
    <x v="0"/>
    <x v="0"/>
    <x v="0"/>
    <n v="1458716340"/>
    <n v="1455721204"/>
    <x v="0"/>
    <n v="537"/>
    <x v="0"/>
    <s v="games/tabletop games"/>
    <n v="185"/>
    <x v="1581"/>
    <x v="6"/>
    <x v="32"/>
  </r>
  <r>
    <n v="2191"/>
    <x v="2191"/>
    <x v="2189"/>
    <n v="750"/>
    <n v="898"/>
    <x v="0"/>
    <x v="1"/>
    <x v="1"/>
    <n v="1487102427"/>
    <n v="1486065627"/>
    <x v="0"/>
    <n v="25"/>
    <x v="0"/>
    <s v="games/tabletop games"/>
    <n v="120"/>
    <x v="1582"/>
    <x v="6"/>
    <x v="32"/>
  </r>
  <r>
    <n v="2192"/>
    <x v="2192"/>
    <x v="2190"/>
    <n v="12000"/>
    <n v="129748.82"/>
    <x v="0"/>
    <x v="1"/>
    <x v="1"/>
    <n v="1481842800"/>
    <n v="1479414344"/>
    <x v="0"/>
    <n v="3238"/>
    <x v="0"/>
    <s v="games/tabletop games"/>
    <n v="1081"/>
    <x v="1583"/>
    <x v="6"/>
    <x v="32"/>
  </r>
  <r>
    <n v="2193"/>
    <x v="2193"/>
    <x v="2191"/>
    <n v="15000"/>
    <n v="67856"/>
    <x v="0"/>
    <x v="0"/>
    <x v="0"/>
    <n v="1479704340"/>
    <n v="1477043072"/>
    <x v="0"/>
    <n v="897"/>
    <x v="0"/>
    <s v="games/tabletop games"/>
    <n v="452"/>
    <x v="1584"/>
    <x v="6"/>
    <x v="32"/>
  </r>
  <r>
    <n v="2194"/>
    <x v="2194"/>
    <x v="2192"/>
    <n v="10000"/>
    <n v="53737"/>
    <x v="0"/>
    <x v="0"/>
    <x v="0"/>
    <n v="1459012290"/>
    <n v="1456423890"/>
    <x v="0"/>
    <n v="878"/>
    <x v="0"/>
    <s v="games/tabletop games"/>
    <n v="537"/>
    <x v="1585"/>
    <x v="6"/>
    <x v="32"/>
  </r>
  <r>
    <n v="2195"/>
    <x v="2195"/>
    <x v="2193"/>
    <n v="4600"/>
    <n v="5535"/>
    <x v="0"/>
    <x v="0"/>
    <x v="0"/>
    <n v="1439317900"/>
    <n v="1436725900"/>
    <x v="0"/>
    <n v="115"/>
    <x v="0"/>
    <s v="games/tabletop games"/>
    <n v="120"/>
    <x v="1586"/>
    <x v="6"/>
    <x v="32"/>
  </r>
  <r>
    <n v="2196"/>
    <x v="2196"/>
    <x v="2194"/>
    <n v="14000"/>
    <n v="15937"/>
    <x v="0"/>
    <x v="0"/>
    <x v="0"/>
    <n v="1480662000"/>
    <n v="1478000502"/>
    <x v="0"/>
    <n v="234"/>
    <x v="0"/>
    <s v="games/tabletop games"/>
    <n v="114"/>
    <x v="1587"/>
    <x v="6"/>
    <x v="32"/>
  </r>
  <r>
    <n v="2197"/>
    <x v="2197"/>
    <x v="2195"/>
    <n v="30000"/>
    <n v="285309.33"/>
    <x v="0"/>
    <x v="0"/>
    <x v="0"/>
    <n v="1425132059"/>
    <n v="1422540059"/>
    <x v="0"/>
    <n v="4330"/>
    <x v="0"/>
    <s v="games/tabletop games"/>
    <n v="951"/>
    <x v="1588"/>
    <x v="6"/>
    <x v="32"/>
  </r>
  <r>
    <n v="2198"/>
    <x v="2198"/>
    <x v="2196"/>
    <n v="40000"/>
    <n v="53157"/>
    <x v="0"/>
    <x v="0"/>
    <x v="0"/>
    <n v="1447507200"/>
    <n v="1444911600"/>
    <x v="0"/>
    <n v="651"/>
    <x v="0"/>
    <s v="games/tabletop games"/>
    <n v="133"/>
    <x v="1589"/>
    <x v="6"/>
    <x v="32"/>
  </r>
  <r>
    <n v="2199"/>
    <x v="2199"/>
    <x v="2197"/>
    <n v="9000"/>
    <n v="13228"/>
    <x v="0"/>
    <x v="17"/>
    <x v="3"/>
    <n v="1444903198"/>
    <n v="1442311198"/>
    <x v="1"/>
    <n v="251"/>
    <x v="0"/>
    <s v="games/tabletop games"/>
    <n v="147"/>
    <x v="1590"/>
    <x v="6"/>
    <x v="32"/>
  </r>
  <r>
    <n v="2200"/>
    <x v="2200"/>
    <x v="2198"/>
    <n v="2000"/>
    <n v="10843"/>
    <x v="0"/>
    <x v="1"/>
    <x v="1"/>
    <n v="1436151600"/>
    <n v="1433775668"/>
    <x v="0"/>
    <n v="263"/>
    <x v="0"/>
    <s v="games/tabletop games"/>
    <n v="542"/>
    <x v="1591"/>
    <x v="6"/>
    <x v="32"/>
  </r>
  <r>
    <n v="2201"/>
    <x v="2201"/>
    <x v="2199"/>
    <n v="110"/>
    <n v="420.99"/>
    <x v="0"/>
    <x v="1"/>
    <x v="1"/>
    <n v="1358367565"/>
    <n v="1357157965"/>
    <x v="0"/>
    <n v="28"/>
    <x v="0"/>
    <s v="music/electronic music"/>
    <n v="383"/>
    <x v="1592"/>
    <x v="4"/>
    <x v="15"/>
  </r>
  <r>
    <n v="2202"/>
    <x v="2202"/>
    <x v="2200"/>
    <n v="4000"/>
    <n v="28167.25"/>
    <x v="0"/>
    <x v="0"/>
    <x v="0"/>
    <n v="1351801368"/>
    <n v="1349209368"/>
    <x v="0"/>
    <n v="721"/>
    <x v="0"/>
    <s v="music/electronic music"/>
    <n v="704"/>
    <x v="476"/>
    <x v="4"/>
    <x v="15"/>
  </r>
  <r>
    <n v="2203"/>
    <x v="2203"/>
    <x v="2201"/>
    <n v="2000"/>
    <n v="2191"/>
    <x v="0"/>
    <x v="5"/>
    <x v="5"/>
    <n v="1443127082"/>
    <n v="1440535082"/>
    <x v="0"/>
    <n v="50"/>
    <x v="0"/>
    <s v="music/electronic music"/>
    <n v="110"/>
    <x v="1593"/>
    <x v="4"/>
    <x v="15"/>
  </r>
  <r>
    <n v="2204"/>
    <x v="2204"/>
    <x v="2202"/>
    <n v="1500"/>
    <n v="1993"/>
    <x v="0"/>
    <x v="0"/>
    <x v="0"/>
    <n v="1362814119"/>
    <n v="1360222119"/>
    <x v="0"/>
    <n v="73"/>
    <x v="0"/>
    <s v="music/electronic music"/>
    <n v="133"/>
    <x v="1594"/>
    <x v="4"/>
    <x v="15"/>
  </r>
  <r>
    <n v="2205"/>
    <x v="2205"/>
    <x v="2203"/>
    <n v="750"/>
    <n v="1140"/>
    <x v="0"/>
    <x v="0"/>
    <x v="0"/>
    <n v="1338579789"/>
    <n v="1335987789"/>
    <x v="0"/>
    <n v="27"/>
    <x v="0"/>
    <s v="music/electronic music"/>
    <n v="152"/>
    <x v="1278"/>
    <x v="4"/>
    <x v="15"/>
  </r>
  <r>
    <n v="2206"/>
    <x v="2206"/>
    <x v="2204"/>
    <n v="1100"/>
    <n v="1130"/>
    <x v="0"/>
    <x v="0"/>
    <x v="0"/>
    <n v="1334556624"/>
    <n v="1333001424"/>
    <x v="0"/>
    <n v="34"/>
    <x v="0"/>
    <s v="music/electronic music"/>
    <n v="103"/>
    <x v="1595"/>
    <x v="4"/>
    <x v="15"/>
  </r>
  <r>
    <n v="2207"/>
    <x v="2207"/>
    <x v="2205"/>
    <n v="2000"/>
    <n v="2000"/>
    <x v="0"/>
    <x v="0"/>
    <x v="0"/>
    <n v="1384580373"/>
    <n v="1381984773"/>
    <x v="0"/>
    <n v="7"/>
    <x v="0"/>
    <s v="music/electronic music"/>
    <n v="100"/>
    <x v="1596"/>
    <x v="4"/>
    <x v="15"/>
  </r>
  <r>
    <n v="2208"/>
    <x v="2208"/>
    <x v="2206"/>
    <n v="1000"/>
    <n v="1016"/>
    <x v="0"/>
    <x v="0"/>
    <x v="0"/>
    <n v="1333771200"/>
    <n v="1328649026"/>
    <x v="0"/>
    <n v="24"/>
    <x v="0"/>
    <s v="music/electronic music"/>
    <n v="102"/>
    <x v="1597"/>
    <x v="4"/>
    <x v="15"/>
  </r>
  <r>
    <n v="2209"/>
    <x v="2209"/>
    <x v="2207"/>
    <n v="500"/>
    <n v="754"/>
    <x v="0"/>
    <x v="1"/>
    <x v="1"/>
    <n v="1397516400"/>
    <n v="1396524644"/>
    <x v="0"/>
    <n v="15"/>
    <x v="0"/>
    <s v="music/electronic music"/>
    <n v="151"/>
    <x v="1598"/>
    <x v="4"/>
    <x v="15"/>
  </r>
  <r>
    <n v="2210"/>
    <x v="2210"/>
    <x v="2208"/>
    <n v="4000"/>
    <n v="4457"/>
    <x v="0"/>
    <x v="0"/>
    <x v="0"/>
    <n v="1334424960"/>
    <n v="1329442510"/>
    <x v="0"/>
    <n v="72"/>
    <x v="0"/>
    <s v="music/electronic music"/>
    <n v="111"/>
    <x v="1599"/>
    <x v="4"/>
    <x v="15"/>
  </r>
  <r>
    <n v="2211"/>
    <x v="2211"/>
    <x v="2209"/>
    <n v="2500"/>
    <n v="4890"/>
    <x v="0"/>
    <x v="0"/>
    <x v="0"/>
    <n v="1397113140"/>
    <n v="1395168625"/>
    <x v="0"/>
    <n v="120"/>
    <x v="0"/>
    <s v="music/electronic music"/>
    <n v="196"/>
    <x v="603"/>
    <x v="4"/>
    <x v="15"/>
  </r>
  <r>
    <n v="2212"/>
    <x v="2212"/>
    <x v="2210"/>
    <n v="6000"/>
    <n v="6863"/>
    <x v="0"/>
    <x v="0"/>
    <x v="0"/>
    <n v="1383526800"/>
    <n v="1380650177"/>
    <x v="0"/>
    <n v="123"/>
    <x v="0"/>
    <s v="music/electronic music"/>
    <n v="114"/>
    <x v="1600"/>
    <x v="4"/>
    <x v="15"/>
  </r>
  <r>
    <n v="2213"/>
    <x v="2213"/>
    <x v="2211"/>
    <n v="5"/>
    <n v="10"/>
    <x v="0"/>
    <x v="0"/>
    <x v="0"/>
    <n v="1431719379"/>
    <n v="1429127379"/>
    <x v="0"/>
    <n v="1"/>
    <x v="0"/>
    <s v="music/electronic music"/>
    <n v="200"/>
    <x v="119"/>
    <x v="4"/>
    <x v="15"/>
  </r>
  <r>
    <n v="2214"/>
    <x v="2214"/>
    <x v="2212"/>
    <n v="600"/>
    <n v="1755.01"/>
    <x v="0"/>
    <x v="0"/>
    <x v="0"/>
    <n v="1391713248"/>
    <n v="1389121248"/>
    <x v="0"/>
    <n v="24"/>
    <x v="0"/>
    <s v="music/electronic music"/>
    <n v="293"/>
    <x v="1601"/>
    <x v="4"/>
    <x v="15"/>
  </r>
  <r>
    <n v="2215"/>
    <x v="2215"/>
    <x v="2213"/>
    <n v="550"/>
    <n v="860"/>
    <x v="0"/>
    <x v="0"/>
    <x v="0"/>
    <n v="1331621940"/>
    <n v="1329671572"/>
    <x v="0"/>
    <n v="33"/>
    <x v="0"/>
    <s v="music/electronic music"/>
    <n v="156"/>
    <x v="1602"/>
    <x v="4"/>
    <x v="15"/>
  </r>
  <r>
    <n v="2216"/>
    <x v="2216"/>
    <x v="2214"/>
    <n v="300"/>
    <n v="317"/>
    <x v="0"/>
    <x v="0"/>
    <x v="0"/>
    <n v="1437674545"/>
    <n v="1436464945"/>
    <x v="0"/>
    <n v="14"/>
    <x v="0"/>
    <s v="music/electronic music"/>
    <n v="106"/>
    <x v="1603"/>
    <x v="4"/>
    <x v="15"/>
  </r>
  <r>
    <n v="2217"/>
    <x v="2217"/>
    <x v="2215"/>
    <n v="420"/>
    <n v="425"/>
    <x v="0"/>
    <x v="0"/>
    <x v="0"/>
    <n v="1446451200"/>
    <n v="1445539113"/>
    <x v="0"/>
    <n v="9"/>
    <x v="0"/>
    <s v="music/electronic music"/>
    <n v="101"/>
    <x v="1604"/>
    <x v="4"/>
    <x v="15"/>
  </r>
  <r>
    <n v="2218"/>
    <x v="2218"/>
    <x v="2216"/>
    <n v="2000"/>
    <n v="2456.66"/>
    <x v="0"/>
    <x v="0"/>
    <x v="0"/>
    <n v="1346198400"/>
    <n v="1344281383"/>
    <x v="0"/>
    <n v="76"/>
    <x v="0"/>
    <s v="music/electronic music"/>
    <n v="123"/>
    <x v="1090"/>
    <x v="4"/>
    <x v="15"/>
  </r>
  <r>
    <n v="2219"/>
    <x v="2219"/>
    <x v="2217"/>
    <n v="1000"/>
    <n v="1015"/>
    <x v="0"/>
    <x v="0"/>
    <x v="0"/>
    <n v="1440004512"/>
    <n v="1437412512"/>
    <x v="0"/>
    <n v="19"/>
    <x v="0"/>
    <s v="music/electronic music"/>
    <n v="102"/>
    <x v="1605"/>
    <x v="4"/>
    <x v="15"/>
  </r>
  <r>
    <n v="2220"/>
    <x v="2220"/>
    <x v="2218"/>
    <n v="3500"/>
    <n v="3540"/>
    <x v="0"/>
    <x v="0"/>
    <x v="0"/>
    <n v="1374888436"/>
    <n v="1372296436"/>
    <x v="0"/>
    <n v="69"/>
    <x v="0"/>
    <s v="music/electronic music"/>
    <n v="101"/>
    <x v="1606"/>
    <x v="4"/>
    <x v="15"/>
  </r>
  <r>
    <n v="2221"/>
    <x v="2221"/>
    <x v="2219"/>
    <n v="7500"/>
    <n v="8109"/>
    <x v="0"/>
    <x v="0"/>
    <x v="0"/>
    <n v="1461369600"/>
    <n v="1458748809"/>
    <x v="0"/>
    <n v="218"/>
    <x v="0"/>
    <s v="games/tabletop games"/>
    <n v="108"/>
    <x v="1607"/>
    <x v="6"/>
    <x v="32"/>
  </r>
  <r>
    <n v="2222"/>
    <x v="2222"/>
    <x v="2220"/>
    <n v="500"/>
    <n v="813"/>
    <x v="0"/>
    <x v="0"/>
    <x v="0"/>
    <n v="1327776847"/>
    <n v="1325184847"/>
    <x v="0"/>
    <n v="30"/>
    <x v="0"/>
    <s v="games/tabletop games"/>
    <n v="163"/>
    <x v="1608"/>
    <x v="6"/>
    <x v="32"/>
  </r>
  <r>
    <n v="2223"/>
    <x v="2223"/>
    <x v="2221"/>
    <n v="19500"/>
    <n v="20631"/>
    <x v="0"/>
    <x v="5"/>
    <x v="5"/>
    <n v="1435418568"/>
    <n v="1432826568"/>
    <x v="0"/>
    <n v="100"/>
    <x v="0"/>
    <s v="games/tabletop games"/>
    <n v="106"/>
    <x v="1609"/>
    <x v="6"/>
    <x v="32"/>
  </r>
  <r>
    <n v="2224"/>
    <x v="2224"/>
    <x v="2222"/>
    <n v="10000"/>
    <n v="24315"/>
    <x v="0"/>
    <x v="0"/>
    <x v="0"/>
    <n v="1477767600"/>
    <n v="1475337675"/>
    <x v="0"/>
    <n v="296"/>
    <x v="0"/>
    <s v="games/tabletop games"/>
    <n v="243"/>
    <x v="1610"/>
    <x v="6"/>
    <x v="32"/>
  </r>
  <r>
    <n v="2225"/>
    <x v="2225"/>
    <x v="2223"/>
    <n v="21000"/>
    <n v="198415.01"/>
    <x v="0"/>
    <x v="1"/>
    <x v="1"/>
    <n v="1411326015"/>
    <n v="1408734015"/>
    <x v="0"/>
    <n v="1204"/>
    <x v="0"/>
    <s v="games/tabletop games"/>
    <n v="945"/>
    <x v="1611"/>
    <x v="6"/>
    <x v="32"/>
  </r>
  <r>
    <n v="2226"/>
    <x v="2226"/>
    <x v="2224"/>
    <n v="18000"/>
    <n v="19523.310000000001"/>
    <x v="0"/>
    <x v="0"/>
    <x v="0"/>
    <n v="1455253140"/>
    <n v="1452625822"/>
    <x v="0"/>
    <n v="321"/>
    <x v="0"/>
    <s v="games/tabletop games"/>
    <n v="108"/>
    <x v="1612"/>
    <x v="6"/>
    <x v="32"/>
  </r>
  <r>
    <n v="2227"/>
    <x v="2227"/>
    <x v="2225"/>
    <n v="13000"/>
    <n v="20459"/>
    <x v="0"/>
    <x v="1"/>
    <x v="1"/>
    <n v="1384374155"/>
    <n v="1381778555"/>
    <x v="0"/>
    <n v="301"/>
    <x v="0"/>
    <s v="games/tabletop games"/>
    <n v="157"/>
    <x v="1613"/>
    <x v="6"/>
    <x v="32"/>
  </r>
  <r>
    <n v="2228"/>
    <x v="2228"/>
    <x v="2226"/>
    <n v="1000"/>
    <n v="11744.9"/>
    <x v="0"/>
    <x v="12"/>
    <x v="3"/>
    <n v="1439707236"/>
    <n v="1437115236"/>
    <x v="0"/>
    <n v="144"/>
    <x v="0"/>
    <s v="games/tabletop games"/>
    <n v="1174"/>
    <x v="1614"/>
    <x v="6"/>
    <x v="32"/>
  </r>
  <r>
    <n v="2229"/>
    <x v="2229"/>
    <x v="2227"/>
    <n v="8012"/>
    <n v="13704.33"/>
    <x v="0"/>
    <x v="0"/>
    <x v="0"/>
    <n v="1378180800"/>
    <n v="1375113391"/>
    <x v="0"/>
    <n v="539"/>
    <x v="0"/>
    <s v="games/tabletop games"/>
    <n v="171"/>
    <x v="815"/>
    <x v="6"/>
    <x v="32"/>
  </r>
  <r>
    <n v="2230"/>
    <x v="2230"/>
    <x v="2228"/>
    <n v="8500"/>
    <n v="10706"/>
    <x v="0"/>
    <x v="0"/>
    <x v="0"/>
    <n v="1398460127"/>
    <n v="1395868127"/>
    <x v="0"/>
    <n v="498"/>
    <x v="0"/>
    <s v="games/tabletop games"/>
    <n v="126"/>
    <x v="1615"/>
    <x v="6"/>
    <x v="32"/>
  </r>
  <r>
    <n v="2231"/>
    <x v="2231"/>
    <x v="2229"/>
    <n v="2500"/>
    <n v="30303.24"/>
    <x v="0"/>
    <x v="0"/>
    <x v="0"/>
    <n v="1372136400"/>
    <n v="1369864301"/>
    <x v="0"/>
    <n v="1113"/>
    <x v="0"/>
    <s v="games/tabletop games"/>
    <n v="1212"/>
    <x v="1616"/>
    <x v="6"/>
    <x v="32"/>
  </r>
  <r>
    <n v="2232"/>
    <x v="2232"/>
    <x v="2230"/>
    <n v="5000"/>
    <n v="24790"/>
    <x v="0"/>
    <x v="0"/>
    <x v="0"/>
    <n v="1405738800"/>
    <n v="1402945408"/>
    <x v="0"/>
    <n v="988"/>
    <x v="0"/>
    <s v="games/tabletop games"/>
    <n v="496"/>
    <x v="1617"/>
    <x v="6"/>
    <x v="32"/>
  </r>
  <r>
    <n v="2233"/>
    <x v="2233"/>
    <x v="2231"/>
    <n v="2500"/>
    <n v="8301"/>
    <x v="0"/>
    <x v="1"/>
    <x v="1"/>
    <n v="1450051200"/>
    <n v="1448269539"/>
    <x v="0"/>
    <n v="391"/>
    <x v="0"/>
    <s v="games/tabletop games"/>
    <n v="332"/>
    <x v="1618"/>
    <x v="6"/>
    <x v="32"/>
  </r>
  <r>
    <n v="2234"/>
    <x v="2234"/>
    <x v="2232"/>
    <n v="100"/>
    <n v="1165"/>
    <x v="0"/>
    <x v="0"/>
    <x v="0"/>
    <n v="1483645647"/>
    <n v="1481053647"/>
    <x v="0"/>
    <n v="28"/>
    <x v="0"/>
    <s v="games/tabletop games"/>
    <n v="1165"/>
    <x v="1619"/>
    <x v="6"/>
    <x v="32"/>
  </r>
  <r>
    <n v="2235"/>
    <x v="2235"/>
    <x v="2233"/>
    <n v="13000"/>
    <n v="19931"/>
    <x v="0"/>
    <x v="5"/>
    <x v="5"/>
    <n v="1427585511"/>
    <n v="1424997111"/>
    <x v="0"/>
    <n v="147"/>
    <x v="0"/>
    <s v="games/tabletop games"/>
    <n v="153"/>
    <x v="1620"/>
    <x v="6"/>
    <x v="32"/>
  </r>
  <r>
    <n v="2236"/>
    <x v="2236"/>
    <x v="2234"/>
    <n v="2800"/>
    <n v="15039"/>
    <x v="0"/>
    <x v="0"/>
    <x v="0"/>
    <n v="1454338123"/>
    <n v="1451746123"/>
    <x v="0"/>
    <n v="680"/>
    <x v="0"/>
    <s v="games/tabletop games"/>
    <n v="537"/>
    <x v="1621"/>
    <x v="6"/>
    <x v="32"/>
  </r>
  <r>
    <n v="2237"/>
    <x v="2237"/>
    <x v="2235"/>
    <n v="18000"/>
    <n v="63527"/>
    <x v="0"/>
    <x v="0"/>
    <x v="0"/>
    <n v="1415779140"/>
    <n v="1412294683"/>
    <x v="0"/>
    <n v="983"/>
    <x v="0"/>
    <s v="games/tabletop games"/>
    <n v="353"/>
    <x v="1622"/>
    <x v="6"/>
    <x v="32"/>
  </r>
  <r>
    <n v="2238"/>
    <x v="2238"/>
    <x v="2236"/>
    <n v="4000"/>
    <n v="5496"/>
    <x v="0"/>
    <x v="12"/>
    <x v="3"/>
    <n v="1489157716"/>
    <n v="1486565716"/>
    <x v="0"/>
    <n v="79"/>
    <x v="0"/>
    <s v="games/tabletop games"/>
    <n v="137"/>
    <x v="1623"/>
    <x v="6"/>
    <x v="32"/>
  </r>
  <r>
    <n v="2239"/>
    <x v="2239"/>
    <x v="2237"/>
    <n v="25000"/>
    <n v="32006.67"/>
    <x v="0"/>
    <x v="0"/>
    <x v="0"/>
    <n v="1385870520"/>
    <n v="1382742014"/>
    <x v="0"/>
    <n v="426"/>
    <x v="0"/>
    <s v="games/tabletop games"/>
    <n v="128"/>
    <x v="1624"/>
    <x v="6"/>
    <x v="32"/>
  </r>
  <r>
    <n v="2240"/>
    <x v="2240"/>
    <x v="2238"/>
    <n v="5000"/>
    <n v="13534"/>
    <x v="0"/>
    <x v="0"/>
    <x v="0"/>
    <n v="1461354544"/>
    <n v="1458762544"/>
    <x v="0"/>
    <n v="96"/>
    <x v="0"/>
    <s v="games/tabletop games"/>
    <n v="271"/>
    <x v="1625"/>
    <x v="6"/>
    <x v="32"/>
  </r>
  <r>
    <n v="2241"/>
    <x v="2241"/>
    <x v="2239"/>
    <n v="1000"/>
    <n v="8064"/>
    <x v="0"/>
    <x v="1"/>
    <x v="1"/>
    <n v="1488484300"/>
    <n v="1485892300"/>
    <x v="0"/>
    <n v="163"/>
    <x v="0"/>
    <s v="games/tabletop games"/>
    <n v="806"/>
    <x v="1626"/>
    <x v="6"/>
    <x v="32"/>
  </r>
  <r>
    <n v="2242"/>
    <x v="2242"/>
    <x v="2240"/>
    <n v="10000"/>
    <n v="136009.76"/>
    <x v="0"/>
    <x v="0"/>
    <x v="0"/>
    <n v="1385521320"/>
    <n v="1382449733"/>
    <x v="0"/>
    <n v="2525"/>
    <x v="0"/>
    <s v="games/tabletop games"/>
    <n v="1360"/>
    <x v="1627"/>
    <x v="6"/>
    <x v="32"/>
  </r>
  <r>
    <n v="2243"/>
    <x v="2243"/>
    <x v="2241"/>
    <n v="1"/>
    <n v="9302.5"/>
    <x v="0"/>
    <x v="0"/>
    <x v="0"/>
    <n v="1489374000"/>
    <n v="1488823290"/>
    <x v="0"/>
    <n v="2035"/>
    <x v="0"/>
    <s v="games/tabletop games"/>
    <n v="930250"/>
    <x v="1628"/>
    <x v="6"/>
    <x v="32"/>
  </r>
  <r>
    <n v="2244"/>
    <x v="2244"/>
    <x v="2242"/>
    <n v="5000"/>
    <n v="18851"/>
    <x v="0"/>
    <x v="0"/>
    <x v="0"/>
    <n v="1476649800"/>
    <n v="1475609946"/>
    <x v="0"/>
    <n v="290"/>
    <x v="0"/>
    <s v="games/tabletop games"/>
    <n v="377"/>
    <x v="177"/>
    <x v="6"/>
    <x v="32"/>
  </r>
  <r>
    <n v="2245"/>
    <x v="2245"/>
    <x v="2243"/>
    <n v="4000"/>
    <n v="105881"/>
    <x v="0"/>
    <x v="0"/>
    <x v="0"/>
    <n v="1393005600"/>
    <n v="1390323617"/>
    <x v="0"/>
    <n v="1980"/>
    <x v="0"/>
    <s v="games/tabletop games"/>
    <n v="2647"/>
    <x v="1629"/>
    <x v="6"/>
    <x v="32"/>
  </r>
  <r>
    <n v="2246"/>
    <x v="2246"/>
    <x v="2244"/>
    <n v="2500"/>
    <n v="2503"/>
    <x v="0"/>
    <x v="1"/>
    <x v="1"/>
    <n v="1441393210"/>
    <n v="1438801210"/>
    <x v="0"/>
    <n v="57"/>
    <x v="0"/>
    <s v="games/tabletop games"/>
    <n v="100"/>
    <x v="1630"/>
    <x v="6"/>
    <x v="32"/>
  </r>
  <r>
    <n v="2247"/>
    <x v="2247"/>
    <x v="2245"/>
    <n v="18500"/>
    <n v="19324"/>
    <x v="0"/>
    <x v="0"/>
    <x v="0"/>
    <n v="1438185565"/>
    <n v="1436975965"/>
    <x v="0"/>
    <n v="380"/>
    <x v="0"/>
    <s v="games/tabletop games"/>
    <n v="104"/>
    <x v="1631"/>
    <x v="6"/>
    <x v="32"/>
  </r>
  <r>
    <n v="2248"/>
    <x v="2248"/>
    <x v="2246"/>
    <n v="7000"/>
    <n v="7505"/>
    <x v="0"/>
    <x v="1"/>
    <x v="1"/>
    <n v="1481749278"/>
    <n v="1479157278"/>
    <x v="0"/>
    <n v="128"/>
    <x v="0"/>
    <s v="games/tabletop games"/>
    <n v="107"/>
    <x v="632"/>
    <x v="6"/>
    <x v="32"/>
  </r>
  <r>
    <n v="2249"/>
    <x v="2249"/>
    <x v="2247"/>
    <n v="3500"/>
    <n v="5907"/>
    <x v="0"/>
    <x v="0"/>
    <x v="0"/>
    <n v="1364917965"/>
    <n v="1362329565"/>
    <x v="0"/>
    <n v="180"/>
    <x v="0"/>
    <s v="games/tabletop games"/>
    <n v="169"/>
    <x v="1323"/>
    <x v="6"/>
    <x v="32"/>
  </r>
  <r>
    <n v="2250"/>
    <x v="2250"/>
    <x v="2248"/>
    <n v="25000"/>
    <n v="243778"/>
    <x v="0"/>
    <x v="0"/>
    <x v="0"/>
    <n v="1480727273"/>
    <n v="1478131673"/>
    <x v="0"/>
    <n v="571"/>
    <x v="0"/>
    <s v="games/tabletop games"/>
    <n v="975"/>
    <x v="1632"/>
    <x v="6"/>
    <x v="32"/>
  </r>
  <r>
    <n v="2251"/>
    <x v="2251"/>
    <x v="2249"/>
    <n v="8500"/>
    <n v="11428.19"/>
    <x v="0"/>
    <x v="0"/>
    <x v="0"/>
    <n v="1408177077"/>
    <n v="1406362677"/>
    <x v="0"/>
    <n v="480"/>
    <x v="0"/>
    <s v="games/tabletop games"/>
    <n v="134"/>
    <x v="1633"/>
    <x v="6"/>
    <x v="32"/>
  </r>
  <r>
    <n v="2252"/>
    <x v="2252"/>
    <x v="2250"/>
    <n v="9000"/>
    <n v="24505"/>
    <x v="0"/>
    <x v="3"/>
    <x v="3"/>
    <n v="1470469938"/>
    <n v="1469173938"/>
    <x v="0"/>
    <n v="249"/>
    <x v="0"/>
    <s v="games/tabletop games"/>
    <n v="272"/>
    <x v="1634"/>
    <x v="6"/>
    <x v="32"/>
  </r>
  <r>
    <n v="2253"/>
    <x v="2253"/>
    <x v="2251"/>
    <n v="8000"/>
    <n v="9015"/>
    <x v="0"/>
    <x v="0"/>
    <x v="0"/>
    <n v="1447862947"/>
    <n v="1445267347"/>
    <x v="0"/>
    <n v="84"/>
    <x v="0"/>
    <s v="games/tabletop games"/>
    <n v="113"/>
    <x v="1635"/>
    <x v="6"/>
    <x v="32"/>
  </r>
  <r>
    <n v="2254"/>
    <x v="2254"/>
    <x v="2252"/>
    <n v="500"/>
    <n v="2299"/>
    <x v="0"/>
    <x v="0"/>
    <x v="0"/>
    <n v="1485271968"/>
    <n v="1484667168"/>
    <x v="0"/>
    <n v="197"/>
    <x v="0"/>
    <s v="games/tabletop games"/>
    <n v="460"/>
    <x v="123"/>
    <x v="6"/>
    <x v="32"/>
  </r>
  <r>
    <n v="2255"/>
    <x v="2255"/>
    <x v="2253"/>
    <n v="3950"/>
    <n v="11323"/>
    <x v="0"/>
    <x v="0"/>
    <x v="0"/>
    <n v="1462661451"/>
    <n v="1460069451"/>
    <x v="0"/>
    <n v="271"/>
    <x v="0"/>
    <s v="games/tabletop games"/>
    <n v="287"/>
    <x v="311"/>
    <x v="6"/>
    <x v="32"/>
  </r>
  <r>
    <n v="2256"/>
    <x v="2256"/>
    <x v="2254"/>
    <n v="480"/>
    <n v="1069"/>
    <x v="0"/>
    <x v="1"/>
    <x v="1"/>
    <n v="1479811846"/>
    <n v="1478602246"/>
    <x v="0"/>
    <n v="50"/>
    <x v="0"/>
    <s v="games/tabletop games"/>
    <n v="223"/>
    <x v="1012"/>
    <x v="6"/>
    <x v="32"/>
  </r>
  <r>
    <n v="2257"/>
    <x v="2257"/>
    <x v="2255"/>
    <n v="2500"/>
    <n v="15903.5"/>
    <x v="0"/>
    <x v="1"/>
    <x v="1"/>
    <n v="1466377200"/>
    <n v="1463351329"/>
    <x v="0"/>
    <n v="169"/>
    <x v="0"/>
    <s v="games/tabletop games"/>
    <n v="636"/>
    <x v="1636"/>
    <x v="6"/>
    <x v="32"/>
  </r>
  <r>
    <n v="2258"/>
    <x v="2258"/>
    <x v="2256"/>
    <n v="2200"/>
    <n v="3223"/>
    <x v="0"/>
    <x v="0"/>
    <x v="0"/>
    <n v="1434045687"/>
    <n v="1431453687"/>
    <x v="0"/>
    <n v="205"/>
    <x v="0"/>
    <s v="games/tabletop games"/>
    <n v="147"/>
    <x v="1637"/>
    <x v="6"/>
    <x v="32"/>
  </r>
  <r>
    <n v="2259"/>
    <x v="2259"/>
    <x v="2257"/>
    <n v="1000"/>
    <n v="18671"/>
    <x v="0"/>
    <x v="1"/>
    <x v="1"/>
    <n v="1481224736"/>
    <n v="1480360736"/>
    <x v="0"/>
    <n v="206"/>
    <x v="0"/>
    <s v="games/tabletop games"/>
    <n v="1867"/>
    <x v="1638"/>
    <x v="6"/>
    <x v="32"/>
  </r>
  <r>
    <n v="2260"/>
    <x v="2260"/>
    <x v="2258"/>
    <n v="2500"/>
    <n v="8173"/>
    <x v="0"/>
    <x v="0"/>
    <x v="0"/>
    <n v="1395876250"/>
    <n v="1393287850"/>
    <x v="0"/>
    <n v="84"/>
    <x v="0"/>
    <s v="games/tabletop games"/>
    <n v="327"/>
    <x v="1639"/>
    <x v="6"/>
    <x v="32"/>
  </r>
  <r>
    <n v="2261"/>
    <x v="2261"/>
    <x v="2259"/>
    <n v="1000"/>
    <n v="7795"/>
    <x v="0"/>
    <x v="2"/>
    <x v="2"/>
    <n v="1487093020"/>
    <n v="1485278620"/>
    <x v="0"/>
    <n v="210"/>
    <x v="0"/>
    <s v="games/tabletop games"/>
    <n v="780"/>
    <x v="1640"/>
    <x v="6"/>
    <x v="32"/>
  </r>
  <r>
    <n v="2262"/>
    <x v="2262"/>
    <x v="2260"/>
    <n v="3300"/>
    <n v="5087"/>
    <x v="0"/>
    <x v="0"/>
    <x v="0"/>
    <n v="1416268800"/>
    <n v="1413295358"/>
    <x v="0"/>
    <n v="181"/>
    <x v="0"/>
    <s v="games/tabletop games"/>
    <n v="154"/>
    <x v="1641"/>
    <x v="6"/>
    <x v="32"/>
  </r>
  <r>
    <n v="2263"/>
    <x v="2263"/>
    <x v="2261"/>
    <n v="7500"/>
    <n v="8666"/>
    <x v="0"/>
    <x v="11"/>
    <x v="9"/>
    <n v="1422734313"/>
    <n v="1420919913"/>
    <x v="0"/>
    <n v="60"/>
    <x v="0"/>
    <s v="games/tabletop games"/>
    <n v="116"/>
    <x v="1642"/>
    <x v="6"/>
    <x v="32"/>
  </r>
  <r>
    <n v="2264"/>
    <x v="2264"/>
    <x v="2262"/>
    <n v="6000"/>
    <n v="10802"/>
    <x v="0"/>
    <x v="0"/>
    <x v="0"/>
    <n v="1463972400"/>
    <n v="1462543114"/>
    <x v="0"/>
    <n v="445"/>
    <x v="0"/>
    <s v="games/tabletop games"/>
    <n v="180"/>
    <x v="1643"/>
    <x v="6"/>
    <x v="32"/>
  </r>
  <r>
    <n v="2265"/>
    <x v="2265"/>
    <x v="2263"/>
    <n v="200"/>
    <n v="597"/>
    <x v="0"/>
    <x v="1"/>
    <x v="1"/>
    <n v="1479846507"/>
    <n v="1479241707"/>
    <x v="0"/>
    <n v="17"/>
    <x v="0"/>
    <s v="games/tabletop games"/>
    <n v="299"/>
    <x v="1644"/>
    <x v="6"/>
    <x v="32"/>
  </r>
  <r>
    <n v="2266"/>
    <x v="2266"/>
    <x v="2264"/>
    <n v="1500"/>
    <n v="4804"/>
    <x v="0"/>
    <x v="0"/>
    <x v="0"/>
    <n v="1461722400"/>
    <n v="1460235592"/>
    <x v="0"/>
    <n v="194"/>
    <x v="0"/>
    <s v="games/tabletop games"/>
    <n v="320"/>
    <x v="1645"/>
    <x v="6"/>
    <x v="32"/>
  </r>
  <r>
    <n v="2267"/>
    <x v="2267"/>
    <x v="2265"/>
    <n v="20000"/>
    <n v="76105"/>
    <x v="0"/>
    <x v="0"/>
    <x v="0"/>
    <n v="1419123600"/>
    <n v="1416945297"/>
    <x v="0"/>
    <n v="404"/>
    <x v="0"/>
    <s v="games/tabletop games"/>
    <n v="381"/>
    <x v="1646"/>
    <x v="6"/>
    <x v="32"/>
  </r>
  <r>
    <n v="2268"/>
    <x v="2268"/>
    <x v="2266"/>
    <n v="28000"/>
    <n v="28728"/>
    <x v="0"/>
    <x v="0"/>
    <x v="0"/>
    <n v="1489283915"/>
    <n v="1486691915"/>
    <x v="0"/>
    <n v="194"/>
    <x v="0"/>
    <s v="games/tabletop games"/>
    <n v="103"/>
    <x v="1647"/>
    <x v="6"/>
    <x v="32"/>
  </r>
  <r>
    <n v="2269"/>
    <x v="2269"/>
    <x v="2267"/>
    <n v="2500"/>
    <n v="45041"/>
    <x v="0"/>
    <x v="0"/>
    <x v="0"/>
    <n v="1488862800"/>
    <n v="1486745663"/>
    <x v="0"/>
    <n v="902"/>
    <x v="0"/>
    <s v="games/tabletop games"/>
    <n v="1802"/>
    <x v="1648"/>
    <x v="6"/>
    <x v="32"/>
  </r>
  <r>
    <n v="2270"/>
    <x v="2270"/>
    <x v="2268"/>
    <n v="25000"/>
    <n v="180062"/>
    <x v="0"/>
    <x v="0"/>
    <x v="0"/>
    <n v="1484085540"/>
    <n v="1482353513"/>
    <x v="0"/>
    <n v="1670"/>
    <x v="0"/>
    <s v="games/tabletop games"/>
    <n v="720"/>
    <x v="1649"/>
    <x v="6"/>
    <x v="32"/>
  </r>
  <r>
    <n v="2271"/>
    <x v="2271"/>
    <x v="2269"/>
    <n v="20000"/>
    <n v="56618"/>
    <x v="0"/>
    <x v="0"/>
    <x v="0"/>
    <n v="1481328004"/>
    <n v="1478736004"/>
    <x v="0"/>
    <n v="1328"/>
    <x v="0"/>
    <s v="games/tabletop games"/>
    <n v="283"/>
    <x v="1650"/>
    <x v="6"/>
    <x v="32"/>
  </r>
  <r>
    <n v="2272"/>
    <x v="2272"/>
    <x v="2270"/>
    <n v="1000"/>
    <n v="13566"/>
    <x v="0"/>
    <x v="0"/>
    <x v="0"/>
    <n v="1449506836"/>
    <n v="1446914836"/>
    <x v="0"/>
    <n v="944"/>
    <x v="0"/>
    <s v="games/tabletop games"/>
    <n v="1357"/>
    <x v="1651"/>
    <x v="6"/>
    <x v="32"/>
  </r>
  <r>
    <n v="2273"/>
    <x v="2273"/>
    <x v="2271"/>
    <n v="2500"/>
    <n v="5509"/>
    <x v="0"/>
    <x v="5"/>
    <x v="5"/>
    <n v="1489320642"/>
    <n v="1487164242"/>
    <x v="0"/>
    <n v="147"/>
    <x v="0"/>
    <s v="games/tabletop games"/>
    <n v="220"/>
    <x v="1652"/>
    <x v="6"/>
    <x v="32"/>
  </r>
  <r>
    <n v="2274"/>
    <x v="2274"/>
    <x v="2272"/>
    <n v="2500"/>
    <n v="2990"/>
    <x v="0"/>
    <x v="0"/>
    <x v="0"/>
    <n v="1393156857"/>
    <n v="1390564857"/>
    <x v="0"/>
    <n v="99"/>
    <x v="0"/>
    <s v="games/tabletop games"/>
    <n v="120"/>
    <x v="1653"/>
    <x v="6"/>
    <x v="32"/>
  </r>
  <r>
    <n v="2275"/>
    <x v="2275"/>
    <x v="2273"/>
    <n v="650"/>
    <n v="2650.5"/>
    <x v="0"/>
    <x v="1"/>
    <x v="1"/>
    <n v="1419259679"/>
    <n v="1416667679"/>
    <x v="0"/>
    <n v="79"/>
    <x v="0"/>
    <s v="games/tabletop games"/>
    <n v="408"/>
    <x v="1654"/>
    <x v="6"/>
    <x v="32"/>
  </r>
  <r>
    <n v="2276"/>
    <x v="2276"/>
    <x v="2274"/>
    <n v="4589"/>
    <n v="4856"/>
    <x v="0"/>
    <x v="0"/>
    <x v="0"/>
    <n v="1388936289"/>
    <n v="1386344289"/>
    <x v="0"/>
    <n v="75"/>
    <x v="0"/>
    <s v="games/tabletop games"/>
    <n v="106"/>
    <x v="446"/>
    <x v="6"/>
    <x v="32"/>
  </r>
  <r>
    <n v="2277"/>
    <x v="2277"/>
    <x v="2275"/>
    <n v="8500"/>
    <n v="11992"/>
    <x v="0"/>
    <x v="0"/>
    <x v="0"/>
    <n v="1330359423"/>
    <n v="1327767423"/>
    <x v="0"/>
    <n v="207"/>
    <x v="0"/>
    <s v="games/tabletop games"/>
    <n v="141"/>
    <x v="1655"/>
    <x v="6"/>
    <x v="32"/>
  </r>
  <r>
    <n v="2278"/>
    <x v="2278"/>
    <x v="2276"/>
    <n v="2000"/>
    <n v="5414"/>
    <x v="0"/>
    <x v="13"/>
    <x v="3"/>
    <n v="1451861940"/>
    <n v="1448902867"/>
    <x v="0"/>
    <n v="102"/>
    <x v="0"/>
    <s v="games/tabletop games"/>
    <n v="271"/>
    <x v="1656"/>
    <x v="6"/>
    <x v="32"/>
  </r>
  <r>
    <n v="2279"/>
    <x v="2279"/>
    <x v="2277"/>
    <n v="1000"/>
    <n v="1538"/>
    <x v="0"/>
    <x v="0"/>
    <x v="0"/>
    <n v="1423022400"/>
    <n v="1421436099"/>
    <x v="0"/>
    <n v="32"/>
    <x v="0"/>
    <s v="games/tabletop games"/>
    <n v="154"/>
    <x v="1657"/>
    <x v="6"/>
    <x v="32"/>
  </r>
  <r>
    <n v="2280"/>
    <x v="2280"/>
    <x v="2278"/>
    <n v="9800"/>
    <n v="39550.5"/>
    <x v="0"/>
    <x v="0"/>
    <x v="0"/>
    <n v="1442501991"/>
    <n v="1439909991"/>
    <x v="0"/>
    <n v="480"/>
    <x v="0"/>
    <s v="games/tabletop games"/>
    <n v="404"/>
    <x v="1658"/>
    <x v="6"/>
    <x v="32"/>
  </r>
  <r>
    <n v="2281"/>
    <x v="2281"/>
    <x v="2279"/>
    <n v="300"/>
    <n v="555"/>
    <x v="0"/>
    <x v="0"/>
    <x v="0"/>
    <n v="1311576600"/>
    <n v="1306219897"/>
    <x v="0"/>
    <n v="11"/>
    <x v="0"/>
    <s v="music/rock"/>
    <n v="185"/>
    <x v="1659"/>
    <x v="4"/>
    <x v="11"/>
  </r>
  <r>
    <n v="2282"/>
    <x v="2282"/>
    <x v="2280"/>
    <n v="750"/>
    <n v="1390"/>
    <x v="0"/>
    <x v="0"/>
    <x v="0"/>
    <n v="1452744686"/>
    <n v="1447560686"/>
    <x v="0"/>
    <n v="12"/>
    <x v="0"/>
    <s v="music/rock"/>
    <n v="185"/>
    <x v="1660"/>
    <x v="4"/>
    <x v="11"/>
  </r>
  <r>
    <n v="2283"/>
    <x v="2283"/>
    <x v="2281"/>
    <n v="3000"/>
    <n v="3025.66"/>
    <x v="0"/>
    <x v="0"/>
    <x v="0"/>
    <n v="1336528804"/>
    <n v="1331348404"/>
    <x v="0"/>
    <n v="48"/>
    <x v="0"/>
    <s v="music/rock"/>
    <n v="101"/>
    <x v="1514"/>
    <x v="4"/>
    <x v="11"/>
  </r>
  <r>
    <n v="2284"/>
    <x v="2284"/>
    <x v="2282"/>
    <n v="6000"/>
    <n v="6373.27"/>
    <x v="0"/>
    <x v="0"/>
    <x v="0"/>
    <n v="1299902400"/>
    <n v="1297451245"/>
    <x v="0"/>
    <n v="59"/>
    <x v="0"/>
    <s v="music/rock"/>
    <n v="106"/>
    <x v="1661"/>
    <x v="4"/>
    <x v="11"/>
  </r>
  <r>
    <n v="2285"/>
    <x v="2285"/>
    <x v="2283"/>
    <n v="3000"/>
    <n v="3641"/>
    <x v="0"/>
    <x v="0"/>
    <x v="0"/>
    <n v="1340944043"/>
    <n v="1338352043"/>
    <x v="0"/>
    <n v="79"/>
    <x v="0"/>
    <s v="music/rock"/>
    <n v="121"/>
    <x v="1662"/>
    <x v="4"/>
    <x v="11"/>
  </r>
  <r>
    <n v="2286"/>
    <x v="2286"/>
    <x v="2284"/>
    <n v="1500"/>
    <n v="1501"/>
    <x v="0"/>
    <x v="0"/>
    <x v="0"/>
    <n v="1378439940"/>
    <n v="1376003254"/>
    <x v="0"/>
    <n v="14"/>
    <x v="0"/>
    <s v="music/rock"/>
    <n v="100"/>
    <x v="1663"/>
    <x v="4"/>
    <x v="11"/>
  </r>
  <r>
    <n v="2287"/>
    <x v="2287"/>
    <x v="2285"/>
    <n v="4500"/>
    <n v="5398.99"/>
    <x v="0"/>
    <x v="0"/>
    <x v="0"/>
    <n v="1403539260"/>
    <n v="1401724860"/>
    <x v="0"/>
    <n v="106"/>
    <x v="0"/>
    <s v="music/rock"/>
    <n v="120"/>
    <x v="1664"/>
    <x v="4"/>
    <x v="11"/>
  </r>
  <r>
    <n v="2288"/>
    <x v="2288"/>
    <x v="2286"/>
    <n v="1000"/>
    <n v="1001"/>
    <x v="0"/>
    <x v="0"/>
    <x v="0"/>
    <n v="1340733600"/>
    <n v="1339098689"/>
    <x v="0"/>
    <n v="25"/>
    <x v="0"/>
    <s v="music/rock"/>
    <n v="100"/>
    <x v="1665"/>
    <x v="4"/>
    <x v="11"/>
  </r>
  <r>
    <n v="2289"/>
    <x v="2289"/>
    <x v="2287"/>
    <n v="1500"/>
    <n v="1611"/>
    <x v="0"/>
    <x v="0"/>
    <x v="0"/>
    <n v="1386372120"/>
    <n v="1382659060"/>
    <x v="0"/>
    <n v="25"/>
    <x v="0"/>
    <s v="music/rock"/>
    <n v="107"/>
    <x v="1666"/>
    <x v="4"/>
    <x v="11"/>
  </r>
  <r>
    <n v="2290"/>
    <x v="2290"/>
    <x v="2288"/>
    <n v="1500"/>
    <n v="1561"/>
    <x v="0"/>
    <x v="0"/>
    <x v="0"/>
    <n v="1259686800"/>
    <n v="1252908330"/>
    <x v="0"/>
    <n v="29"/>
    <x v="0"/>
    <s v="music/rock"/>
    <n v="104"/>
    <x v="1667"/>
    <x v="4"/>
    <x v="11"/>
  </r>
  <r>
    <n v="2291"/>
    <x v="2291"/>
    <x v="2289"/>
    <n v="2500"/>
    <n v="4320"/>
    <x v="0"/>
    <x v="0"/>
    <x v="0"/>
    <n v="1335153600"/>
    <n v="1332199618"/>
    <x v="0"/>
    <n v="43"/>
    <x v="0"/>
    <s v="music/rock"/>
    <n v="173"/>
    <x v="1668"/>
    <x v="4"/>
    <x v="11"/>
  </r>
  <r>
    <n v="2292"/>
    <x v="2292"/>
    <x v="2290"/>
    <n v="2000"/>
    <n v="2145.0100000000002"/>
    <x v="0"/>
    <x v="0"/>
    <x v="0"/>
    <n v="1334767476"/>
    <n v="1332175476"/>
    <x v="0"/>
    <n v="46"/>
    <x v="0"/>
    <s v="music/rock"/>
    <n v="107"/>
    <x v="832"/>
    <x v="4"/>
    <x v="11"/>
  </r>
  <r>
    <n v="2293"/>
    <x v="2293"/>
    <x v="2291"/>
    <n v="850"/>
    <n v="920"/>
    <x v="0"/>
    <x v="0"/>
    <x v="0"/>
    <n v="1348545540"/>
    <n v="1346345999"/>
    <x v="0"/>
    <n v="27"/>
    <x v="0"/>
    <s v="music/rock"/>
    <n v="108"/>
    <x v="1669"/>
    <x v="4"/>
    <x v="11"/>
  </r>
  <r>
    <n v="2294"/>
    <x v="2294"/>
    <x v="2292"/>
    <n v="5000"/>
    <n v="7304.04"/>
    <x v="0"/>
    <x v="0"/>
    <x v="0"/>
    <n v="1358702480"/>
    <n v="1356110480"/>
    <x v="0"/>
    <n v="112"/>
    <x v="0"/>
    <s v="music/rock"/>
    <n v="146"/>
    <x v="1670"/>
    <x v="4"/>
    <x v="11"/>
  </r>
  <r>
    <n v="2295"/>
    <x v="2295"/>
    <x v="2293"/>
    <n v="1200"/>
    <n v="1503"/>
    <x v="0"/>
    <x v="0"/>
    <x v="0"/>
    <n v="1359240856"/>
    <n v="1356648856"/>
    <x v="0"/>
    <n v="34"/>
    <x v="0"/>
    <s v="music/rock"/>
    <n v="125"/>
    <x v="1671"/>
    <x v="4"/>
    <x v="11"/>
  </r>
  <r>
    <n v="2296"/>
    <x v="2296"/>
    <x v="2294"/>
    <n v="7000"/>
    <n v="10435"/>
    <x v="0"/>
    <x v="0"/>
    <x v="0"/>
    <n v="1330018426"/>
    <n v="1326994426"/>
    <x v="0"/>
    <n v="145"/>
    <x v="0"/>
    <s v="music/rock"/>
    <n v="149"/>
    <x v="1672"/>
    <x v="4"/>
    <x v="11"/>
  </r>
  <r>
    <n v="2297"/>
    <x v="2297"/>
    <x v="2295"/>
    <n v="1000"/>
    <n v="1006"/>
    <x v="0"/>
    <x v="0"/>
    <x v="0"/>
    <n v="1331697540"/>
    <n v="1328749249"/>
    <x v="0"/>
    <n v="19"/>
    <x v="0"/>
    <s v="music/rock"/>
    <n v="101"/>
    <x v="1673"/>
    <x v="4"/>
    <x v="11"/>
  </r>
  <r>
    <n v="2298"/>
    <x v="2298"/>
    <x v="2296"/>
    <n v="30000"/>
    <n v="31522"/>
    <x v="0"/>
    <x v="0"/>
    <x v="0"/>
    <n v="1395861033"/>
    <n v="1393272633"/>
    <x v="0"/>
    <n v="288"/>
    <x v="0"/>
    <s v="music/rock"/>
    <n v="105"/>
    <x v="1674"/>
    <x v="4"/>
    <x v="11"/>
  </r>
  <r>
    <n v="2299"/>
    <x v="2299"/>
    <x v="2297"/>
    <n v="300"/>
    <n v="1050.5"/>
    <x v="0"/>
    <x v="0"/>
    <x v="0"/>
    <n v="1296953209"/>
    <n v="1295657209"/>
    <x v="0"/>
    <n v="14"/>
    <x v="0"/>
    <s v="music/rock"/>
    <n v="350"/>
    <x v="1675"/>
    <x v="4"/>
    <x v="11"/>
  </r>
  <r>
    <n v="2300"/>
    <x v="2300"/>
    <x v="2298"/>
    <n v="800"/>
    <n v="810"/>
    <x v="0"/>
    <x v="0"/>
    <x v="0"/>
    <n v="1340904416"/>
    <n v="1339694816"/>
    <x v="0"/>
    <n v="7"/>
    <x v="0"/>
    <s v="music/rock"/>
    <n v="101"/>
    <x v="1211"/>
    <x v="4"/>
    <x v="11"/>
  </r>
  <r>
    <n v="2301"/>
    <x v="2301"/>
    <x v="2299"/>
    <n v="5000"/>
    <n v="6680.22"/>
    <x v="0"/>
    <x v="0"/>
    <x v="0"/>
    <n v="1371785496"/>
    <n v="1369193496"/>
    <x v="1"/>
    <n v="211"/>
    <x v="0"/>
    <s v="music/indie rock"/>
    <n v="134"/>
    <x v="484"/>
    <x v="4"/>
    <x v="14"/>
  </r>
  <r>
    <n v="2302"/>
    <x v="2302"/>
    <x v="2300"/>
    <n v="2300"/>
    <n v="3925"/>
    <x v="0"/>
    <x v="0"/>
    <x v="0"/>
    <n v="1388473200"/>
    <n v="1385585434"/>
    <x v="1"/>
    <n v="85"/>
    <x v="0"/>
    <s v="music/indie rock"/>
    <n v="171"/>
    <x v="131"/>
    <x v="4"/>
    <x v="14"/>
  </r>
  <r>
    <n v="2303"/>
    <x v="2303"/>
    <x v="2301"/>
    <n v="6450"/>
    <n v="7053.61"/>
    <x v="0"/>
    <x v="0"/>
    <x v="0"/>
    <n v="1323747596"/>
    <n v="1320287996"/>
    <x v="1"/>
    <n v="103"/>
    <x v="0"/>
    <s v="music/indie rock"/>
    <n v="109"/>
    <x v="1676"/>
    <x v="4"/>
    <x v="14"/>
  </r>
  <r>
    <n v="2304"/>
    <x v="2304"/>
    <x v="2302"/>
    <n v="6000"/>
    <n v="6042.02"/>
    <x v="0"/>
    <x v="0"/>
    <x v="0"/>
    <n v="1293857940"/>
    <n v="1290281691"/>
    <x v="1"/>
    <n v="113"/>
    <x v="0"/>
    <s v="music/indie rock"/>
    <n v="101"/>
    <x v="1677"/>
    <x v="4"/>
    <x v="14"/>
  </r>
  <r>
    <n v="2305"/>
    <x v="2305"/>
    <x v="2303"/>
    <n v="18000"/>
    <n v="18221"/>
    <x v="0"/>
    <x v="0"/>
    <x v="0"/>
    <n v="1407520800"/>
    <n v="1405356072"/>
    <x v="1"/>
    <n v="167"/>
    <x v="0"/>
    <s v="music/indie rock"/>
    <n v="101"/>
    <x v="1678"/>
    <x v="4"/>
    <x v="14"/>
  </r>
  <r>
    <n v="2306"/>
    <x v="2306"/>
    <x v="2304"/>
    <n v="3500"/>
    <n v="3736.55"/>
    <x v="0"/>
    <x v="0"/>
    <x v="0"/>
    <n v="1331352129"/>
    <n v="1328760129"/>
    <x v="1"/>
    <n v="73"/>
    <x v="0"/>
    <s v="music/indie rock"/>
    <n v="107"/>
    <x v="1679"/>
    <x v="4"/>
    <x v="14"/>
  </r>
  <r>
    <n v="2307"/>
    <x v="2307"/>
    <x v="2305"/>
    <n v="1964.47"/>
    <n v="2095.2600000000002"/>
    <x v="0"/>
    <x v="0"/>
    <x v="0"/>
    <n v="1336245328"/>
    <n v="1333653333"/>
    <x v="1"/>
    <n v="75"/>
    <x v="0"/>
    <s v="music/indie rock"/>
    <n v="107"/>
    <x v="1680"/>
    <x v="4"/>
    <x v="14"/>
  </r>
  <r>
    <n v="2308"/>
    <x v="2308"/>
    <x v="2306"/>
    <n v="50000"/>
    <n v="50653.11"/>
    <x v="0"/>
    <x v="0"/>
    <x v="0"/>
    <n v="1409274000"/>
    <n v="1406847996"/>
    <x v="1"/>
    <n v="614"/>
    <x v="0"/>
    <s v="music/indie rock"/>
    <n v="101"/>
    <x v="1681"/>
    <x v="4"/>
    <x v="14"/>
  </r>
  <r>
    <n v="2309"/>
    <x v="2309"/>
    <x v="2307"/>
    <n v="6000"/>
    <n v="6400.47"/>
    <x v="0"/>
    <x v="0"/>
    <x v="0"/>
    <n v="1362872537"/>
    <n v="1359848537"/>
    <x v="1"/>
    <n v="107"/>
    <x v="0"/>
    <s v="music/indie rock"/>
    <n v="107"/>
    <x v="1682"/>
    <x v="4"/>
    <x v="14"/>
  </r>
  <r>
    <n v="2310"/>
    <x v="2310"/>
    <x v="2308"/>
    <n v="18500"/>
    <n v="79335.360000000001"/>
    <x v="0"/>
    <x v="0"/>
    <x v="0"/>
    <n v="1363889015"/>
    <n v="1361300615"/>
    <x v="1"/>
    <n v="1224"/>
    <x v="0"/>
    <s v="music/indie rock"/>
    <n v="429"/>
    <x v="1683"/>
    <x v="4"/>
    <x v="14"/>
  </r>
  <r>
    <n v="2311"/>
    <x v="2311"/>
    <x v="2309"/>
    <n v="9000"/>
    <n v="9370"/>
    <x v="0"/>
    <x v="0"/>
    <x v="0"/>
    <n v="1399421189"/>
    <n v="1396829189"/>
    <x v="1"/>
    <n v="104"/>
    <x v="0"/>
    <s v="music/indie rock"/>
    <n v="104"/>
    <x v="1684"/>
    <x v="4"/>
    <x v="14"/>
  </r>
  <r>
    <n v="2312"/>
    <x v="2312"/>
    <x v="2310"/>
    <n v="3000"/>
    <n v="3236"/>
    <x v="0"/>
    <x v="0"/>
    <x v="0"/>
    <n v="1397862000"/>
    <n v="1395155478"/>
    <x v="1"/>
    <n v="79"/>
    <x v="0"/>
    <s v="music/indie rock"/>
    <n v="108"/>
    <x v="1685"/>
    <x v="4"/>
    <x v="14"/>
  </r>
  <r>
    <n v="2313"/>
    <x v="2313"/>
    <x v="2311"/>
    <n v="5000"/>
    <n v="8792.02"/>
    <x v="0"/>
    <x v="0"/>
    <x v="0"/>
    <n v="1336086026"/>
    <n v="1333494026"/>
    <x v="1"/>
    <n v="157"/>
    <x v="0"/>
    <s v="music/indie rock"/>
    <n v="176"/>
    <x v="150"/>
    <x v="4"/>
    <x v="14"/>
  </r>
  <r>
    <n v="2314"/>
    <x v="2314"/>
    <x v="2312"/>
    <n v="1200"/>
    <n v="1883.64"/>
    <x v="0"/>
    <x v="0"/>
    <x v="0"/>
    <n v="1339074857"/>
    <n v="1336482857"/>
    <x v="1"/>
    <n v="50"/>
    <x v="0"/>
    <s v="music/indie rock"/>
    <n v="157"/>
    <x v="789"/>
    <x v="4"/>
    <x v="14"/>
  </r>
  <r>
    <n v="2315"/>
    <x v="2315"/>
    <x v="2313"/>
    <n v="2500"/>
    <n v="2565"/>
    <x v="0"/>
    <x v="0"/>
    <x v="0"/>
    <n v="1336238743"/>
    <n v="1333646743"/>
    <x v="1"/>
    <n v="64"/>
    <x v="0"/>
    <s v="music/indie rock"/>
    <n v="103"/>
    <x v="1686"/>
    <x v="4"/>
    <x v="14"/>
  </r>
  <r>
    <n v="2316"/>
    <x v="2316"/>
    <x v="2314"/>
    <n v="15000"/>
    <n v="15606.4"/>
    <x v="0"/>
    <x v="0"/>
    <x v="0"/>
    <n v="1260383040"/>
    <n v="1253726650"/>
    <x v="1"/>
    <n v="200"/>
    <x v="0"/>
    <s v="music/indie rock"/>
    <n v="104"/>
    <x v="1687"/>
    <x v="4"/>
    <x v="14"/>
  </r>
  <r>
    <n v="2317"/>
    <x v="2317"/>
    <x v="2315"/>
    <n v="400"/>
    <n v="416"/>
    <x v="0"/>
    <x v="0"/>
    <x v="0"/>
    <n v="1266210000"/>
    <n v="1263474049"/>
    <x v="1"/>
    <n v="22"/>
    <x v="0"/>
    <s v="music/indie rock"/>
    <n v="104"/>
    <x v="1688"/>
    <x v="4"/>
    <x v="14"/>
  </r>
  <r>
    <n v="2318"/>
    <x v="2318"/>
    <x v="2316"/>
    <n v="5000"/>
    <n v="6053"/>
    <x v="0"/>
    <x v="0"/>
    <x v="0"/>
    <n v="1253937540"/>
    <n v="1251214014"/>
    <x v="1"/>
    <n v="163"/>
    <x v="0"/>
    <s v="music/indie rock"/>
    <n v="121"/>
    <x v="1689"/>
    <x v="4"/>
    <x v="14"/>
  </r>
  <r>
    <n v="2319"/>
    <x v="2319"/>
    <x v="2317"/>
    <n v="3000"/>
    <n v="3231"/>
    <x v="0"/>
    <x v="0"/>
    <x v="0"/>
    <n v="1387072685"/>
    <n v="1384480685"/>
    <x v="1"/>
    <n v="77"/>
    <x v="0"/>
    <s v="music/indie rock"/>
    <n v="108"/>
    <x v="1690"/>
    <x v="4"/>
    <x v="14"/>
  </r>
  <r>
    <n v="2320"/>
    <x v="2320"/>
    <x v="2318"/>
    <n v="5000"/>
    <n v="5433"/>
    <x v="0"/>
    <x v="0"/>
    <x v="0"/>
    <n v="1396463800"/>
    <n v="1393443400"/>
    <x v="1"/>
    <n v="89"/>
    <x v="0"/>
    <s v="music/indie rock"/>
    <n v="109"/>
    <x v="880"/>
    <x v="4"/>
    <x v="14"/>
  </r>
  <r>
    <n v="2321"/>
    <x v="2321"/>
    <x v="2319"/>
    <n v="10557"/>
    <n v="4130"/>
    <x v="3"/>
    <x v="15"/>
    <x v="3"/>
    <n v="1491282901"/>
    <n v="1488694501"/>
    <x v="0"/>
    <n v="64"/>
    <x v="1"/>
    <s v="food/small batch"/>
    <n v="39"/>
    <x v="1691"/>
    <x v="7"/>
    <x v="33"/>
  </r>
  <r>
    <n v="2322"/>
    <x v="2322"/>
    <x v="2320"/>
    <n v="2700"/>
    <n v="85"/>
    <x v="3"/>
    <x v="0"/>
    <x v="0"/>
    <n v="1491769769"/>
    <n v="1489181369"/>
    <x v="0"/>
    <n v="4"/>
    <x v="1"/>
    <s v="food/small batch"/>
    <n v="3"/>
    <x v="1209"/>
    <x v="7"/>
    <x v="33"/>
  </r>
  <r>
    <n v="2323"/>
    <x v="2323"/>
    <x v="2321"/>
    <n v="250"/>
    <n v="120"/>
    <x v="3"/>
    <x v="0"/>
    <x v="0"/>
    <n v="1490033247"/>
    <n v="1489428447"/>
    <x v="0"/>
    <n v="4"/>
    <x v="1"/>
    <s v="food/small batch"/>
    <n v="48"/>
    <x v="179"/>
    <x v="7"/>
    <x v="33"/>
  </r>
  <r>
    <n v="2324"/>
    <x v="2324"/>
    <x v="2322"/>
    <n v="7500"/>
    <n v="1555"/>
    <x v="3"/>
    <x v="1"/>
    <x v="1"/>
    <n v="1490559285"/>
    <n v="1487970885"/>
    <x v="0"/>
    <n v="61"/>
    <x v="1"/>
    <s v="food/small batch"/>
    <n v="21"/>
    <x v="1692"/>
    <x v="7"/>
    <x v="33"/>
  </r>
  <r>
    <n v="2325"/>
    <x v="2325"/>
    <x v="2323"/>
    <n v="1000"/>
    <n v="80"/>
    <x v="3"/>
    <x v="0"/>
    <x v="0"/>
    <n v="1490830331"/>
    <n v="1488241931"/>
    <x v="0"/>
    <n v="7"/>
    <x v="1"/>
    <s v="food/small batch"/>
    <n v="8"/>
    <x v="1693"/>
    <x v="7"/>
    <x v="33"/>
  </r>
  <r>
    <n v="2326"/>
    <x v="2326"/>
    <x v="2324"/>
    <n v="15000"/>
    <n v="108"/>
    <x v="3"/>
    <x v="0"/>
    <x v="0"/>
    <n v="1493571600"/>
    <n v="1489106948"/>
    <x v="0"/>
    <n v="1"/>
    <x v="1"/>
    <s v="food/small batch"/>
    <n v="1"/>
    <x v="1694"/>
    <x v="7"/>
    <x v="33"/>
  </r>
  <r>
    <n v="2327"/>
    <x v="2327"/>
    <x v="2325"/>
    <n v="35000"/>
    <n v="184133.01"/>
    <x v="0"/>
    <x v="0"/>
    <x v="0"/>
    <n v="1409090440"/>
    <n v="1406066440"/>
    <x v="1"/>
    <n v="3355"/>
    <x v="0"/>
    <s v="food/small batch"/>
    <n v="526"/>
    <x v="1695"/>
    <x v="7"/>
    <x v="33"/>
  </r>
  <r>
    <n v="2328"/>
    <x v="2328"/>
    <x v="2326"/>
    <n v="10000"/>
    <n v="25445"/>
    <x v="0"/>
    <x v="0"/>
    <x v="0"/>
    <n v="1434307537"/>
    <n v="1431715537"/>
    <x v="1"/>
    <n v="537"/>
    <x v="0"/>
    <s v="food/small batch"/>
    <n v="254"/>
    <x v="1696"/>
    <x v="7"/>
    <x v="33"/>
  </r>
  <r>
    <n v="2329"/>
    <x v="2329"/>
    <x v="2327"/>
    <n v="25000"/>
    <n v="26480"/>
    <x v="0"/>
    <x v="0"/>
    <x v="0"/>
    <n v="1405609146"/>
    <n v="1403017146"/>
    <x v="1"/>
    <n v="125"/>
    <x v="0"/>
    <s v="food/small batch"/>
    <n v="106"/>
    <x v="1697"/>
    <x v="7"/>
    <x v="33"/>
  </r>
  <r>
    <n v="2330"/>
    <x v="2330"/>
    <x v="2328"/>
    <n v="35000"/>
    <n v="35848"/>
    <x v="0"/>
    <x v="0"/>
    <x v="0"/>
    <n v="1451001600"/>
    <n v="1448400943"/>
    <x v="1"/>
    <n v="163"/>
    <x v="0"/>
    <s v="food/small batch"/>
    <n v="102"/>
    <x v="1698"/>
    <x v="7"/>
    <x v="33"/>
  </r>
  <r>
    <n v="2331"/>
    <x v="2331"/>
    <x v="2329"/>
    <n v="8000"/>
    <n v="11545.1"/>
    <x v="0"/>
    <x v="0"/>
    <x v="0"/>
    <n v="1408320490"/>
    <n v="1405728490"/>
    <x v="1"/>
    <n v="283"/>
    <x v="0"/>
    <s v="food/small batch"/>
    <n v="144"/>
    <x v="1699"/>
    <x v="7"/>
    <x v="33"/>
  </r>
  <r>
    <n v="2332"/>
    <x v="2332"/>
    <x v="2330"/>
    <n v="25000"/>
    <n v="26577"/>
    <x v="0"/>
    <x v="0"/>
    <x v="0"/>
    <n v="1423235071"/>
    <n v="1420643071"/>
    <x v="1"/>
    <n v="352"/>
    <x v="0"/>
    <s v="food/small batch"/>
    <n v="106"/>
    <x v="1700"/>
    <x v="7"/>
    <x v="33"/>
  </r>
  <r>
    <n v="2333"/>
    <x v="2333"/>
    <x v="2331"/>
    <n v="600"/>
    <n v="1273"/>
    <x v="0"/>
    <x v="0"/>
    <x v="0"/>
    <n v="1401385800"/>
    <n v="1399563390"/>
    <x v="1"/>
    <n v="94"/>
    <x v="0"/>
    <s v="food/small batch"/>
    <n v="212"/>
    <x v="1701"/>
    <x v="7"/>
    <x v="33"/>
  </r>
  <r>
    <n v="2334"/>
    <x v="2334"/>
    <x v="2332"/>
    <n v="4000"/>
    <n v="4078"/>
    <x v="0"/>
    <x v="0"/>
    <x v="0"/>
    <n v="1415208840"/>
    <n v="1412611498"/>
    <x v="1"/>
    <n v="67"/>
    <x v="0"/>
    <s v="food/small batch"/>
    <n v="102"/>
    <x v="1702"/>
    <x v="7"/>
    <x v="33"/>
  </r>
  <r>
    <n v="2335"/>
    <x v="2335"/>
    <x v="2333"/>
    <n v="25000"/>
    <n v="25568"/>
    <x v="0"/>
    <x v="0"/>
    <x v="0"/>
    <n v="1402494243"/>
    <n v="1399902243"/>
    <x v="1"/>
    <n v="221"/>
    <x v="0"/>
    <s v="food/small batch"/>
    <n v="102"/>
    <x v="1703"/>
    <x v="7"/>
    <x v="33"/>
  </r>
  <r>
    <n v="2336"/>
    <x v="2336"/>
    <x v="2334"/>
    <n v="20000"/>
    <n v="104146.51"/>
    <x v="0"/>
    <x v="0"/>
    <x v="0"/>
    <n v="1394316695"/>
    <n v="1390860695"/>
    <x v="1"/>
    <n v="2165"/>
    <x v="0"/>
    <s v="food/small batch"/>
    <n v="521"/>
    <x v="1704"/>
    <x v="7"/>
    <x v="33"/>
  </r>
  <r>
    <n v="2337"/>
    <x v="2337"/>
    <x v="2335"/>
    <n v="12000"/>
    <n v="13279"/>
    <x v="0"/>
    <x v="0"/>
    <x v="0"/>
    <n v="1403796143"/>
    <n v="1401204143"/>
    <x v="1"/>
    <n v="179"/>
    <x v="0"/>
    <s v="food/small batch"/>
    <n v="111"/>
    <x v="1705"/>
    <x v="7"/>
    <x v="33"/>
  </r>
  <r>
    <n v="2338"/>
    <x v="2338"/>
    <x v="2336"/>
    <n v="15000"/>
    <n v="15171.5"/>
    <x v="0"/>
    <x v="0"/>
    <x v="0"/>
    <n v="1404077484"/>
    <n v="1401485484"/>
    <x v="1"/>
    <n v="123"/>
    <x v="0"/>
    <s v="food/small batch"/>
    <n v="101"/>
    <x v="1706"/>
    <x v="7"/>
    <x v="33"/>
  </r>
  <r>
    <n v="2339"/>
    <x v="2339"/>
    <x v="2337"/>
    <n v="25000"/>
    <n v="73552"/>
    <x v="0"/>
    <x v="0"/>
    <x v="0"/>
    <n v="1482134340"/>
    <n v="1479496309"/>
    <x v="1"/>
    <n v="1104"/>
    <x v="0"/>
    <s v="food/small batch"/>
    <n v="294"/>
    <x v="1707"/>
    <x v="7"/>
    <x v="33"/>
  </r>
  <r>
    <n v="2340"/>
    <x v="2340"/>
    <x v="2338"/>
    <n v="40000"/>
    <n v="42311"/>
    <x v="0"/>
    <x v="0"/>
    <x v="0"/>
    <n v="1477841138"/>
    <n v="1475249138"/>
    <x v="1"/>
    <n v="403"/>
    <x v="0"/>
    <s v="food/small batch"/>
    <n v="106"/>
    <x v="1708"/>
    <x v="7"/>
    <x v="33"/>
  </r>
  <r>
    <n v="2341"/>
    <x v="2341"/>
    <x v="2339"/>
    <n v="5000"/>
    <n v="0"/>
    <x v="1"/>
    <x v="0"/>
    <x v="0"/>
    <n v="1436729504"/>
    <n v="1434137504"/>
    <x v="0"/>
    <n v="0"/>
    <x v="1"/>
    <s v="technology/web"/>
    <n v="0"/>
    <x v="121"/>
    <x v="2"/>
    <x v="7"/>
  </r>
  <r>
    <n v="2342"/>
    <x v="2342"/>
    <x v="2340"/>
    <n v="5500"/>
    <n v="0"/>
    <x v="1"/>
    <x v="0"/>
    <x v="0"/>
    <n v="1412571600"/>
    <n v="1410799870"/>
    <x v="0"/>
    <n v="0"/>
    <x v="1"/>
    <s v="technology/web"/>
    <n v="0"/>
    <x v="121"/>
    <x v="2"/>
    <x v="7"/>
  </r>
  <r>
    <n v="2343"/>
    <x v="2343"/>
    <x v="2341"/>
    <n v="10000"/>
    <n v="300"/>
    <x v="1"/>
    <x v="0"/>
    <x v="0"/>
    <n v="1452282420"/>
    <n v="1447962505"/>
    <x v="0"/>
    <n v="1"/>
    <x v="1"/>
    <s v="technology/web"/>
    <n v="3"/>
    <x v="462"/>
    <x v="2"/>
    <x v="7"/>
  </r>
  <r>
    <n v="2344"/>
    <x v="2344"/>
    <x v="2342"/>
    <n v="1000"/>
    <n v="1"/>
    <x v="1"/>
    <x v="5"/>
    <x v="5"/>
    <n v="1466789269"/>
    <n v="1464197269"/>
    <x v="0"/>
    <n v="1"/>
    <x v="1"/>
    <s v="technology/web"/>
    <n v="0"/>
    <x v="120"/>
    <x v="2"/>
    <x v="7"/>
  </r>
  <r>
    <n v="2345"/>
    <x v="2345"/>
    <x v="2343"/>
    <n v="3000"/>
    <n v="0"/>
    <x v="1"/>
    <x v="0"/>
    <x v="0"/>
    <n v="1427845140"/>
    <n v="1424822556"/>
    <x v="0"/>
    <n v="0"/>
    <x v="1"/>
    <s v="technology/web"/>
    <n v="0"/>
    <x v="121"/>
    <x v="2"/>
    <x v="7"/>
  </r>
  <r>
    <n v="2346"/>
    <x v="2346"/>
    <x v="2344"/>
    <n v="60000"/>
    <n v="39"/>
    <x v="1"/>
    <x v="0"/>
    <x v="0"/>
    <n v="1476731431"/>
    <n v="1472843431"/>
    <x v="0"/>
    <n v="3"/>
    <x v="1"/>
    <s v="technology/web"/>
    <n v="0"/>
    <x v="31"/>
    <x v="2"/>
    <x v="7"/>
  </r>
  <r>
    <n v="2347"/>
    <x v="2347"/>
    <x v="2345"/>
    <n v="1000"/>
    <n v="15"/>
    <x v="1"/>
    <x v="0"/>
    <x v="0"/>
    <n v="1472135676"/>
    <n v="1469543676"/>
    <x v="0"/>
    <n v="1"/>
    <x v="1"/>
    <s v="technology/web"/>
    <n v="2"/>
    <x v="2"/>
    <x v="2"/>
    <x v="7"/>
  </r>
  <r>
    <n v="2348"/>
    <x v="2348"/>
    <x v="2346"/>
    <n v="70000"/>
    <n v="270"/>
    <x v="1"/>
    <x v="0"/>
    <x v="0"/>
    <n v="1456006938"/>
    <n v="1450822938"/>
    <x v="0"/>
    <n v="5"/>
    <x v="1"/>
    <s v="technology/web"/>
    <n v="0"/>
    <x v="1205"/>
    <x v="2"/>
    <x v="7"/>
  </r>
  <r>
    <n v="2349"/>
    <x v="2349"/>
    <x v="2347"/>
    <n v="474900"/>
    <n v="0"/>
    <x v="1"/>
    <x v="11"/>
    <x v="9"/>
    <n v="1439318228"/>
    <n v="1436812628"/>
    <x v="0"/>
    <n v="0"/>
    <x v="1"/>
    <s v="technology/web"/>
    <n v="0"/>
    <x v="121"/>
    <x v="2"/>
    <x v="7"/>
  </r>
  <r>
    <n v="2350"/>
    <x v="2350"/>
    <x v="2348"/>
    <n v="50000"/>
    <n v="0"/>
    <x v="1"/>
    <x v="17"/>
    <x v="3"/>
    <n v="1483474370"/>
    <n v="1480882370"/>
    <x v="0"/>
    <n v="0"/>
    <x v="1"/>
    <s v="technology/web"/>
    <n v="0"/>
    <x v="121"/>
    <x v="2"/>
    <x v="7"/>
  </r>
  <r>
    <n v="2351"/>
    <x v="2351"/>
    <x v="2349"/>
    <n v="18900"/>
    <n v="108"/>
    <x v="1"/>
    <x v="4"/>
    <x v="4"/>
    <n v="1430360739"/>
    <n v="1427768739"/>
    <x v="0"/>
    <n v="7"/>
    <x v="1"/>
    <s v="technology/web"/>
    <n v="1"/>
    <x v="1709"/>
    <x v="2"/>
    <x v="7"/>
  </r>
  <r>
    <n v="2352"/>
    <x v="2352"/>
    <x v="2350"/>
    <n v="2000"/>
    <n v="0"/>
    <x v="1"/>
    <x v="0"/>
    <x v="0"/>
    <n v="1433603552"/>
    <n v="1428419552"/>
    <x v="0"/>
    <n v="0"/>
    <x v="1"/>
    <s v="technology/web"/>
    <n v="0"/>
    <x v="121"/>
    <x v="2"/>
    <x v="7"/>
  </r>
  <r>
    <n v="2353"/>
    <x v="2353"/>
    <x v="2351"/>
    <n v="1000"/>
    <n v="0"/>
    <x v="1"/>
    <x v="0"/>
    <x v="0"/>
    <n v="1429632822"/>
    <n v="1428596022"/>
    <x v="0"/>
    <n v="0"/>
    <x v="1"/>
    <s v="technology/web"/>
    <n v="0"/>
    <x v="121"/>
    <x v="2"/>
    <x v="7"/>
  </r>
  <r>
    <n v="2354"/>
    <x v="2354"/>
    <x v="2352"/>
    <n v="35000"/>
    <n v="25"/>
    <x v="1"/>
    <x v="0"/>
    <x v="0"/>
    <n v="1420910460"/>
    <n v="1415726460"/>
    <x v="0"/>
    <n v="1"/>
    <x v="1"/>
    <s v="technology/web"/>
    <n v="0"/>
    <x v="380"/>
    <x v="2"/>
    <x v="7"/>
  </r>
  <r>
    <n v="2355"/>
    <x v="2355"/>
    <x v="2353"/>
    <n v="8000"/>
    <n v="55"/>
    <x v="1"/>
    <x v="2"/>
    <x v="2"/>
    <n v="1430604136"/>
    <n v="1428012136"/>
    <x v="0"/>
    <n v="2"/>
    <x v="1"/>
    <s v="technology/web"/>
    <n v="1"/>
    <x v="440"/>
    <x v="2"/>
    <x v="7"/>
  </r>
  <r>
    <n v="2356"/>
    <x v="2356"/>
    <x v="2354"/>
    <n v="10000"/>
    <n v="0"/>
    <x v="1"/>
    <x v="9"/>
    <x v="3"/>
    <n v="1433530104"/>
    <n v="1430938104"/>
    <x v="0"/>
    <n v="0"/>
    <x v="1"/>
    <s v="technology/web"/>
    <n v="0"/>
    <x v="121"/>
    <x v="2"/>
    <x v="7"/>
  </r>
  <r>
    <n v="2357"/>
    <x v="2357"/>
    <x v="2355"/>
    <n v="27000"/>
    <n v="0"/>
    <x v="1"/>
    <x v="1"/>
    <x v="1"/>
    <n v="1445093578"/>
    <n v="1442501578"/>
    <x v="0"/>
    <n v="0"/>
    <x v="1"/>
    <s v="technology/web"/>
    <n v="0"/>
    <x v="121"/>
    <x v="2"/>
    <x v="7"/>
  </r>
  <r>
    <n v="2358"/>
    <x v="2358"/>
    <x v="2356"/>
    <n v="1500"/>
    <n v="0"/>
    <x v="1"/>
    <x v="1"/>
    <x v="1"/>
    <n v="1422664740"/>
    <n v="1417818036"/>
    <x v="0"/>
    <n v="0"/>
    <x v="1"/>
    <s v="technology/web"/>
    <n v="0"/>
    <x v="121"/>
    <x v="2"/>
    <x v="7"/>
  </r>
  <r>
    <n v="2359"/>
    <x v="2359"/>
    <x v="2357"/>
    <n v="7500"/>
    <n v="1101"/>
    <x v="1"/>
    <x v="0"/>
    <x v="0"/>
    <n v="1438616124"/>
    <n v="1433432124"/>
    <x v="0"/>
    <n v="3"/>
    <x v="1"/>
    <s v="technology/web"/>
    <n v="15"/>
    <x v="1710"/>
    <x v="2"/>
    <x v="7"/>
  </r>
  <r>
    <n v="2360"/>
    <x v="2360"/>
    <x v="2358"/>
    <n v="5000"/>
    <n v="2"/>
    <x v="1"/>
    <x v="5"/>
    <x v="5"/>
    <n v="1454864280"/>
    <n v="1452272280"/>
    <x v="0"/>
    <n v="1"/>
    <x v="1"/>
    <s v="technology/web"/>
    <n v="0"/>
    <x v="447"/>
    <x v="2"/>
    <x v="7"/>
  </r>
  <r>
    <n v="2361"/>
    <x v="2361"/>
    <x v="2359"/>
    <n v="200"/>
    <n v="0"/>
    <x v="1"/>
    <x v="5"/>
    <x v="5"/>
    <n v="1462053600"/>
    <n v="1459975008"/>
    <x v="0"/>
    <n v="0"/>
    <x v="1"/>
    <s v="technology/web"/>
    <n v="0"/>
    <x v="121"/>
    <x v="2"/>
    <x v="7"/>
  </r>
  <r>
    <n v="2362"/>
    <x v="2362"/>
    <x v="2360"/>
    <n v="420"/>
    <n v="120"/>
    <x v="1"/>
    <x v="0"/>
    <x v="0"/>
    <n v="1418315470"/>
    <n v="1415723470"/>
    <x v="0"/>
    <n v="2"/>
    <x v="1"/>
    <s v="technology/web"/>
    <n v="29"/>
    <x v="88"/>
    <x v="2"/>
    <x v="7"/>
  </r>
  <r>
    <n v="2363"/>
    <x v="2363"/>
    <x v="2361"/>
    <n v="175000"/>
    <n v="0"/>
    <x v="1"/>
    <x v="0"/>
    <x v="0"/>
    <n v="1451348200"/>
    <n v="1447460200"/>
    <x v="0"/>
    <n v="0"/>
    <x v="1"/>
    <s v="technology/web"/>
    <n v="0"/>
    <x v="121"/>
    <x v="2"/>
    <x v="7"/>
  </r>
  <r>
    <n v="2364"/>
    <x v="2364"/>
    <x v="2362"/>
    <n v="128"/>
    <n v="0"/>
    <x v="1"/>
    <x v="0"/>
    <x v="0"/>
    <n v="1445898356"/>
    <n v="1441146356"/>
    <x v="0"/>
    <n v="0"/>
    <x v="1"/>
    <s v="technology/web"/>
    <n v="0"/>
    <x v="121"/>
    <x v="2"/>
    <x v="7"/>
  </r>
  <r>
    <n v="2365"/>
    <x v="2365"/>
    <x v="2363"/>
    <n v="1000"/>
    <n v="0"/>
    <x v="1"/>
    <x v="13"/>
    <x v="3"/>
    <n v="1453071600"/>
    <n v="1449596425"/>
    <x v="0"/>
    <n v="0"/>
    <x v="1"/>
    <s v="technology/web"/>
    <n v="0"/>
    <x v="121"/>
    <x v="2"/>
    <x v="7"/>
  </r>
  <r>
    <n v="2366"/>
    <x v="2366"/>
    <x v="2364"/>
    <n v="25000"/>
    <n v="2630"/>
    <x v="1"/>
    <x v="1"/>
    <x v="1"/>
    <n v="1445431533"/>
    <n v="1442839533"/>
    <x v="0"/>
    <n v="27"/>
    <x v="1"/>
    <s v="technology/web"/>
    <n v="11"/>
    <x v="1711"/>
    <x v="2"/>
    <x v="7"/>
  </r>
  <r>
    <n v="2367"/>
    <x v="2367"/>
    <x v="2365"/>
    <n v="50000"/>
    <n v="670"/>
    <x v="1"/>
    <x v="0"/>
    <x v="0"/>
    <n v="1461622616"/>
    <n v="1456442216"/>
    <x v="0"/>
    <n v="14"/>
    <x v="1"/>
    <s v="technology/web"/>
    <n v="1"/>
    <x v="1712"/>
    <x v="2"/>
    <x v="7"/>
  </r>
  <r>
    <n v="2368"/>
    <x v="2368"/>
    <x v="2366"/>
    <n v="40000"/>
    <n v="100"/>
    <x v="1"/>
    <x v="0"/>
    <x v="0"/>
    <n v="1429028365"/>
    <n v="1425143965"/>
    <x v="0"/>
    <n v="2"/>
    <x v="1"/>
    <s v="technology/web"/>
    <n v="0"/>
    <x v="73"/>
    <x v="2"/>
    <x v="7"/>
  </r>
  <r>
    <n v="2369"/>
    <x v="2369"/>
    <x v="2367"/>
    <n v="25000"/>
    <n v="0"/>
    <x v="1"/>
    <x v="0"/>
    <x v="0"/>
    <n v="1455132611"/>
    <n v="1452540611"/>
    <x v="0"/>
    <n v="0"/>
    <x v="1"/>
    <s v="technology/web"/>
    <n v="0"/>
    <x v="121"/>
    <x v="2"/>
    <x v="7"/>
  </r>
  <r>
    <n v="2370"/>
    <x v="2370"/>
    <x v="2368"/>
    <n v="25000"/>
    <n v="82"/>
    <x v="1"/>
    <x v="0"/>
    <x v="0"/>
    <n v="1418877141"/>
    <n v="1416285141"/>
    <x v="0"/>
    <n v="4"/>
    <x v="1"/>
    <s v="technology/web"/>
    <n v="0"/>
    <x v="372"/>
    <x v="2"/>
    <x v="7"/>
  </r>
  <r>
    <n v="2371"/>
    <x v="2371"/>
    <x v="2369"/>
    <n v="2000"/>
    <n v="0"/>
    <x v="1"/>
    <x v="0"/>
    <x v="0"/>
    <n v="1435257596"/>
    <n v="1432665596"/>
    <x v="0"/>
    <n v="0"/>
    <x v="1"/>
    <s v="technology/web"/>
    <n v="0"/>
    <x v="121"/>
    <x v="2"/>
    <x v="7"/>
  </r>
  <r>
    <n v="2372"/>
    <x v="2372"/>
    <x v="2370"/>
    <n v="5500"/>
    <n v="180"/>
    <x v="1"/>
    <x v="2"/>
    <x v="2"/>
    <n v="1429839571"/>
    <n v="1427247571"/>
    <x v="0"/>
    <n v="6"/>
    <x v="1"/>
    <s v="technology/web"/>
    <n v="3"/>
    <x v="179"/>
    <x v="2"/>
    <x v="7"/>
  </r>
  <r>
    <n v="2373"/>
    <x v="2373"/>
    <x v="2371"/>
    <n v="850000"/>
    <n v="50"/>
    <x v="1"/>
    <x v="11"/>
    <x v="9"/>
    <n v="1440863624"/>
    <n v="1438271624"/>
    <x v="0"/>
    <n v="1"/>
    <x v="1"/>
    <s v="technology/web"/>
    <n v="0"/>
    <x v="73"/>
    <x v="2"/>
    <x v="7"/>
  </r>
  <r>
    <n v="2374"/>
    <x v="2374"/>
    <x v="2372"/>
    <n v="22000"/>
    <n v="10"/>
    <x v="1"/>
    <x v="0"/>
    <x v="0"/>
    <n v="1423772060"/>
    <n v="1421180060"/>
    <x v="0"/>
    <n v="1"/>
    <x v="1"/>
    <s v="technology/web"/>
    <n v="0"/>
    <x v="119"/>
    <x v="2"/>
    <x v="7"/>
  </r>
  <r>
    <n v="2375"/>
    <x v="2375"/>
    <x v="2373"/>
    <n v="10000"/>
    <n v="0"/>
    <x v="1"/>
    <x v="0"/>
    <x v="0"/>
    <n v="1473451437"/>
    <n v="1470859437"/>
    <x v="0"/>
    <n v="0"/>
    <x v="1"/>
    <s v="technology/web"/>
    <n v="0"/>
    <x v="121"/>
    <x v="2"/>
    <x v="7"/>
  </r>
  <r>
    <n v="2376"/>
    <x v="2376"/>
    <x v="2374"/>
    <n v="3000"/>
    <n v="326.33"/>
    <x v="1"/>
    <x v="0"/>
    <x v="0"/>
    <n v="1449785566"/>
    <n v="1447193566"/>
    <x v="0"/>
    <n v="4"/>
    <x v="1"/>
    <s v="technology/web"/>
    <n v="11"/>
    <x v="1713"/>
    <x v="2"/>
    <x v="7"/>
  </r>
  <r>
    <n v="2377"/>
    <x v="2377"/>
    <x v="2375"/>
    <n v="2500"/>
    <n v="0"/>
    <x v="1"/>
    <x v="5"/>
    <x v="5"/>
    <n v="1480110783"/>
    <n v="1477515183"/>
    <x v="0"/>
    <n v="0"/>
    <x v="1"/>
    <s v="technology/web"/>
    <n v="0"/>
    <x v="121"/>
    <x v="2"/>
    <x v="7"/>
  </r>
  <r>
    <n v="2378"/>
    <x v="2378"/>
    <x v="2376"/>
    <n v="110000"/>
    <n v="0"/>
    <x v="1"/>
    <x v="0"/>
    <x v="0"/>
    <n v="1440548330"/>
    <n v="1438042730"/>
    <x v="0"/>
    <n v="0"/>
    <x v="1"/>
    <s v="technology/web"/>
    <n v="0"/>
    <x v="121"/>
    <x v="2"/>
    <x v="7"/>
  </r>
  <r>
    <n v="2379"/>
    <x v="2379"/>
    <x v="2377"/>
    <n v="30000"/>
    <n v="0"/>
    <x v="1"/>
    <x v="0"/>
    <x v="0"/>
    <n v="1444004616"/>
    <n v="1440116616"/>
    <x v="0"/>
    <n v="0"/>
    <x v="1"/>
    <s v="technology/web"/>
    <n v="0"/>
    <x v="121"/>
    <x v="2"/>
    <x v="7"/>
  </r>
  <r>
    <n v="2380"/>
    <x v="2380"/>
    <x v="2378"/>
    <n v="15000"/>
    <n v="55"/>
    <x v="1"/>
    <x v="0"/>
    <x v="0"/>
    <n v="1443726142"/>
    <n v="1441134142"/>
    <x v="0"/>
    <n v="3"/>
    <x v="1"/>
    <s v="technology/web"/>
    <n v="0"/>
    <x v="1714"/>
    <x v="2"/>
    <x v="7"/>
  </r>
  <r>
    <n v="2381"/>
    <x v="2381"/>
    <x v="2379"/>
    <n v="86350"/>
    <n v="1571"/>
    <x v="1"/>
    <x v="0"/>
    <x v="0"/>
    <n v="1428704848"/>
    <n v="1426112848"/>
    <x v="0"/>
    <n v="7"/>
    <x v="1"/>
    <s v="technology/web"/>
    <n v="2"/>
    <x v="1715"/>
    <x v="2"/>
    <x v="7"/>
  </r>
  <r>
    <n v="2382"/>
    <x v="2382"/>
    <x v="2380"/>
    <n v="3000"/>
    <n v="75"/>
    <x v="1"/>
    <x v="0"/>
    <x v="0"/>
    <n v="1438662603"/>
    <n v="1436502603"/>
    <x v="0"/>
    <n v="2"/>
    <x v="1"/>
    <s v="technology/web"/>
    <n v="3"/>
    <x v="822"/>
    <x v="2"/>
    <x v="7"/>
  </r>
  <r>
    <n v="2383"/>
    <x v="2383"/>
    <x v="2381"/>
    <n v="10000"/>
    <n v="435"/>
    <x v="1"/>
    <x v="4"/>
    <x v="4"/>
    <n v="1424568107"/>
    <n v="1421976107"/>
    <x v="0"/>
    <n v="3"/>
    <x v="1"/>
    <s v="technology/web"/>
    <n v="4"/>
    <x v="1716"/>
    <x v="2"/>
    <x v="7"/>
  </r>
  <r>
    <n v="2384"/>
    <x v="2384"/>
    <x v="2382"/>
    <n v="1000"/>
    <n v="8"/>
    <x v="1"/>
    <x v="0"/>
    <x v="0"/>
    <n v="1415932643"/>
    <n v="1413337043"/>
    <x v="0"/>
    <n v="8"/>
    <x v="1"/>
    <s v="technology/web"/>
    <n v="1"/>
    <x v="120"/>
    <x v="2"/>
    <x v="7"/>
  </r>
  <r>
    <n v="2385"/>
    <x v="2385"/>
    <x v="2383"/>
    <n v="65000"/>
    <n v="788"/>
    <x v="1"/>
    <x v="0"/>
    <x v="0"/>
    <n v="1438793432"/>
    <n v="1436201432"/>
    <x v="0"/>
    <n v="7"/>
    <x v="1"/>
    <s v="technology/web"/>
    <n v="1"/>
    <x v="1717"/>
    <x v="2"/>
    <x v="7"/>
  </r>
  <r>
    <n v="2386"/>
    <x v="2386"/>
    <x v="2384"/>
    <n v="30000"/>
    <n v="0"/>
    <x v="1"/>
    <x v="5"/>
    <x v="5"/>
    <n v="1420920424"/>
    <n v="1415736424"/>
    <x v="0"/>
    <n v="0"/>
    <x v="1"/>
    <s v="technology/web"/>
    <n v="0"/>
    <x v="121"/>
    <x v="2"/>
    <x v="7"/>
  </r>
  <r>
    <n v="2387"/>
    <x v="2387"/>
    <x v="2385"/>
    <n v="150000"/>
    <n v="1026"/>
    <x v="1"/>
    <x v="0"/>
    <x v="0"/>
    <n v="1469199740"/>
    <n v="1465311740"/>
    <x v="0"/>
    <n v="3"/>
    <x v="1"/>
    <s v="technology/web"/>
    <n v="1"/>
    <x v="1718"/>
    <x v="2"/>
    <x v="7"/>
  </r>
  <r>
    <n v="2388"/>
    <x v="2388"/>
    <x v="2386"/>
    <n v="37000"/>
    <n v="463"/>
    <x v="1"/>
    <x v="0"/>
    <x v="0"/>
    <n v="1421350140"/>
    <n v="1418761759"/>
    <x v="0"/>
    <n v="8"/>
    <x v="1"/>
    <s v="technology/web"/>
    <n v="1"/>
    <x v="1719"/>
    <x v="2"/>
    <x v="7"/>
  </r>
  <r>
    <n v="2389"/>
    <x v="2389"/>
    <x v="2387"/>
    <n v="16000"/>
    <n v="30"/>
    <x v="1"/>
    <x v="6"/>
    <x v="3"/>
    <n v="1437861540"/>
    <n v="1435160452"/>
    <x v="0"/>
    <n v="1"/>
    <x v="1"/>
    <s v="technology/web"/>
    <n v="0"/>
    <x v="179"/>
    <x v="2"/>
    <x v="7"/>
  </r>
  <r>
    <n v="2390"/>
    <x v="2390"/>
    <x v="2388"/>
    <n v="510000"/>
    <n v="0"/>
    <x v="1"/>
    <x v="2"/>
    <x v="2"/>
    <n v="1420352264"/>
    <n v="1416896264"/>
    <x v="0"/>
    <n v="0"/>
    <x v="1"/>
    <s v="technology/web"/>
    <n v="0"/>
    <x v="121"/>
    <x v="2"/>
    <x v="7"/>
  </r>
  <r>
    <n v="2391"/>
    <x v="2391"/>
    <x v="2389"/>
    <n v="20000"/>
    <n v="25"/>
    <x v="1"/>
    <x v="0"/>
    <x v="0"/>
    <n v="1427825044"/>
    <n v="1425236644"/>
    <x v="0"/>
    <n v="1"/>
    <x v="1"/>
    <s v="technology/web"/>
    <n v="0"/>
    <x v="380"/>
    <x v="2"/>
    <x v="7"/>
  </r>
  <r>
    <n v="2392"/>
    <x v="2392"/>
    <x v="2390"/>
    <n v="4200"/>
    <n v="0"/>
    <x v="1"/>
    <x v="0"/>
    <x v="0"/>
    <n v="1446087223"/>
    <n v="1443495223"/>
    <x v="0"/>
    <n v="0"/>
    <x v="1"/>
    <s v="technology/web"/>
    <n v="0"/>
    <x v="121"/>
    <x v="2"/>
    <x v="7"/>
  </r>
  <r>
    <n v="2393"/>
    <x v="2393"/>
    <x v="2391"/>
    <n v="100000"/>
    <n v="50"/>
    <x v="1"/>
    <x v="0"/>
    <x v="0"/>
    <n v="1439048017"/>
    <n v="1436456017"/>
    <x v="0"/>
    <n v="1"/>
    <x v="1"/>
    <s v="technology/web"/>
    <n v="0"/>
    <x v="73"/>
    <x v="2"/>
    <x v="7"/>
  </r>
  <r>
    <n v="2394"/>
    <x v="2394"/>
    <x v="2392"/>
    <n v="5000"/>
    <n v="3"/>
    <x v="1"/>
    <x v="17"/>
    <x v="3"/>
    <n v="1424940093"/>
    <n v="1422348093"/>
    <x v="0"/>
    <n v="2"/>
    <x v="1"/>
    <s v="technology/web"/>
    <n v="0"/>
    <x v="1720"/>
    <x v="2"/>
    <x v="7"/>
  </r>
  <r>
    <n v="2395"/>
    <x v="2395"/>
    <x v="2393"/>
    <n v="33000"/>
    <n v="0"/>
    <x v="1"/>
    <x v="0"/>
    <x v="0"/>
    <n v="1484038620"/>
    <n v="1481597687"/>
    <x v="0"/>
    <n v="0"/>
    <x v="1"/>
    <s v="technology/web"/>
    <n v="0"/>
    <x v="121"/>
    <x v="2"/>
    <x v="7"/>
  </r>
  <r>
    <n v="2396"/>
    <x v="2396"/>
    <x v="2394"/>
    <n v="5000"/>
    <n v="10"/>
    <x v="1"/>
    <x v="16"/>
    <x v="11"/>
    <n v="1444940558"/>
    <n v="1442348558"/>
    <x v="0"/>
    <n v="1"/>
    <x v="1"/>
    <s v="technology/web"/>
    <n v="0"/>
    <x v="119"/>
    <x v="2"/>
    <x v="7"/>
  </r>
  <r>
    <n v="2397"/>
    <x v="2397"/>
    <x v="2395"/>
    <n v="124000"/>
    <n v="0"/>
    <x v="1"/>
    <x v="0"/>
    <x v="0"/>
    <n v="1420233256"/>
    <n v="1417641256"/>
    <x v="0"/>
    <n v="0"/>
    <x v="1"/>
    <s v="technology/web"/>
    <n v="0"/>
    <x v="121"/>
    <x v="2"/>
    <x v="7"/>
  </r>
  <r>
    <n v="2398"/>
    <x v="2398"/>
    <x v="2396"/>
    <n v="4000"/>
    <n v="0"/>
    <x v="1"/>
    <x v="0"/>
    <x v="0"/>
    <n v="1435874384"/>
    <n v="1433282384"/>
    <x v="0"/>
    <n v="0"/>
    <x v="1"/>
    <s v="technology/web"/>
    <n v="0"/>
    <x v="121"/>
    <x v="2"/>
    <x v="7"/>
  </r>
  <r>
    <n v="2399"/>
    <x v="2399"/>
    <x v="2397"/>
    <n v="13000"/>
    <n v="0"/>
    <x v="1"/>
    <x v="11"/>
    <x v="9"/>
    <n v="1418934506"/>
    <n v="1415910506"/>
    <x v="0"/>
    <n v="0"/>
    <x v="1"/>
    <s v="technology/web"/>
    <n v="0"/>
    <x v="121"/>
    <x v="2"/>
    <x v="7"/>
  </r>
  <r>
    <n v="2400"/>
    <x v="2400"/>
    <x v="2398"/>
    <n v="50000"/>
    <n v="0"/>
    <x v="1"/>
    <x v="2"/>
    <x v="2"/>
    <n v="1460615164"/>
    <n v="1458023164"/>
    <x v="0"/>
    <n v="0"/>
    <x v="1"/>
    <s v="technology/web"/>
    <n v="0"/>
    <x v="121"/>
    <x v="2"/>
    <x v="7"/>
  </r>
  <r>
    <n v="2401"/>
    <x v="2401"/>
    <x v="2399"/>
    <n v="28000"/>
    <n v="201"/>
    <x v="2"/>
    <x v="0"/>
    <x v="0"/>
    <n v="1457207096"/>
    <n v="1452023096"/>
    <x v="0"/>
    <n v="9"/>
    <x v="1"/>
    <s v="food/food trucks"/>
    <n v="1"/>
    <x v="1721"/>
    <x v="7"/>
    <x v="19"/>
  </r>
  <r>
    <n v="2402"/>
    <x v="2402"/>
    <x v="2400"/>
    <n v="12000"/>
    <n v="52"/>
    <x v="2"/>
    <x v="0"/>
    <x v="0"/>
    <n v="1431533931"/>
    <n v="1428941931"/>
    <x v="0"/>
    <n v="1"/>
    <x v="1"/>
    <s v="food/food trucks"/>
    <n v="0"/>
    <x v="364"/>
    <x v="7"/>
    <x v="19"/>
  </r>
  <r>
    <n v="2403"/>
    <x v="2403"/>
    <x v="2401"/>
    <n v="1200"/>
    <n v="202"/>
    <x v="2"/>
    <x v="1"/>
    <x v="1"/>
    <n v="1459368658"/>
    <n v="1454188258"/>
    <x v="0"/>
    <n v="12"/>
    <x v="1"/>
    <s v="food/food trucks"/>
    <n v="17"/>
    <x v="1722"/>
    <x v="7"/>
    <x v="19"/>
  </r>
  <r>
    <n v="2404"/>
    <x v="2404"/>
    <x v="2402"/>
    <n v="15000"/>
    <n v="0"/>
    <x v="2"/>
    <x v="0"/>
    <x v="0"/>
    <n v="1451782607"/>
    <n v="1449190607"/>
    <x v="0"/>
    <n v="0"/>
    <x v="1"/>
    <s v="food/food trucks"/>
    <n v="0"/>
    <x v="121"/>
    <x v="7"/>
    <x v="19"/>
  </r>
  <r>
    <n v="2405"/>
    <x v="2405"/>
    <x v="2403"/>
    <n v="5000"/>
    <n v="1126"/>
    <x v="2"/>
    <x v="0"/>
    <x v="0"/>
    <n v="1472911375"/>
    <n v="1471096975"/>
    <x v="0"/>
    <n v="20"/>
    <x v="1"/>
    <s v="food/food trucks"/>
    <n v="23"/>
    <x v="1723"/>
    <x v="7"/>
    <x v="19"/>
  </r>
  <r>
    <n v="2406"/>
    <x v="2406"/>
    <x v="2404"/>
    <n v="3250"/>
    <n v="1345"/>
    <x v="2"/>
    <x v="0"/>
    <x v="0"/>
    <n v="1421635190"/>
    <n v="1418179190"/>
    <x v="0"/>
    <n v="16"/>
    <x v="1"/>
    <s v="food/food trucks"/>
    <n v="41"/>
    <x v="1724"/>
    <x v="7"/>
    <x v="19"/>
  </r>
  <r>
    <n v="2407"/>
    <x v="2407"/>
    <x v="2405"/>
    <n v="22000"/>
    <n v="5557"/>
    <x v="2"/>
    <x v="0"/>
    <x v="0"/>
    <n v="1428732000"/>
    <n v="1426772928"/>
    <x v="0"/>
    <n v="33"/>
    <x v="1"/>
    <s v="food/food trucks"/>
    <n v="25"/>
    <x v="1725"/>
    <x v="7"/>
    <x v="19"/>
  </r>
  <r>
    <n v="2408"/>
    <x v="2408"/>
    <x v="2406"/>
    <n v="15000"/>
    <n v="30"/>
    <x v="2"/>
    <x v="0"/>
    <x v="0"/>
    <n v="1415247757"/>
    <n v="1412652157"/>
    <x v="0"/>
    <n v="2"/>
    <x v="1"/>
    <s v="food/food trucks"/>
    <n v="0"/>
    <x v="2"/>
    <x v="7"/>
    <x v="19"/>
  </r>
  <r>
    <n v="2409"/>
    <x v="2409"/>
    <x v="2407"/>
    <n v="25000"/>
    <n v="460"/>
    <x v="2"/>
    <x v="0"/>
    <x v="0"/>
    <n v="1439931675"/>
    <n v="1437339675"/>
    <x v="0"/>
    <n v="6"/>
    <x v="1"/>
    <s v="food/food trucks"/>
    <n v="2"/>
    <x v="468"/>
    <x v="7"/>
    <x v="19"/>
  </r>
  <r>
    <n v="2410"/>
    <x v="2410"/>
    <x v="2408"/>
    <n v="15000"/>
    <n v="0"/>
    <x v="2"/>
    <x v="2"/>
    <x v="2"/>
    <n v="1441619275"/>
    <n v="1439027275"/>
    <x v="0"/>
    <n v="0"/>
    <x v="1"/>
    <s v="food/food trucks"/>
    <n v="0"/>
    <x v="121"/>
    <x v="7"/>
    <x v="19"/>
  </r>
  <r>
    <n v="2411"/>
    <x v="2411"/>
    <x v="2409"/>
    <n v="25000"/>
    <n v="151"/>
    <x v="2"/>
    <x v="0"/>
    <x v="0"/>
    <n v="1440524082"/>
    <n v="1437932082"/>
    <x v="0"/>
    <n v="3"/>
    <x v="1"/>
    <s v="food/food trucks"/>
    <n v="1"/>
    <x v="679"/>
    <x v="7"/>
    <x v="19"/>
  </r>
  <r>
    <n v="2412"/>
    <x v="2412"/>
    <x v="2410"/>
    <n v="8000"/>
    <n v="0"/>
    <x v="2"/>
    <x v="6"/>
    <x v="3"/>
    <n v="1480185673"/>
    <n v="1476294073"/>
    <x v="0"/>
    <n v="0"/>
    <x v="1"/>
    <s v="food/food trucks"/>
    <n v="0"/>
    <x v="121"/>
    <x v="7"/>
    <x v="19"/>
  </r>
  <r>
    <n v="2413"/>
    <x v="2413"/>
    <x v="2411"/>
    <n v="3000"/>
    <n v="25"/>
    <x v="2"/>
    <x v="0"/>
    <x v="0"/>
    <n v="1401579000"/>
    <n v="1398911882"/>
    <x v="0"/>
    <n v="3"/>
    <x v="1"/>
    <s v="food/food trucks"/>
    <n v="1"/>
    <x v="1538"/>
    <x v="7"/>
    <x v="19"/>
  </r>
  <r>
    <n v="2414"/>
    <x v="2414"/>
    <x v="2412"/>
    <n v="15000"/>
    <n v="460"/>
    <x v="2"/>
    <x v="0"/>
    <x v="0"/>
    <n v="1440215940"/>
    <n v="1436805660"/>
    <x v="0"/>
    <n v="13"/>
    <x v="1"/>
    <s v="food/food trucks"/>
    <n v="3"/>
    <x v="1726"/>
    <x v="7"/>
    <x v="19"/>
  </r>
  <r>
    <n v="2415"/>
    <x v="2415"/>
    <x v="2413"/>
    <n v="60000"/>
    <n v="335"/>
    <x v="2"/>
    <x v="0"/>
    <x v="0"/>
    <n v="1468615346"/>
    <n v="1466023346"/>
    <x v="0"/>
    <n v="6"/>
    <x v="1"/>
    <s v="food/food trucks"/>
    <n v="1"/>
    <x v="1727"/>
    <x v="7"/>
    <x v="19"/>
  </r>
  <r>
    <n v="2416"/>
    <x v="2416"/>
    <x v="2414"/>
    <n v="20000"/>
    <n v="5"/>
    <x v="2"/>
    <x v="0"/>
    <x v="0"/>
    <n v="1426345200"/>
    <n v="1421343743"/>
    <x v="0"/>
    <n v="1"/>
    <x v="1"/>
    <s v="food/food trucks"/>
    <n v="0"/>
    <x v="144"/>
    <x v="7"/>
    <x v="19"/>
  </r>
  <r>
    <n v="2417"/>
    <x v="2417"/>
    <x v="2415"/>
    <n v="1000"/>
    <n v="0"/>
    <x v="2"/>
    <x v="0"/>
    <x v="0"/>
    <n v="1407705187"/>
    <n v="1405113187"/>
    <x v="0"/>
    <n v="0"/>
    <x v="1"/>
    <s v="food/food trucks"/>
    <n v="0"/>
    <x v="121"/>
    <x v="7"/>
    <x v="19"/>
  </r>
  <r>
    <n v="2418"/>
    <x v="2418"/>
    <x v="2416"/>
    <n v="25000"/>
    <n v="5"/>
    <x v="2"/>
    <x v="0"/>
    <x v="0"/>
    <n v="1427225644"/>
    <n v="1422045244"/>
    <x v="0"/>
    <n v="5"/>
    <x v="1"/>
    <s v="food/food trucks"/>
    <n v="0"/>
    <x v="120"/>
    <x v="7"/>
    <x v="19"/>
  </r>
  <r>
    <n v="2419"/>
    <x v="2419"/>
    <x v="2417"/>
    <n v="3000"/>
    <n v="0"/>
    <x v="2"/>
    <x v="0"/>
    <x v="0"/>
    <n v="1424281389"/>
    <n v="1419097389"/>
    <x v="0"/>
    <n v="0"/>
    <x v="1"/>
    <s v="food/food trucks"/>
    <n v="0"/>
    <x v="121"/>
    <x v="7"/>
    <x v="19"/>
  </r>
  <r>
    <n v="2420"/>
    <x v="2420"/>
    <x v="2418"/>
    <n v="16870"/>
    <n v="2501"/>
    <x v="2"/>
    <x v="0"/>
    <x v="0"/>
    <n v="1415583695"/>
    <n v="1410396095"/>
    <x v="0"/>
    <n v="36"/>
    <x v="1"/>
    <s v="food/food trucks"/>
    <n v="15"/>
    <x v="1728"/>
    <x v="7"/>
    <x v="19"/>
  </r>
  <r>
    <n v="2421"/>
    <x v="2421"/>
    <x v="2419"/>
    <n v="6000"/>
    <n v="1"/>
    <x v="2"/>
    <x v="0"/>
    <x v="0"/>
    <n v="1424536196"/>
    <n v="1421944196"/>
    <x v="0"/>
    <n v="1"/>
    <x v="1"/>
    <s v="food/food trucks"/>
    <n v="0"/>
    <x v="120"/>
    <x v="7"/>
    <x v="19"/>
  </r>
  <r>
    <n v="2422"/>
    <x v="2422"/>
    <x v="2420"/>
    <n v="500"/>
    <n v="1"/>
    <x v="2"/>
    <x v="0"/>
    <x v="0"/>
    <n v="1426091036"/>
    <n v="1423502636"/>
    <x v="0"/>
    <n v="1"/>
    <x v="1"/>
    <s v="food/food trucks"/>
    <n v="0"/>
    <x v="120"/>
    <x v="7"/>
    <x v="19"/>
  </r>
  <r>
    <n v="2423"/>
    <x v="2423"/>
    <x v="2421"/>
    <n v="60000"/>
    <n v="8"/>
    <x v="2"/>
    <x v="0"/>
    <x v="0"/>
    <n v="1420044890"/>
    <n v="1417452890"/>
    <x v="0"/>
    <n v="1"/>
    <x v="1"/>
    <s v="food/food trucks"/>
    <n v="0"/>
    <x v="1729"/>
    <x v="7"/>
    <x v="19"/>
  </r>
  <r>
    <n v="2424"/>
    <x v="2424"/>
    <x v="2422"/>
    <n v="25000"/>
    <n v="310"/>
    <x v="2"/>
    <x v="0"/>
    <x v="0"/>
    <n v="1414445108"/>
    <n v="1411853108"/>
    <x v="0"/>
    <n v="9"/>
    <x v="1"/>
    <s v="food/food trucks"/>
    <n v="1"/>
    <x v="1730"/>
    <x v="7"/>
    <x v="19"/>
  </r>
  <r>
    <n v="2425"/>
    <x v="2425"/>
    <x v="2423"/>
    <n v="3500"/>
    <n v="1"/>
    <x v="2"/>
    <x v="0"/>
    <x v="0"/>
    <n v="1464386640"/>
    <n v="1463090149"/>
    <x v="0"/>
    <n v="1"/>
    <x v="1"/>
    <s v="food/food trucks"/>
    <n v="0"/>
    <x v="120"/>
    <x v="7"/>
    <x v="19"/>
  </r>
  <r>
    <n v="2426"/>
    <x v="2426"/>
    <x v="2424"/>
    <n v="20000"/>
    <n v="0"/>
    <x v="2"/>
    <x v="0"/>
    <x v="0"/>
    <n v="1439006692"/>
    <n v="1433822692"/>
    <x v="0"/>
    <n v="0"/>
    <x v="1"/>
    <s v="food/food trucks"/>
    <n v="0"/>
    <x v="121"/>
    <x v="7"/>
    <x v="19"/>
  </r>
  <r>
    <n v="2427"/>
    <x v="2427"/>
    <x v="2425"/>
    <n v="50000"/>
    <n v="1"/>
    <x v="2"/>
    <x v="0"/>
    <x v="0"/>
    <n v="1458715133"/>
    <n v="1455262733"/>
    <x v="0"/>
    <n v="1"/>
    <x v="1"/>
    <s v="food/food trucks"/>
    <n v="0"/>
    <x v="120"/>
    <x v="7"/>
    <x v="19"/>
  </r>
  <r>
    <n v="2428"/>
    <x v="2428"/>
    <x v="2426"/>
    <n v="35000"/>
    <n v="1"/>
    <x v="2"/>
    <x v="0"/>
    <x v="0"/>
    <n v="1426182551"/>
    <n v="1423594151"/>
    <x v="0"/>
    <n v="1"/>
    <x v="1"/>
    <s v="food/food trucks"/>
    <n v="0"/>
    <x v="120"/>
    <x v="7"/>
    <x v="19"/>
  </r>
  <r>
    <n v="2429"/>
    <x v="2429"/>
    <x v="2427"/>
    <n v="140000"/>
    <n v="2005"/>
    <x v="2"/>
    <x v="10"/>
    <x v="8"/>
    <n v="1486313040"/>
    <n v="1483131966"/>
    <x v="0"/>
    <n v="4"/>
    <x v="1"/>
    <s v="food/food trucks"/>
    <n v="1"/>
    <x v="1731"/>
    <x v="7"/>
    <x v="19"/>
  </r>
  <r>
    <n v="2430"/>
    <x v="2430"/>
    <x v="2428"/>
    <n v="3000"/>
    <n v="21"/>
    <x v="2"/>
    <x v="0"/>
    <x v="0"/>
    <n v="1455246504"/>
    <n v="1452654504"/>
    <x v="0"/>
    <n v="2"/>
    <x v="1"/>
    <s v="food/food trucks"/>
    <n v="1"/>
    <x v="678"/>
    <x v="7"/>
    <x v="19"/>
  </r>
  <r>
    <n v="2431"/>
    <x v="2431"/>
    <x v="2429"/>
    <n v="100000"/>
    <n v="2"/>
    <x v="2"/>
    <x v="0"/>
    <x v="0"/>
    <n v="1467080613"/>
    <n v="1461896613"/>
    <x v="0"/>
    <n v="2"/>
    <x v="1"/>
    <s v="food/food trucks"/>
    <n v="0"/>
    <x v="120"/>
    <x v="7"/>
    <x v="19"/>
  </r>
  <r>
    <n v="2432"/>
    <x v="2432"/>
    <x v="2430"/>
    <n v="14000"/>
    <n v="2"/>
    <x v="2"/>
    <x v="0"/>
    <x v="0"/>
    <n v="1425791697"/>
    <n v="1423199697"/>
    <x v="0"/>
    <n v="2"/>
    <x v="1"/>
    <s v="food/food trucks"/>
    <n v="0"/>
    <x v="120"/>
    <x v="7"/>
    <x v="19"/>
  </r>
  <r>
    <n v="2433"/>
    <x v="2433"/>
    <x v="2431"/>
    <n v="10000"/>
    <n v="0"/>
    <x v="2"/>
    <x v="0"/>
    <x v="0"/>
    <n v="1456608943"/>
    <n v="1454016943"/>
    <x v="0"/>
    <n v="0"/>
    <x v="1"/>
    <s v="food/food trucks"/>
    <n v="0"/>
    <x v="121"/>
    <x v="7"/>
    <x v="19"/>
  </r>
  <r>
    <n v="2434"/>
    <x v="2434"/>
    <x v="2432"/>
    <n v="20000"/>
    <n v="26"/>
    <x v="2"/>
    <x v="0"/>
    <x v="0"/>
    <n v="1438662474"/>
    <n v="1435206474"/>
    <x v="0"/>
    <n v="2"/>
    <x v="1"/>
    <s v="food/food trucks"/>
    <n v="0"/>
    <x v="31"/>
    <x v="7"/>
    <x v="19"/>
  </r>
  <r>
    <n v="2435"/>
    <x v="2435"/>
    <x v="2433"/>
    <n v="250000"/>
    <n v="1224"/>
    <x v="2"/>
    <x v="11"/>
    <x v="9"/>
    <n v="1444027186"/>
    <n v="1441435186"/>
    <x v="0"/>
    <n v="4"/>
    <x v="1"/>
    <s v="food/food trucks"/>
    <n v="0"/>
    <x v="1732"/>
    <x v="7"/>
    <x v="19"/>
  </r>
  <r>
    <n v="2436"/>
    <x v="2436"/>
    <x v="2434"/>
    <n v="117000"/>
    <n v="45"/>
    <x v="2"/>
    <x v="5"/>
    <x v="5"/>
    <n v="1454078770"/>
    <n v="1448894770"/>
    <x v="0"/>
    <n v="2"/>
    <x v="1"/>
    <s v="food/food trucks"/>
    <n v="0"/>
    <x v="377"/>
    <x v="7"/>
    <x v="19"/>
  </r>
  <r>
    <n v="2437"/>
    <x v="2437"/>
    <x v="2435"/>
    <n v="8000"/>
    <n v="0"/>
    <x v="2"/>
    <x v="0"/>
    <x v="0"/>
    <n v="1426615200"/>
    <n v="1422400188"/>
    <x v="0"/>
    <n v="0"/>
    <x v="1"/>
    <s v="food/food trucks"/>
    <n v="0"/>
    <x v="121"/>
    <x v="7"/>
    <x v="19"/>
  </r>
  <r>
    <n v="2438"/>
    <x v="2438"/>
    <x v="2436"/>
    <n v="15000"/>
    <n v="50"/>
    <x v="2"/>
    <x v="0"/>
    <x v="0"/>
    <n v="1449529062"/>
    <n v="1444341462"/>
    <x v="0"/>
    <n v="1"/>
    <x v="1"/>
    <s v="food/food trucks"/>
    <n v="0"/>
    <x v="73"/>
    <x v="7"/>
    <x v="19"/>
  </r>
  <r>
    <n v="2439"/>
    <x v="2439"/>
    <x v="2437"/>
    <n v="10000"/>
    <n v="0"/>
    <x v="2"/>
    <x v="0"/>
    <x v="0"/>
    <n v="1445197129"/>
    <n v="1442605129"/>
    <x v="0"/>
    <n v="0"/>
    <x v="1"/>
    <s v="food/food trucks"/>
    <n v="0"/>
    <x v="121"/>
    <x v="7"/>
    <x v="19"/>
  </r>
  <r>
    <n v="2440"/>
    <x v="2440"/>
    <x v="2438"/>
    <n v="5000"/>
    <n v="10"/>
    <x v="2"/>
    <x v="18"/>
    <x v="3"/>
    <n v="1455399313"/>
    <n v="1452807313"/>
    <x v="0"/>
    <n v="2"/>
    <x v="1"/>
    <s v="food/food trucks"/>
    <n v="0"/>
    <x v="144"/>
    <x v="7"/>
    <x v="19"/>
  </r>
  <r>
    <n v="2441"/>
    <x v="2441"/>
    <x v="2439"/>
    <n v="7500"/>
    <n v="8091"/>
    <x v="0"/>
    <x v="0"/>
    <x v="0"/>
    <n v="1437627540"/>
    <n v="1435806054"/>
    <x v="0"/>
    <n v="109"/>
    <x v="0"/>
    <s v="food/small batch"/>
    <n v="108"/>
    <x v="1733"/>
    <x v="7"/>
    <x v="33"/>
  </r>
  <r>
    <n v="2442"/>
    <x v="2442"/>
    <x v="2440"/>
    <n v="24000"/>
    <n v="30226"/>
    <x v="0"/>
    <x v="0"/>
    <x v="0"/>
    <n v="1426777228"/>
    <n v="1424188828"/>
    <x v="0"/>
    <n v="372"/>
    <x v="0"/>
    <s v="food/small batch"/>
    <n v="126"/>
    <x v="925"/>
    <x v="7"/>
    <x v="33"/>
  </r>
  <r>
    <n v="2443"/>
    <x v="2443"/>
    <x v="2441"/>
    <n v="20000"/>
    <n v="40502.99"/>
    <x v="0"/>
    <x v="0"/>
    <x v="0"/>
    <n v="1408114822"/>
    <n v="1405522822"/>
    <x v="0"/>
    <n v="311"/>
    <x v="0"/>
    <s v="food/small batch"/>
    <n v="203"/>
    <x v="1734"/>
    <x v="7"/>
    <x v="33"/>
  </r>
  <r>
    <n v="2444"/>
    <x v="2444"/>
    <x v="2442"/>
    <n v="3000"/>
    <n v="3258"/>
    <x v="0"/>
    <x v="0"/>
    <x v="0"/>
    <n v="1464199591"/>
    <n v="1461607591"/>
    <x v="0"/>
    <n v="61"/>
    <x v="0"/>
    <s v="food/small batch"/>
    <n v="109"/>
    <x v="1735"/>
    <x v="7"/>
    <x v="33"/>
  </r>
  <r>
    <n v="2445"/>
    <x v="2445"/>
    <x v="2443"/>
    <n v="5000"/>
    <n v="8640"/>
    <x v="0"/>
    <x v="0"/>
    <x v="0"/>
    <n v="1443242021"/>
    <n v="1440650021"/>
    <x v="0"/>
    <n v="115"/>
    <x v="0"/>
    <s v="food/small batch"/>
    <n v="173"/>
    <x v="1624"/>
    <x v="7"/>
    <x v="33"/>
  </r>
  <r>
    <n v="2446"/>
    <x v="2446"/>
    <x v="2444"/>
    <n v="5000"/>
    <n v="8399"/>
    <x v="0"/>
    <x v="0"/>
    <x v="0"/>
    <n v="1480174071"/>
    <n v="1477578471"/>
    <x v="0"/>
    <n v="111"/>
    <x v="0"/>
    <s v="food/small batch"/>
    <n v="168"/>
    <x v="1736"/>
    <x v="7"/>
    <x v="33"/>
  </r>
  <r>
    <n v="2447"/>
    <x v="2447"/>
    <x v="2445"/>
    <n v="2500"/>
    <n v="10680"/>
    <x v="0"/>
    <x v="0"/>
    <x v="0"/>
    <n v="1478923200"/>
    <n v="1476184593"/>
    <x v="0"/>
    <n v="337"/>
    <x v="0"/>
    <s v="food/small batch"/>
    <n v="427"/>
    <x v="1737"/>
    <x v="7"/>
    <x v="33"/>
  </r>
  <r>
    <n v="2448"/>
    <x v="2448"/>
    <x v="2446"/>
    <n v="400"/>
    <n v="430"/>
    <x v="0"/>
    <x v="0"/>
    <x v="0"/>
    <n v="1472621760"/>
    <n v="1472110513"/>
    <x v="0"/>
    <n v="9"/>
    <x v="0"/>
    <s v="food/small batch"/>
    <n v="108"/>
    <x v="1738"/>
    <x v="7"/>
    <x v="33"/>
  </r>
  <r>
    <n v="2449"/>
    <x v="2449"/>
    <x v="2447"/>
    <n v="10000"/>
    <n v="10800"/>
    <x v="0"/>
    <x v="0"/>
    <x v="0"/>
    <n v="1417321515"/>
    <n v="1414725915"/>
    <x v="0"/>
    <n v="120"/>
    <x v="0"/>
    <s v="food/small batch"/>
    <n v="108"/>
    <x v="466"/>
    <x v="7"/>
    <x v="33"/>
  </r>
  <r>
    <n v="2450"/>
    <x v="2450"/>
    <x v="2448"/>
    <n v="15000"/>
    <n v="15230.03"/>
    <x v="0"/>
    <x v="0"/>
    <x v="0"/>
    <n v="1414465860"/>
    <n v="1411177456"/>
    <x v="0"/>
    <n v="102"/>
    <x v="0"/>
    <s v="food/small batch"/>
    <n v="102"/>
    <x v="1739"/>
    <x v="7"/>
    <x v="33"/>
  </r>
  <r>
    <n v="2451"/>
    <x v="2451"/>
    <x v="2449"/>
    <n v="10000"/>
    <n v="11545"/>
    <x v="0"/>
    <x v="0"/>
    <x v="0"/>
    <n v="1488750490"/>
    <n v="1487022490"/>
    <x v="0"/>
    <n v="186"/>
    <x v="0"/>
    <s v="food/small batch"/>
    <n v="115"/>
    <x v="1740"/>
    <x v="7"/>
    <x v="33"/>
  </r>
  <r>
    <n v="2452"/>
    <x v="2452"/>
    <x v="2450"/>
    <n v="600"/>
    <n v="801"/>
    <x v="0"/>
    <x v="0"/>
    <x v="0"/>
    <n v="1451430000"/>
    <n v="1448914500"/>
    <x v="0"/>
    <n v="15"/>
    <x v="0"/>
    <s v="food/small batch"/>
    <n v="134"/>
    <x v="1741"/>
    <x v="7"/>
    <x v="33"/>
  </r>
  <r>
    <n v="2453"/>
    <x v="2453"/>
    <x v="2451"/>
    <n v="3000"/>
    <n v="4641"/>
    <x v="0"/>
    <x v="0"/>
    <x v="0"/>
    <n v="1486053409"/>
    <n v="1483461409"/>
    <x v="0"/>
    <n v="67"/>
    <x v="0"/>
    <s v="food/small batch"/>
    <n v="155"/>
    <x v="3"/>
    <x v="7"/>
    <x v="33"/>
  </r>
  <r>
    <n v="2454"/>
    <x v="2454"/>
    <x v="2452"/>
    <n v="35000"/>
    <n v="35296"/>
    <x v="0"/>
    <x v="0"/>
    <x v="0"/>
    <n v="1489207808"/>
    <n v="1486183808"/>
    <x v="0"/>
    <n v="130"/>
    <x v="0"/>
    <s v="food/small batch"/>
    <n v="101"/>
    <x v="1742"/>
    <x v="7"/>
    <x v="33"/>
  </r>
  <r>
    <n v="2455"/>
    <x v="2455"/>
    <x v="2453"/>
    <n v="300"/>
    <n v="546"/>
    <x v="0"/>
    <x v="0"/>
    <x v="0"/>
    <n v="1461177950"/>
    <n v="1458758750"/>
    <x v="0"/>
    <n v="16"/>
    <x v="0"/>
    <s v="food/small batch"/>
    <n v="182"/>
    <x v="783"/>
    <x v="7"/>
    <x v="33"/>
  </r>
  <r>
    <n v="2456"/>
    <x v="2456"/>
    <x v="2454"/>
    <n v="1500"/>
    <n v="2713"/>
    <x v="0"/>
    <x v="0"/>
    <x v="0"/>
    <n v="1488063839"/>
    <n v="1485471839"/>
    <x v="0"/>
    <n v="67"/>
    <x v="0"/>
    <s v="food/small batch"/>
    <n v="181"/>
    <x v="1743"/>
    <x v="7"/>
    <x v="33"/>
  </r>
  <r>
    <n v="2457"/>
    <x v="2457"/>
    <x v="2455"/>
    <n v="23000"/>
    <n v="23530"/>
    <x v="0"/>
    <x v="0"/>
    <x v="0"/>
    <n v="1458826056"/>
    <n v="1456237656"/>
    <x v="0"/>
    <n v="124"/>
    <x v="0"/>
    <s v="food/small batch"/>
    <n v="102"/>
    <x v="1744"/>
    <x v="7"/>
    <x v="33"/>
  </r>
  <r>
    <n v="2458"/>
    <x v="2458"/>
    <x v="2456"/>
    <n v="5000"/>
    <n v="5509"/>
    <x v="0"/>
    <x v="0"/>
    <x v="0"/>
    <n v="1465498800"/>
    <n v="1462481718"/>
    <x v="0"/>
    <n v="80"/>
    <x v="0"/>
    <s v="food/small batch"/>
    <n v="110"/>
    <x v="1745"/>
    <x v="7"/>
    <x v="33"/>
  </r>
  <r>
    <n v="2459"/>
    <x v="2459"/>
    <x v="2457"/>
    <n v="30000"/>
    <n v="30675"/>
    <x v="0"/>
    <x v="0"/>
    <x v="0"/>
    <n v="1458742685"/>
    <n v="1454858285"/>
    <x v="0"/>
    <n v="282"/>
    <x v="0"/>
    <s v="food/small batch"/>
    <n v="102"/>
    <x v="1235"/>
    <x v="7"/>
    <x v="33"/>
  </r>
  <r>
    <n v="2460"/>
    <x v="2460"/>
    <x v="2458"/>
    <n v="8500"/>
    <n v="8567"/>
    <x v="0"/>
    <x v="0"/>
    <x v="0"/>
    <n v="1483417020"/>
    <n v="1480480167"/>
    <x v="0"/>
    <n v="68"/>
    <x v="0"/>
    <s v="food/small batch"/>
    <n v="101"/>
    <x v="1746"/>
    <x v="7"/>
    <x v="33"/>
  </r>
  <r>
    <n v="2461"/>
    <x v="2461"/>
    <x v="2459"/>
    <n v="7500"/>
    <n v="7785"/>
    <x v="0"/>
    <x v="0"/>
    <x v="0"/>
    <n v="1317438000"/>
    <n v="1314577097"/>
    <x v="0"/>
    <n v="86"/>
    <x v="0"/>
    <s v="music/indie rock"/>
    <n v="104"/>
    <x v="1747"/>
    <x v="4"/>
    <x v="14"/>
  </r>
  <r>
    <n v="2462"/>
    <x v="2462"/>
    <x v="2460"/>
    <n v="3000"/>
    <n v="3321.25"/>
    <x v="0"/>
    <x v="0"/>
    <x v="0"/>
    <n v="1342672096"/>
    <n v="1340944096"/>
    <x v="0"/>
    <n v="115"/>
    <x v="0"/>
    <s v="music/indie rock"/>
    <n v="111"/>
    <x v="1748"/>
    <x v="4"/>
    <x v="14"/>
  </r>
  <r>
    <n v="2463"/>
    <x v="2463"/>
    <x v="2461"/>
    <n v="2000"/>
    <n v="2325"/>
    <x v="0"/>
    <x v="0"/>
    <x v="0"/>
    <n v="1366138800"/>
    <n v="1362710425"/>
    <x v="0"/>
    <n v="75"/>
    <x v="0"/>
    <s v="music/indie rock"/>
    <n v="116"/>
    <x v="1117"/>
    <x v="4"/>
    <x v="14"/>
  </r>
  <r>
    <n v="2464"/>
    <x v="2464"/>
    <x v="2462"/>
    <n v="2000"/>
    <n v="2222"/>
    <x v="0"/>
    <x v="5"/>
    <x v="5"/>
    <n v="1443641340"/>
    <n v="1441143397"/>
    <x v="0"/>
    <n v="43"/>
    <x v="0"/>
    <s v="music/indie rock"/>
    <n v="111"/>
    <x v="1237"/>
    <x v="4"/>
    <x v="14"/>
  </r>
  <r>
    <n v="2465"/>
    <x v="2465"/>
    <x v="2463"/>
    <n v="700"/>
    <n v="1261"/>
    <x v="0"/>
    <x v="0"/>
    <x v="0"/>
    <n v="1348420548"/>
    <n v="1345828548"/>
    <x v="0"/>
    <n v="48"/>
    <x v="0"/>
    <s v="music/indie rock"/>
    <n v="180"/>
    <x v="1105"/>
    <x v="4"/>
    <x v="14"/>
  </r>
  <r>
    <n v="2466"/>
    <x v="2466"/>
    <x v="2464"/>
    <n v="2500"/>
    <n v="2500"/>
    <x v="0"/>
    <x v="0"/>
    <x v="0"/>
    <n v="1368066453"/>
    <n v="1365474453"/>
    <x v="0"/>
    <n v="52"/>
    <x v="0"/>
    <s v="music/indie rock"/>
    <n v="100"/>
    <x v="1749"/>
    <x v="4"/>
    <x v="14"/>
  </r>
  <r>
    <n v="2467"/>
    <x v="2467"/>
    <x v="2465"/>
    <n v="1000"/>
    <n v="1185"/>
    <x v="0"/>
    <x v="0"/>
    <x v="0"/>
    <n v="1336669200"/>
    <n v="1335473931"/>
    <x v="0"/>
    <n v="43"/>
    <x v="0"/>
    <s v="music/indie rock"/>
    <n v="119"/>
    <x v="1750"/>
    <x v="4"/>
    <x v="14"/>
  </r>
  <r>
    <n v="2468"/>
    <x v="2468"/>
    <x v="2466"/>
    <n v="2000"/>
    <n v="2144.34"/>
    <x v="0"/>
    <x v="0"/>
    <x v="0"/>
    <n v="1351400400"/>
    <n v="1348285321"/>
    <x v="0"/>
    <n v="58"/>
    <x v="0"/>
    <s v="music/indie rock"/>
    <n v="107"/>
    <x v="1392"/>
    <x v="4"/>
    <x v="14"/>
  </r>
  <r>
    <n v="2469"/>
    <x v="2469"/>
    <x v="2467"/>
    <n v="1200"/>
    <n v="1364"/>
    <x v="0"/>
    <x v="0"/>
    <x v="0"/>
    <n v="1297160329"/>
    <n v="1295000329"/>
    <x v="0"/>
    <n v="47"/>
    <x v="0"/>
    <s v="music/indie rock"/>
    <n v="114"/>
    <x v="1751"/>
    <x v="4"/>
    <x v="14"/>
  </r>
  <r>
    <n v="2470"/>
    <x v="2470"/>
    <x v="2468"/>
    <n v="1000"/>
    <n v="1031.6400000000001"/>
    <x v="0"/>
    <x v="0"/>
    <x v="0"/>
    <n v="1337824055"/>
    <n v="1335232055"/>
    <x v="0"/>
    <n v="36"/>
    <x v="0"/>
    <s v="music/indie rock"/>
    <n v="103"/>
    <x v="1752"/>
    <x v="4"/>
    <x v="14"/>
  </r>
  <r>
    <n v="2471"/>
    <x v="2471"/>
    <x v="2469"/>
    <n v="500"/>
    <n v="640"/>
    <x v="0"/>
    <x v="0"/>
    <x v="0"/>
    <n v="1327535392"/>
    <n v="1324079392"/>
    <x v="0"/>
    <n v="17"/>
    <x v="0"/>
    <s v="music/indie rock"/>
    <n v="128"/>
    <x v="1753"/>
    <x v="4"/>
    <x v="14"/>
  </r>
  <r>
    <n v="2472"/>
    <x v="2472"/>
    <x v="2470"/>
    <n v="7500"/>
    <n v="10182.02"/>
    <x v="0"/>
    <x v="0"/>
    <x v="0"/>
    <n v="1283562180"/>
    <n v="1277433980"/>
    <x v="0"/>
    <n v="104"/>
    <x v="0"/>
    <s v="music/indie rock"/>
    <n v="136"/>
    <x v="276"/>
    <x v="4"/>
    <x v="14"/>
  </r>
  <r>
    <n v="2473"/>
    <x v="2473"/>
    <x v="2471"/>
    <n v="2000"/>
    <n v="2000"/>
    <x v="0"/>
    <x v="0"/>
    <x v="0"/>
    <n v="1352573869"/>
    <n v="1349978269"/>
    <x v="0"/>
    <n v="47"/>
    <x v="0"/>
    <s v="music/indie rock"/>
    <n v="100"/>
    <x v="1754"/>
    <x v="4"/>
    <x v="14"/>
  </r>
  <r>
    <n v="2474"/>
    <x v="2474"/>
    <x v="2472"/>
    <n v="5000"/>
    <n v="5000.18"/>
    <x v="0"/>
    <x v="0"/>
    <x v="0"/>
    <n v="1286756176"/>
    <n v="1282868176"/>
    <x v="0"/>
    <n v="38"/>
    <x v="0"/>
    <s v="music/indie rock"/>
    <n v="100"/>
    <x v="1755"/>
    <x v="4"/>
    <x v="14"/>
  </r>
  <r>
    <n v="2475"/>
    <x v="2475"/>
    <x v="2473"/>
    <n v="2500"/>
    <n v="2618"/>
    <x v="0"/>
    <x v="0"/>
    <x v="0"/>
    <n v="1278799200"/>
    <n v="1273647255"/>
    <x v="0"/>
    <n v="81"/>
    <x v="0"/>
    <s v="music/indie rock"/>
    <n v="105"/>
    <x v="1090"/>
    <x v="4"/>
    <x v="14"/>
  </r>
  <r>
    <n v="2476"/>
    <x v="2476"/>
    <x v="2474"/>
    <n v="3200"/>
    <n v="3360.72"/>
    <x v="0"/>
    <x v="0"/>
    <x v="0"/>
    <n v="1415004770"/>
    <n v="1412149970"/>
    <x v="0"/>
    <n v="55"/>
    <x v="0"/>
    <s v="music/indie rock"/>
    <n v="105"/>
    <x v="1756"/>
    <x v="4"/>
    <x v="14"/>
  </r>
  <r>
    <n v="2477"/>
    <x v="823"/>
    <x v="2475"/>
    <n v="750"/>
    <n v="1285"/>
    <x v="0"/>
    <x v="0"/>
    <x v="0"/>
    <n v="1344789345"/>
    <n v="1340901345"/>
    <x v="0"/>
    <n v="41"/>
    <x v="0"/>
    <s v="music/indie rock"/>
    <n v="171"/>
    <x v="1757"/>
    <x v="4"/>
    <x v="14"/>
  </r>
  <r>
    <n v="2478"/>
    <x v="2477"/>
    <x v="2476"/>
    <n v="8000"/>
    <n v="10200"/>
    <x v="0"/>
    <x v="0"/>
    <x v="0"/>
    <n v="1358117313"/>
    <n v="1355525313"/>
    <x v="0"/>
    <n v="79"/>
    <x v="0"/>
    <s v="music/indie rock"/>
    <n v="128"/>
    <x v="1758"/>
    <x v="4"/>
    <x v="14"/>
  </r>
  <r>
    <n v="2479"/>
    <x v="2478"/>
    <x v="2477"/>
    <n v="300"/>
    <n v="400.33"/>
    <x v="0"/>
    <x v="0"/>
    <x v="0"/>
    <n v="1343440800"/>
    <n v="1342545994"/>
    <x v="0"/>
    <n v="16"/>
    <x v="0"/>
    <s v="music/indie rock"/>
    <n v="133"/>
    <x v="1759"/>
    <x v="4"/>
    <x v="14"/>
  </r>
  <r>
    <n v="2480"/>
    <x v="2479"/>
    <x v="2478"/>
    <n v="2000"/>
    <n v="2000"/>
    <x v="0"/>
    <x v="0"/>
    <x v="0"/>
    <n v="1444516084"/>
    <n v="1439332084"/>
    <x v="0"/>
    <n v="8"/>
    <x v="0"/>
    <s v="music/indie rock"/>
    <n v="100"/>
    <x v="404"/>
    <x v="4"/>
    <x v="14"/>
  </r>
  <r>
    <n v="2481"/>
    <x v="2480"/>
    <x v="2479"/>
    <n v="4000"/>
    <n v="4516.4399999999996"/>
    <x v="0"/>
    <x v="0"/>
    <x v="0"/>
    <n v="1335799808"/>
    <n v="1333207808"/>
    <x v="0"/>
    <n v="95"/>
    <x v="0"/>
    <s v="music/indie rock"/>
    <n v="113"/>
    <x v="1760"/>
    <x v="4"/>
    <x v="14"/>
  </r>
  <r>
    <n v="2482"/>
    <x v="2481"/>
    <x v="2480"/>
    <n v="1000"/>
    <n v="1001"/>
    <x v="0"/>
    <x v="0"/>
    <x v="0"/>
    <n v="1312224383"/>
    <n v="1308336383"/>
    <x v="0"/>
    <n v="25"/>
    <x v="0"/>
    <s v="music/indie rock"/>
    <n v="100"/>
    <x v="1665"/>
    <x v="4"/>
    <x v="14"/>
  </r>
  <r>
    <n v="2483"/>
    <x v="2482"/>
    <x v="2481"/>
    <n v="1100"/>
    <n v="1251"/>
    <x v="0"/>
    <x v="0"/>
    <x v="0"/>
    <n v="1335891603"/>
    <n v="1330711203"/>
    <x v="0"/>
    <n v="19"/>
    <x v="0"/>
    <s v="music/indie rock"/>
    <n v="114"/>
    <x v="1761"/>
    <x v="4"/>
    <x v="14"/>
  </r>
  <r>
    <n v="2484"/>
    <x v="2483"/>
    <x v="2482"/>
    <n v="3500"/>
    <n v="4176.1099999999997"/>
    <x v="0"/>
    <x v="0"/>
    <x v="0"/>
    <n v="1316124003"/>
    <n v="1313532003"/>
    <x v="0"/>
    <n v="90"/>
    <x v="0"/>
    <s v="music/indie rock"/>
    <n v="119"/>
    <x v="1762"/>
    <x v="4"/>
    <x v="14"/>
  </r>
  <r>
    <n v="2485"/>
    <x v="2484"/>
    <x v="2483"/>
    <n v="2000"/>
    <n v="2065"/>
    <x v="0"/>
    <x v="0"/>
    <x v="0"/>
    <n v="1318463879"/>
    <n v="1315439879"/>
    <x v="0"/>
    <n v="41"/>
    <x v="0"/>
    <s v="music/indie rock"/>
    <n v="103"/>
    <x v="1763"/>
    <x v="4"/>
    <x v="14"/>
  </r>
  <r>
    <n v="2486"/>
    <x v="2485"/>
    <x v="2484"/>
    <n v="300"/>
    <n v="797"/>
    <x v="0"/>
    <x v="0"/>
    <x v="0"/>
    <n v="1335113976"/>
    <n v="1332521976"/>
    <x v="0"/>
    <n v="30"/>
    <x v="0"/>
    <s v="music/indie rock"/>
    <n v="266"/>
    <x v="1764"/>
    <x v="4"/>
    <x v="14"/>
  </r>
  <r>
    <n v="2487"/>
    <x v="2486"/>
    <x v="2485"/>
    <n v="1500"/>
    <n v="1500.76"/>
    <x v="0"/>
    <x v="0"/>
    <x v="0"/>
    <n v="1338083997"/>
    <n v="1335491997"/>
    <x v="0"/>
    <n v="38"/>
    <x v="0"/>
    <s v="music/indie rock"/>
    <n v="100"/>
    <x v="1765"/>
    <x v="4"/>
    <x v="14"/>
  </r>
  <r>
    <n v="2488"/>
    <x v="2487"/>
    <x v="2486"/>
    <n v="3000"/>
    <n v="3201"/>
    <x v="0"/>
    <x v="0"/>
    <x v="0"/>
    <n v="1321459908"/>
    <n v="1318864308"/>
    <x v="0"/>
    <n v="65"/>
    <x v="0"/>
    <s v="music/indie rock"/>
    <n v="107"/>
    <x v="1766"/>
    <x v="4"/>
    <x v="14"/>
  </r>
  <r>
    <n v="2489"/>
    <x v="2488"/>
    <x v="2487"/>
    <n v="3500"/>
    <n v="4678.5"/>
    <x v="0"/>
    <x v="0"/>
    <x v="0"/>
    <n v="1368117239"/>
    <n v="1365525239"/>
    <x v="0"/>
    <n v="75"/>
    <x v="0"/>
    <s v="music/indie rock"/>
    <n v="134"/>
    <x v="1767"/>
    <x v="4"/>
    <x v="14"/>
  </r>
  <r>
    <n v="2490"/>
    <x v="2489"/>
    <x v="2488"/>
    <n v="500"/>
    <n v="607"/>
    <x v="0"/>
    <x v="0"/>
    <x v="0"/>
    <n v="1340429276"/>
    <n v="1335245276"/>
    <x v="0"/>
    <n v="16"/>
    <x v="0"/>
    <s v="music/indie rock"/>
    <n v="121"/>
    <x v="1768"/>
    <x v="4"/>
    <x v="14"/>
  </r>
  <r>
    <n v="2491"/>
    <x v="2490"/>
    <x v="2489"/>
    <n v="500"/>
    <n v="516"/>
    <x v="0"/>
    <x v="0"/>
    <x v="0"/>
    <n v="1295142660"/>
    <n v="1293739714"/>
    <x v="0"/>
    <n v="10"/>
    <x v="0"/>
    <s v="music/indie rock"/>
    <n v="103"/>
    <x v="1769"/>
    <x v="4"/>
    <x v="14"/>
  </r>
  <r>
    <n v="2492"/>
    <x v="2491"/>
    <x v="2490"/>
    <n v="600"/>
    <n v="750"/>
    <x v="0"/>
    <x v="0"/>
    <x v="0"/>
    <n v="1339840740"/>
    <n v="1335397188"/>
    <x v="0"/>
    <n v="27"/>
    <x v="0"/>
    <s v="music/indie rock"/>
    <n v="125"/>
    <x v="1770"/>
    <x v="4"/>
    <x v="14"/>
  </r>
  <r>
    <n v="2493"/>
    <x v="2492"/>
    <x v="2491"/>
    <n v="20000"/>
    <n v="25740"/>
    <x v="0"/>
    <x v="0"/>
    <x v="0"/>
    <n v="1367208140"/>
    <n v="1363320140"/>
    <x v="0"/>
    <n v="259"/>
    <x v="0"/>
    <s v="music/indie rock"/>
    <n v="129"/>
    <x v="1771"/>
    <x v="4"/>
    <x v="14"/>
  </r>
  <r>
    <n v="2494"/>
    <x v="2493"/>
    <x v="2492"/>
    <n v="1500"/>
    <n v="1515.08"/>
    <x v="0"/>
    <x v="0"/>
    <x v="0"/>
    <n v="1337786944"/>
    <n v="1335194944"/>
    <x v="0"/>
    <n v="39"/>
    <x v="0"/>
    <s v="music/indie rock"/>
    <n v="101"/>
    <x v="1772"/>
    <x v="4"/>
    <x v="14"/>
  </r>
  <r>
    <n v="2495"/>
    <x v="2494"/>
    <x v="2493"/>
    <n v="1500"/>
    <n v="1913.05"/>
    <x v="0"/>
    <x v="0"/>
    <x v="0"/>
    <n v="1339022575"/>
    <n v="1336430575"/>
    <x v="0"/>
    <n v="42"/>
    <x v="0"/>
    <s v="music/indie rock"/>
    <n v="128"/>
    <x v="1475"/>
    <x v="4"/>
    <x v="14"/>
  </r>
  <r>
    <n v="2496"/>
    <x v="2495"/>
    <x v="2494"/>
    <n v="6000"/>
    <n v="6000"/>
    <x v="0"/>
    <x v="0"/>
    <x v="0"/>
    <n v="1364597692"/>
    <n v="1361577292"/>
    <x v="0"/>
    <n v="10"/>
    <x v="0"/>
    <s v="music/indie rock"/>
    <n v="100"/>
    <x v="1773"/>
    <x v="4"/>
    <x v="14"/>
  </r>
  <r>
    <n v="2497"/>
    <x v="2496"/>
    <x v="2495"/>
    <n v="4000"/>
    <n v="4510.8599999999997"/>
    <x v="0"/>
    <x v="0"/>
    <x v="0"/>
    <n v="1312578338"/>
    <n v="1309986338"/>
    <x v="0"/>
    <n v="56"/>
    <x v="0"/>
    <s v="music/indie rock"/>
    <n v="113"/>
    <x v="1774"/>
    <x v="4"/>
    <x v="14"/>
  </r>
  <r>
    <n v="2498"/>
    <x v="2497"/>
    <x v="2496"/>
    <n v="1000"/>
    <n v="1056"/>
    <x v="0"/>
    <x v="0"/>
    <x v="0"/>
    <n v="1422400387"/>
    <n v="1421190787"/>
    <x v="0"/>
    <n v="20"/>
    <x v="0"/>
    <s v="music/indie rock"/>
    <n v="106"/>
    <x v="1775"/>
    <x v="4"/>
    <x v="14"/>
  </r>
  <r>
    <n v="2499"/>
    <x v="2498"/>
    <x v="2497"/>
    <n v="4000"/>
    <n v="8105"/>
    <x v="0"/>
    <x v="0"/>
    <x v="0"/>
    <n v="1356976800"/>
    <n v="1352820837"/>
    <x v="0"/>
    <n v="170"/>
    <x v="0"/>
    <s v="music/indie rock"/>
    <n v="203"/>
    <x v="1776"/>
    <x v="4"/>
    <x v="14"/>
  </r>
  <r>
    <n v="2500"/>
    <x v="2499"/>
    <x v="2498"/>
    <n v="600"/>
    <n v="680"/>
    <x v="0"/>
    <x v="0"/>
    <x v="0"/>
    <n v="1340476375"/>
    <n v="1337884375"/>
    <x v="0"/>
    <n v="29"/>
    <x v="0"/>
    <s v="music/indie rock"/>
    <n v="113"/>
    <x v="1777"/>
    <x v="4"/>
    <x v="14"/>
  </r>
  <r>
    <n v="2501"/>
    <x v="2500"/>
    <x v="2499"/>
    <n v="11000"/>
    <n v="281"/>
    <x v="2"/>
    <x v="5"/>
    <x v="5"/>
    <n v="1443379104"/>
    <n v="1440787104"/>
    <x v="0"/>
    <n v="7"/>
    <x v="1"/>
    <s v="food/restaurants"/>
    <n v="3"/>
    <x v="1778"/>
    <x v="7"/>
    <x v="34"/>
  </r>
  <r>
    <n v="2502"/>
    <x v="2501"/>
    <x v="2500"/>
    <n v="110000"/>
    <n v="86"/>
    <x v="2"/>
    <x v="0"/>
    <x v="0"/>
    <n v="1411328918"/>
    <n v="1407440918"/>
    <x v="0"/>
    <n v="5"/>
    <x v="1"/>
    <s v="food/restaurants"/>
    <n v="0"/>
    <x v="1779"/>
    <x v="7"/>
    <x v="34"/>
  </r>
  <r>
    <n v="2503"/>
    <x v="2502"/>
    <x v="2501"/>
    <n v="10000"/>
    <n v="0"/>
    <x v="2"/>
    <x v="0"/>
    <x v="0"/>
    <n v="1465333560"/>
    <n v="1462743308"/>
    <x v="0"/>
    <n v="0"/>
    <x v="1"/>
    <s v="food/restaurants"/>
    <n v="0"/>
    <x v="121"/>
    <x v="7"/>
    <x v="34"/>
  </r>
  <r>
    <n v="2504"/>
    <x v="2503"/>
    <x v="2502"/>
    <n v="35000"/>
    <n v="0"/>
    <x v="2"/>
    <x v="0"/>
    <x v="0"/>
    <n v="1416014534"/>
    <n v="1413418934"/>
    <x v="0"/>
    <n v="0"/>
    <x v="1"/>
    <s v="food/restaurants"/>
    <n v="0"/>
    <x v="121"/>
    <x v="7"/>
    <x v="34"/>
  </r>
  <r>
    <n v="2505"/>
    <x v="2504"/>
    <x v="2503"/>
    <n v="7000"/>
    <n v="0"/>
    <x v="2"/>
    <x v="0"/>
    <x v="0"/>
    <n v="1426292416"/>
    <n v="1423704016"/>
    <x v="0"/>
    <n v="0"/>
    <x v="1"/>
    <s v="food/restaurants"/>
    <n v="0"/>
    <x v="121"/>
    <x v="7"/>
    <x v="34"/>
  </r>
  <r>
    <n v="2506"/>
    <x v="2505"/>
    <x v="2504"/>
    <n v="5000"/>
    <n v="30"/>
    <x v="2"/>
    <x v="1"/>
    <x v="1"/>
    <n v="1443906000"/>
    <n v="1441955269"/>
    <x v="0"/>
    <n v="2"/>
    <x v="1"/>
    <s v="food/restaurants"/>
    <n v="1"/>
    <x v="2"/>
    <x v="7"/>
    <x v="34"/>
  </r>
  <r>
    <n v="2507"/>
    <x v="2506"/>
    <x v="2505"/>
    <n v="42850"/>
    <n v="0"/>
    <x v="2"/>
    <x v="0"/>
    <x v="0"/>
    <n v="1431308704"/>
    <n v="1428716704"/>
    <x v="0"/>
    <n v="0"/>
    <x v="1"/>
    <s v="food/restaurants"/>
    <n v="0"/>
    <x v="121"/>
    <x v="7"/>
    <x v="34"/>
  </r>
  <r>
    <n v="2508"/>
    <x v="2507"/>
    <x v="2506"/>
    <n v="20000"/>
    <n v="0"/>
    <x v="2"/>
    <x v="0"/>
    <x v="0"/>
    <n v="1408056634"/>
    <n v="1405464634"/>
    <x v="0"/>
    <n v="0"/>
    <x v="1"/>
    <s v="food/restaurants"/>
    <n v="0"/>
    <x v="121"/>
    <x v="7"/>
    <x v="34"/>
  </r>
  <r>
    <n v="2509"/>
    <x v="2508"/>
    <x v="2507"/>
    <n v="95000"/>
    <n v="1000"/>
    <x v="2"/>
    <x v="1"/>
    <x v="1"/>
    <n v="1429554349"/>
    <n v="1424719549"/>
    <x v="0"/>
    <n v="28"/>
    <x v="1"/>
    <s v="food/restaurants"/>
    <n v="1"/>
    <x v="669"/>
    <x v="7"/>
    <x v="34"/>
  </r>
  <r>
    <n v="2510"/>
    <x v="2509"/>
    <x v="2508"/>
    <n v="50000"/>
    <n v="75"/>
    <x v="2"/>
    <x v="0"/>
    <x v="0"/>
    <n v="1431647772"/>
    <n v="1426463772"/>
    <x v="0"/>
    <n v="2"/>
    <x v="1"/>
    <s v="food/restaurants"/>
    <n v="0"/>
    <x v="822"/>
    <x v="7"/>
    <x v="34"/>
  </r>
  <r>
    <n v="2511"/>
    <x v="2510"/>
    <x v="2509"/>
    <n v="100000"/>
    <n v="0"/>
    <x v="2"/>
    <x v="1"/>
    <x v="1"/>
    <n v="1454323413"/>
    <n v="1451731413"/>
    <x v="0"/>
    <n v="0"/>
    <x v="1"/>
    <s v="food/restaurants"/>
    <n v="0"/>
    <x v="121"/>
    <x v="7"/>
    <x v="34"/>
  </r>
  <r>
    <n v="2512"/>
    <x v="2511"/>
    <x v="2510"/>
    <n v="1150"/>
    <n v="0"/>
    <x v="2"/>
    <x v="0"/>
    <x v="0"/>
    <n v="1418504561"/>
    <n v="1417208561"/>
    <x v="0"/>
    <n v="0"/>
    <x v="1"/>
    <s v="food/restaurants"/>
    <n v="0"/>
    <x v="121"/>
    <x v="7"/>
    <x v="34"/>
  </r>
  <r>
    <n v="2513"/>
    <x v="2512"/>
    <x v="2511"/>
    <n v="180000"/>
    <n v="0"/>
    <x v="2"/>
    <x v="12"/>
    <x v="3"/>
    <n v="1488067789"/>
    <n v="1482883789"/>
    <x v="0"/>
    <n v="0"/>
    <x v="1"/>
    <s v="food/restaurants"/>
    <n v="0"/>
    <x v="121"/>
    <x v="7"/>
    <x v="34"/>
  </r>
  <r>
    <n v="2514"/>
    <x v="2513"/>
    <x v="2512"/>
    <n v="12000"/>
    <n v="210"/>
    <x v="2"/>
    <x v="0"/>
    <x v="0"/>
    <n v="1408526477"/>
    <n v="1407057677"/>
    <x v="0"/>
    <n v="4"/>
    <x v="1"/>
    <s v="food/restaurants"/>
    <n v="2"/>
    <x v="1780"/>
    <x v="7"/>
    <x v="34"/>
  </r>
  <r>
    <n v="2515"/>
    <x v="2514"/>
    <x v="2513"/>
    <n v="5000"/>
    <n v="930"/>
    <x v="2"/>
    <x v="0"/>
    <x v="0"/>
    <n v="1424635753"/>
    <n v="1422043753"/>
    <x v="0"/>
    <n v="12"/>
    <x v="1"/>
    <s v="food/restaurants"/>
    <n v="19"/>
    <x v="1781"/>
    <x v="7"/>
    <x v="34"/>
  </r>
  <r>
    <n v="2516"/>
    <x v="2515"/>
    <x v="2514"/>
    <n v="22000"/>
    <n v="0"/>
    <x v="2"/>
    <x v="0"/>
    <x v="0"/>
    <n v="1417279252"/>
    <n v="1414683652"/>
    <x v="0"/>
    <n v="0"/>
    <x v="1"/>
    <s v="food/restaurants"/>
    <n v="0"/>
    <x v="121"/>
    <x v="7"/>
    <x v="34"/>
  </r>
  <r>
    <n v="2517"/>
    <x v="2516"/>
    <x v="2515"/>
    <n v="18000"/>
    <n v="1767"/>
    <x v="2"/>
    <x v="5"/>
    <x v="5"/>
    <n v="1426788930"/>
    <n v="1424200530"/>
    <x v="0"/>
    <n v="33"/>
    <x v="1"/>
    <s v="food/restaurants"/>
    <n v="10"/>
    <x v="1782"/>
    <x v="7"/>
    <x v="34"/>
  </r>
  <r>
    <n v="2518"/>
    <x v="2517"/>
    <x v="2516"/>
    <n v="5000"/>
    <n v="0"/>
    <x v="2"/>
    <x v="0"/>
    <x v="0"/>
    <n v="1415899228"/>
    <n v="1413303628"/>
    <x v="0"/>
    <n v="0"/>
    <x v="1"/>
    <s v="food/restaurants"/>
    <n v="0"/>
    <x v="121"/>
    <x v="7"/>
    <x v="34"/>
  </r>
  <r>
    <n v="2519"/>
    <x v="2518"/>
    <x v="2517"/>
    <n v="150000"/>
    <n v="65"/>
    <x v="2"/>
    <x v="0"/>
    <x v="0"/>
    <n v="1405741404"/>
    <n v="1403149404"/>
    <x v="0"/>
    <n v="4"/>
    <x v="1"/>
    <s v="food/restaurants"/>
    <n v="0"/>
    <x v="1783"/>
    <x v="7"/>
    <x v="34"/>
  </r>
  <r>
    <n v="2520"/>
    <x v="2519"/>
    <x v="2518"/>
    <n v="100000"/>
    <n v="0"/>
    <x v="2"/>
    <x v="0"/>
    <x v="0"/>
    <n v="1476559260"/>
    <n v="1472567085"/>
    <x v="0"/>
    <n v="0"/>
    <x v="1"/>
    <s v="food/restaurants"/>
    <n v="0"/>
    <x v="121"/>
    <x v="7"/>
    <x v="34"/>
  </r>
  <r>
    <n v="2521"/>
    <x v="2520"/>
    <x v="2519"/>
    <n v="12500"/>
    <n v="13685.99"/>
    <x v="0"/>
    <x v="0"/>
    <x v="0"/>
    <n v="1444778021"/>
    <n v="1442963621"/>
    <x v="0"/>
    <n v="132"/>
    <x v="0"/>
    <s v="music/classical music"/>
    <n v="109"/>
    <x v="1784"/>
    <x v="4"/>
    <x v="35"/>
  </r>
  <r>
    <n v="2522"/>
    <x v="2521"/>
    <x v="2520"/>
    <n v="5000"/>
    <n v="5000"/>
    <x v="0"/>
    <x v="0"/>
    <x v="0"/>
    <n v="1461336720"/>
    <n v="1459431960"/>
    <x v="0"/>
    <n v="27"/>
    <x v="0"/>
    <s v="music/classical music"/>
    <n v="100"/>
    <x v="1785"/>
    <x v="4"/>
    <x v="35"/>
  </r>
  <r>
    <n v="2523"/>
    <x v="2522"/>
    <x v="2521"/>
    <n v="900"/>
    <n v="1408"/>
    <x v="0"/>
    <x v="0"/>
    <x v="0"/>
    <n v="1416270292"/>
    <n v="1413674692"/>
    <x v="0"/>
    <n v="26"/>
    <x v="0"/>
    <s v="music/classical music"/>
    <n v="156"/>
    <x v="1786"/>
    <x v="4"/>
    <x v="35"/>
  </r>
  <r>
    <n v="2524"/>
    <x v="2523"/>
    <x v="2522"/>
    <n v="7500"/>
    <n v="7620"/>
    <x v="0"/>
    <x v="0"/>
    <x v="0"/>
    <n v="1419136200"/>
    <n v="1416338557"/>
    <x v="0"/>
    <n v="43"/>
    <x v="0"/>
    <s v="music/classical music"/>
    <n v="102"/>
    <x v="1787"/>
    <x v="4"/>
    <x v="35"/>
  </r>
  <r>
    <n v="2525"/>
    <x v="2524"/>
    <x v="2523"/>
    <n v="8000"/>
    <n v="8026"/>
    <x v="0"/>
    <x v="0"/>
    <x v="0"/>
    <n v="1340914571"/>
    <n v="1338322571"/>
    <x v="0"/>
    <n v="80"/>
    <x v="0"/>
    <s v="music/classical music"/>
    <n v="100"/>
    <x v="1788"/>
    <x v="4"/>
    <x v="35"/>
  </r>
  <r>
    <n v="2526"/>
    <x v="2525"/>
    <x v="2524"/>
    <n v="4000"/>
    <n v="4518"/>
    <x v="0"/>
    <x v="0"/>
    <x v="0"/>
    <n v="1418014740"/>
    <n v="1415585474"/>
    <x v="0"/>
    <n v="33"/>
    <x v="0"/>
    <s v="music/classical music"/>
    <n v="113"/>
    <x v="1789"/>
    <x v="4"/>
    <x v="35"/>
  </r>
  <r>
    <n v="2527"/>
    <x v="2526"/>
    <x v="2525"/>
    <n v="4000"/>
    <n v="4085"/>
    <x v="0"/>
    <x v="0"/>
    <x v="0"/>
    <n v="1382068740"/>
    <n v="1380477691"/>
    <x v="0"/>
    <n v="71"/>
    <x v="0"/>
    <s v="music/classical music"/>
    <n v="102"/>
    <x v="212"/>
    <x v="4"/>
    <x v="35"/>
  </r>
  <r>
    <n v="2528"/>
    <x v="2527"/>
    <x v="2526"/>
    <n v="4000"/>
    <n v="4289.99"/>
    <x v="0"/>
    <x v="1"/>
    <x v="1"/>
    <n v="1440068400"/>
    <n v="1438459303"/>
    <x v="0"/>
    <n v="81"/>
    <x v="0"/>
    <s v="music/classical music"/>
    <n v="107"/>
    <x v="1790"/>
    <x v="4"/>
    <x v="35"/>
  </r>
  <r>
    <n v="2529"/>
    <x v="2528"/>
    <x v="2527"/>
    <n v="6000"/>
    <n v="6257"/>
    <x v="0"/>
    <x v="0"/>
    <x v="0"/>
    <n v="1332636975"/>
    <n v="1328752575"/>
    <x v="0"/>
    <n v="76"/>
    <x v="0"/>
    <s v="music/classical music"/>
    <n v="104"/>
    <x v="1791"/>
    <x v="4"/>
    <x v="35"/>
  </r>
  <r>
    <n v="2530"/>
    <x v="2529"/>
    <x v="2528"/>
    <n v="6500"/>
    <n v="6500"/>
    <x v="0"/>
    <x v="0"/>
    <x v="0"/>
    <n v="1429505400"/>
    <n v="1426711505"/>
    <x v="0"/>
    <n v="48"/>
    <x v="0"/>
    <s v="music/classical music"/>
    <n v="100"/>
    <x v="1792"/>
    <x v="4"/>
    <x v="35"/>
  </r>
  <r>
    <n v="2531"/>
    <x v="2530"/>
    <x v="2529"/>
    <n v="4500"/>
    <n v="4518"/>
    <x v="0"/>
    <x v="0"/>
    <x v="0"/>
    <n v="1439611140"/>
    <n v="1437668354"/>
    <x v="0"/>
    <n v="61"/>
    <x v="0"/>
    <s v="music/classical music"/>
    <n v="100"/>
    <x v="1793"/>
    <x v="4"/>
    <x v="35"/>
  </r>
  <r>
    <n v="2532"/>
    <x v="2531"/>
    <x v="2530"/>
    <n v="4000"/>
    <n v="5045"/>
    <x v="0"/>
    <x v="0"/>
    <x v="0"/>
    <n v="1345148566"/>
    <n v="1342556566"/>
    <x v="0"/>
    <n v="60"/>
    <x v="0"/>
    <s v="music/classical music"/>
    <n v="126"/>
    <x v="1794"/>
    <x v="4"/>
    <x v="35"/>
  </r>
  <r>
    <n v="2533"/>
    <x v="2532"/>
    <x v="2531"/>
    <n v="7500"/>
    <n v="8300"/>
    <x v="0"/>
    <x v="0"/>
    <x v="0"/>
    <n v="1362160868"/>
    <n v="1359568911"/>
    <x v="0"/>
    <n v="136"/>
    <x v="0"/>
    <s v="music/classical music"/>
    <n v="111"/>
    <x v="772"/>
    <x v="4"/>
    <x v="35"/>
  </r>
  <r>
    <n v="2534"/>
    <x v="2533"/>
    <x v="2532"/>
    <n v="2000"/>
    <n v="2100"/>
    <x v="0"/>
    <x v="0"/>
    <x v="0"/>
    <n v="1262325600"/>
    <n v="1257871712"/>
    <x v="0"/>
    <n v="14"/>
    <x v="0"/>
    <s v="music/classical music"/>
    <n v="105"/>
    <x v="1795"/>
    <x v="4"/>
    <x v="35"/>
  </r>
  <r>
    <n v="2535"/>
    <x v="2534"/>
    <x v="2533"/>
    <n v="20000"/>
    <n v="20755"/>
    <x v="0"/>
    <x v="0"/>
    <x v="0"/>
    <n v="1417463945"/>
    <n v="1414781945"/>
    <x v="0"/>
    <n v="78"/>
    <x v="0"/>
    <s v="music/classical music"/>
    <n v="104"/>
    <x v="1796"/>
    <x v="4"/>
    <x v="35"/>
  </r>
  <r>
    <n v="2536"/>
    <x v="2535"/>
    <x v="2534"/>
    <n v="25"/>
    <n v="29"/>
    <x v="0"/>
    <x v="0"/>
    <x v="0"/>
    <n v="1375151566"/>
    <n v="1373337166"/>
    <x v="0"/>
    <n v="4"/>
    <x v="0"/>
    <s v="music/classical music"/>
    <n v="116"/>
    <x v="1797"/>
    <x v="4"/>
    <x v="35"/>
  </r>
  <r>
    <n v="2537"/>
    <x v="2536"/>
    <x v="2535"/>
    <n v="1000"/>
    <n v="1100"/>
    <x v="0"/>
    <x v="0"/>
    <x v="0"/>
    <n v="1312212855"/>
    <n v="1307028855"/>
    <x v="0"/>
    <n v="11"/>
    <x v="0"/>
    <s v="music/classical music"/>
    <n v="110"/>
    <x v="101"/>
    <x v="4"/>
    <x v="35"/>
  </r>
  <r>
    <n v="2538"/>
    <x v="2537"/>
    <x v="2536"/>
    <n v="18000"/>
    <n v="20343.169999999998"/>
    <x v="0"/>
    <x v="0"/>
    <x v="0"/>
    <n v="1361681940"/>
    <n v="1359029661"/>
    <x v="0"/>
    <n v="185"/>
    <x v="0"/>
    <s v="music/classical music"/>
    <n v="113"/>
    <x v="1798"/>
    <x v="4"/>
    <x v="35"/>
  </r>
  <r>
    <n v="2539"/>
    <x v="2538"/>
    <x v="2537"/>
    <n v="10000"/>
    <n v="10025"/>
    <x v="0"/>
    <x v="0"/>
    <x v="0"/>
    <n v="1422913152"/>
    <n v="1417729152"/>
    <x v="0"/>
    <n v="59"/>
    <x v="0"/>
    <s v="music/classical music"/>
    <n v="100"/>
    <x v="1799"/>
    <x v="4"/>
    <x v="35"/>
  </r>
  <r>
    <n v="2540"/>
    <x v="2539"/>
    <x v="2538"/>
    <n v="2500"/>
    <n v="2585"/>
    <x v="0"/>
    <x v="0"/>
    <x v="0"/>
    <n v="1319904721"/>
    <n v="1314720721"/>
    <x v="0"/>
    <n v="27"/>
    <x v="0"/>
    <s v="music/classical music"/>
    <n v="103"/>
    <x v="1800"/>
    <x v="4"/>
    <x v="35"/>
  </r>
  <r>
    <n v="2541"/>
    <x v="2540"/>
    <x v="2539"/>
    <n v="3500"/>
    <n v="3746"/>
    <x v="0"/>
    <x v="1"/>
    <x v="1"/>
    <n v="1380192418"/>
    <n v="1375008418"/>
    <x v="0"/>
    <n v="63"/>
    <x v="0"/>
    <s v="music/classical music"/>
    <n v="107"/>
    <x v="35"/>
    <x v="4"/>
    <x v="35"/>
  </r>
  <r>
    <n v="2542"/>
    <x v="2541"/>
    <x v="2540"/>
    <n v="700"/>
    <n v="725"/>
    <x v="0"/>
    <x v="0"/>
    <x v="0"/>
    <n v="1380599940"/>
    <n v="1377252857"/>
    <x v="0"/>
    <n v="13"/>
    <x v="0"/>
    <s v="music/classical music"/>
    <n v="104"/>
    <x v="1801"/>
    <x v="4"/>
    <x v="35"/>
  </r>
  <r>
    <n v="2543"/>
    <x v="2542"/>
    <x v="2541"/>
    <n v="250"/>
    <n v="391"/>
    <x v="0"/>
    <x v="0"/>
    <x v="0"/>
    <n v="1293937200"/>
    <n v="1291257298"/>
    <x v="0"/>
    <n v="13"/>
    <x v="0"/>
    <s v="music/classical music"/>
    <n v="156"/>
    <x v="1802"/>
    <x v="4"/>
    <x v="35"/>
  </r>
  <r>
    <n v="2544"/>
    <x v="2543"/>
    <x v="2542"/>
    <n v="5000"/>
    <n v="5041"/>
    <x v="0"/>
    <x v="0"/>
    <x v="0"/>
    <n v="1341750569"/>
    <n v="1339158569"/>
    <x v="0"/>
    <n v="57"/>
    <x v="0"/>
    <s v="music/classical music"/>
    <n v="101"/>
    <x v="1803"/>
    <x v="4"/>
    <x v="35"/>
  </r>
  <r>
    <n v="2545"/>
    <x v="2544"/>
    <x v="2543"/>
    <n v="2000"/>
    <n v="3906"/>
    <x v="0"/>
    <x v="0"/>
    <x v="0"/>
    <n v="1424997000"/>
    <n v="1421983138"/>
    <x v="0"/>
    <n v="61"/>
    <x v="0"/>
    <s v="music/classical music"/>
    <n v="195"/>
    <x v="1804"/>
    <x v="4"/>
    <x v="35"/>
  </r>
  <r>
    <n v="2546"/>
    <x v="2545"/>
    <x v="2544"/>
    <n v="3500"/>
    <n v="3910"/>
    <x v="0"/>
    <x v="0"/>
    <x v="0"/>
    <n v="1380949200"/>
    <n v="1378586179"/>
    <x v="0"/>
    <n v="65"/>
    <x v="0"/>
    <s v="music/classical music"/>
    <n v="112"/>
    <x v="1805"/>
    <x v="4"/>
    <x v="35"/>
  </r>
  <r>
    <n v="2547"/>
    <x v="2546"/>
    <x v="2545"/>
    <n v="5500"/>
    <n v="6592"/>
    <x v="0"/>
    <x v="0"/>
    <x v="0"/>
    <n v="1333560803"/>
    <n v="1330972403"/>
    <x v="0"/>
    <n v="134"/>
    <x v="0"/>
    <s v="music/classical music"/>
    <n v="120"/>
    <x v="1806"/>
    <x v="4"/>
    <x v="35"/>
  </r>
  <r>
    <n v="2548"/>
    <x v="2547"/>
    <x v="2546"/>
    <n v="6000"/>
    <n v="6111"/>
    <x v="0"/>
    <x v="6"/>
    <x v="3"/>
    <n v="1475209620"/>
    <n v="1473087637"/>
    <x v="0"/>
    <n v="37"/>
    <x v="0"/>
    <s v="music/classical music"/>
    <n v="102"/>
    <x v="1807"/>
    <x v="4"/>
    <x v="35"/>
  </r>
  <r>
    <n v="2549"/>
    <x v="2548"/>
    <x v="2547"/>
    <n v="1570"/>
    <n v="1614"/>
    <x v="0"/>
    <x v="1"/>
    <x v="1"/>
    <n v="1370019600"/>
    <n v="1366999870"/>
    <x v="0"/>
    <n v="37"/>
    <x v="0"/>
    <s v="music/classical music"/>
    <n v="103"/>
    <x v="1808"/>
    <x v="4"/>
    <x v="35"/>
  </r>
  <r>
    <n v="2550"/>
    <x v="2549"/>
    <x v="2548"/>
    <n v="6500"/>
    <n v="6555"/>
    <x v="0"/>
    <x v="0"/>
    <x v="0"/>
    <n v="1444276740"/>
    <n v="1439392406"/>
    <x v="0"/>
    <n v="150"/>
    <x v="0"/>
    <s v="music/classical music"/>
    <n v="101"/>
    <x v="1809"/>
    <x v="4"/>
    <x v="35"/>
  </r>
  <r>
    <n v="2551"/>
    <x v="2550"/>
    <x v="2549"/>
    <n v="3675"/>
    <n v="3775.5"/>
    <x v="0"/>
    <x v="0"/>
    <x v="0"/>
    <n v="1332362880"/>
    <n v="1329890585"/>
    <x v="0"/>
    <n v="56"/>
    <x v="0"/>
    <s v="music/classical music"/>
    <n v="103"/>
    <x v="1810"/>
    <x v="4"/>
    <x v="35"/>
  </r>
  <r>
    <n v="2552"/>
    <x v="2551"/>
    <x v="2550"/>
    <n v="3000"/>
    <n v="3195"/>
    <x v="0"/>
    <x v="0"/>
    <x v="0"/>
    <n v="1488741981"/>
    <n v="1486149981"/>
    <x v="0"/>
    <n v="18"/>
    <x v="0"/>
    <s v="music/classical music"/>
    <n v="107"/>
    <x v="1811"/>
    <x v="4"/>
    <x v="35"/>
  </r>
  <r>
    <n v="2553"/>
    <x v="2552"/>
    <x v="2551"/>
    <n v="1500"/>
    <n v="2333"/>
    <x v="0"/>
    <x v="0"/>
    <x v="0"/>
    <n v="1348202807"/>
    <n v="1343018807"/>
    <x v="0"/>
    <n v="60"/>
    <x v="0"/>
    <s v="music/classical music"/>
    <n v="156"/>
    <x v="1812"/>
    <x v="4"/>
    <x v="35"/>
  </r>
  <r>
    <n v="2554"/>
    <x v="2553"/>
    <x v="2552"/>
    <n v="3000"/>
    <n v="3684"/>
    <x v="0"/>
    <x v="0"/>
    <x v="0"/>
    <n v="1433131140"/>
    <n v="1430445163"/>
    <x v="0"/>
    <n v="67"/>
    <x v="0"/>
    <s v="music/classical music"/>
    <n v="123"/>
    <x v="1813"/>
    <x v="4"/>
    <x v="35"/>
  </r>
  <r>
    <n v="2555"/>
    <x v="2554"/>
    <x v="2553"/>
    <n v="2000"/>
    <n v="2147"/>
    <x v="0"/>
    <x v="0"/>
    <x v="0"/>
    <n v="1338219793"/>
    <n v="1335541393"/>
    <x v="0"/>
    <n v="35"/>
    <x v="0"/>
    <s v="music/classical music"/>
    <n v="107"/>
    <x v="1814"/>
    <x v="4"/>
    <x v="35"/>
  </r>
  <r>
    <n v="2556"/>
    <x v="2555"/>
    <x v="2554"/>
    <n v="745"/>
    <n v="786"/>
    <x v="0"/>
    <x v="0"/>
    <x v="0"/>
    <n v="1356392857"/>
    <n v="1352504857"/>
    <x v="0"/>
    <n v="34"/>
    <x v="0"/>
    <s v="music/classical music"/>
    <n v="106"/>
    <x v="1815"/>
    <x v="4"/>
    <x v="35"/>
  </r>
  <r>
    <n v="2557"/>
    <x v="2556"/>
    <x v="2555"/>
    <n v="900"/>
    <n v="1066"/>
    <x v="0"/>
    <x v="1"/>
    <x v="1"/>
    <n v="1400176386"/>
    <n v="1397584386"/>
    <x v="0"/>
    <n v="36"/>
    <x v="0"/>
    <s v="music/classical music"/>
    <n v="118"/>
    <x v="1816"/>
    <x v="4"/>
    <x v="35"/>
  </r>
  <r>
    <n v="2558"/>
    <x v="2557"/>
    <x v="2556"/>
    <n v="1250"/>
    <n v="1361"/>
    <x v="0"/>
    <x v="2"/>
    <x v="2"/>
    <n v="1430488740"/>
    <n v="1427747906"/>
    <x v="0"/>
    <n v="18"/>
    <x v="0"/>
    <s v="music/classical music"/>
    <n v="109"/>
    <x v="1817"/>
    <x v="4"/>
    <x v="35"/>
  </r>
  <r>
    <n v="2559"/>
    <x v="2558"/>
    <x v="2557"/>
    <n v="800"/>
    <n v="890"/>
    <x v="0"/>
    <x v="0"/>
    <x v="0"/>
    <n v="1321385820"/>
    <n v="1318539484"/>
    <x v="0"/>
    <n v="25"/>
    <x v="0"/>
    <s v="music/classical music"/>
    <n v="111"/>
    <x v="1818"/>
    <x v="4"/>
    <x v="35"/>
  </r>
  <r>
    <n v="2560"/>
    <x v="2559"/>
    <x v="2558"/>
    <n v="3000"/>
    <n v="3003"/>
    <x v="0"/>
    <x v="1"/>
    <x v="1"/>
    <n v="1425682174"/>
    <n v="1423090174"/>
    <x v="0"/>
    <n v="21"/>
    <x v="0"/>
    <s v="music/classical music"/>
    <n v="100"/>
    <x v="1819"/>
    <x v="4"/>
    <x v="35"/>
  </r>
  <r>
    <n v="2561"/>
    <x v="2560"/>
    <x v="2559"/>
    <n v="100000"/>
    <n v="0"/>
    <x v="1"/>
    <x v="5"/>
    <x v="5"/>
    <n v="1444740089"/>
    <n v="1442148089"/>
    <x v="0"/>
    <n v="0"/>
    <x v="1"/>
    <s v="food/food trucks"/>
    <n v="0"/>
    <x v="121"/>
    <x v="7"/>
    <x v="19"/>
  </r>
  <r>
    <n v="2562"/>
    <x v="2561"/>
    <x v="2560"/>
    <n v="10000"/>
    <n v="75"/>
    <x v="1"/>
    <x v="12"/>
    <x v="3"/>
    <n v="1476189339"/>
    <n v="1471005339"/>
    <x v="0"/>
    <n v="3"/>
    <x v="1"/>
    <s v="food/food trucks"/>
    <n v="1"/>
    <x v="380"/>
    <x v="7"/>
    <x v="19"/>
  </r>
  <r>
    <n v="2563"/>
    <x v="2562"/>
    <x v="2561"/>
    <n v="20000"/>
    <n v="0"/>
    <x v="1"/>
    <x v="0"/>
    <x v="0"/>
    <n v="1438226451"/>
    <n v="1433042451"/>
    <x v="0"/>
    <n v="0"/>
    <x v="1"/>
    <s v="food/food trucks"/>
    <n v="0"/>
    <x v="121"/>
    <x v="7"/>
    <x v="19"/>
  </r>
  <r>
    <n v="2564"/>
    <x v="2563"/>
    <x v="2562"/>
    <n v="40000"/>
    <n v="0"/>
    <x v="1"/>
    <x v="5"/>
    <x v="5"/>
    <n v="1406854699"/>
    <n v="1404262699"/>
    <x v="0"/>
    <n v="0"/>
    <x v="1"/>
    <s v="food/food trucks"/>
    <n v="0"/>
    <x v="121"/>
    <x v="7"/>
    <x v="19"/>
  </r>
  <r>
    <n v="2565"/>
    <x v="2564"/>
    <x v="2563"/>
    <n v="10000"/>
    <n v="100"/>
    <x v="1"/>
    <x v="0"/>
    <x v="0"/>
    <n v="1462827000"/>
    <n v="1457710589"/>
    <x v="0"/>
    <n v="1"/>
    <x v="1"/>
    <s v="food/food trucks"/>
    <n v="1"/>
    <x v="101"/>
    <x v="7"/>
    <x v="19"/>
  </r>
  <r>
    <n v="2566"/>
    <x v="2565"/>
    <x v="2564"/>
    <n v="35000"/>
    <n v="0"/>
    <x v="1"/>
    <x v="0"/>
    <x v="0"/>
    <n v="1408663948"/>
    <n v="1406071948"/>
    <x v="0"/>
    <n v="0"/>
    <x v="1"/>
    <s v="food/food trucks"/>
    <n v="0"/>
    <x v="121"/>
    <x v="7"/>
    <x v="19"/>
  </r>
  <r>
    <n v="2567"/>
    <x v="2566"/>
    <x v="2565"/>
    <n v="45000"/>
    <n v="120"/>
    <x v="1"/>
    <x v="0"/>
    <x v="0"/>
    <n v="1429823138"/>
    <n v="1427231138"/>
    <x v="0"/>
    <n v="2"/>
    <x v="1"/>
    <s v="food/food trucks"/>
    <n v="0"/>
    <x v="88"/>
    <x v="7"/>
    <x v="19"/>
  </r>
  <r>
    <n v="2568"/>
    <x v="2567"/>
    <x v="2566"/>
    <n v="10000"/>
    <n v="50"/>
    <x v="1"/>
    <x v="1"/>
    <x v="1"/>
    <n v="1472745594"/>
    <n v="1470153594"/>
    <x v="0"/>
    <n v="1"/>
    <x v="1"/>
    <s v="food/food trucks"/>
    <n v="1"/>
    <x v="73"/>
    <x v="7"/>
    <x v="19"/>
  </r>
  <r>
    <n v="2569"/>
    <x v="2568"/>
    <x v="2567"/>
    <n v="6500"/>
    <n v="145"/>
    <x v="1"/>
    <x v="0"/>
    <x v="0"/>
    <n v="1442457112"/>
    <n v="1439865112"/>
    <x v="0"/>
    <n v="2"/>
    <x v="1"/>
    <s v="food/food trucks"/>
    <n v="2"/>
    <x v="1820"/>
    <x v="7"/>
    <x v="19"/>
  </r>
  <r>
    <n v="2570"/>
    <x v="2569"/>
    <x v="2568"/>
    <n v="7000"/>
    <n v="59"/>
    <x v="1"/>
    <x v="0"/>
    <x v="0"/>
    <n v="1486590035"/>
    <n v="1483998035"/>
    <x v="0"/>
    <n v="2"/>
    <x v="1"/>
    <s v="food/food trucks"/>
    <n v="1"/>
    <x v="1821"/>
    <x v="7"/>
    <x v="19"/>
  </r>
  <r>
    <n v="2571"/>
    <x v="2570"/>
    <x v="2569"/>
    <n v="100000"/>
    <n v="250"/>
    <x v="1"/>
    <x v="2"/>
    <x v="2"/>
    <n v="1463645521"/>
    <n v="1458461521"/>
    <x v="0"/>
    <n v="4"/>
    <x v="1"/>
    <s v="food/food trucks"/>
    <n v="0"/>
    <x v="368"/>
    <x v="7"/>
    <x v="19"/>
  </r>
  <r>
    <n v="2572"/>
    <x v="2571"/>
    <x v="2570"/>
    <n v="30000"/>
    <n v="0"/>
    <x v="1"/>
    <x v="0"/>
    <x v="0"/>
    <n v="1428893517"/>
    <n v="1426301517"/>
    <x v="0"/>
    <n v="0"/>
    <x v="1"/>
    <s v="food/food trucks"/>
    <n v="0"/>
    <x v="121"/>
    <x v="7"/>
    <x v="19"/>
  </r>
  <r>
    <n v="2573"/>
    <x v="2572"/>
    <x v="2571"/>
    <n v="8000"/>
    <n v="0"/>
    <x v="1"/>
    <x v="0"/>
    <x v="0"/>
    <n v="1408803149"/>
    <n v="1404915149"/>
    <x v="0"/>
    <n v="0"/>
    <x v="1"/>
    <s v="food/food trucks"/>
    <n v="0"/>
    <x v="121"/>
    <x v="7"/>
    <x v="19"/>
  </r>
  <r>
    <n v="2574"/>
    <x v="2573"/>
    <x v="2572"/>
    <n v="10000"/>
    <n v="0"/>
    <x v="1"/>
    <x v="0"/>
    <x v="0"/>
    <n v="1463600945"/>
    <n v="1461786545"/>
    <x v="0"/>
    <n v="0"/>
    <x v="1"/>
    <s v="food/food trucks"/>
    <n v="0"/>
    <x v="121"/>
    <x v="7"/>
    <x v="19"/>
  </r>
  <r>
    <n v="2575"/>
    <x v="2574"/>
    <x v="2573"/>
    <n v="85000"/>
    <n v="0"/>
    <x v="1"/>
    <x v="0"/>
    <x v="0"/>
    <n v="1421030194"/>
    <n v="1418438194"/>
    <x v="0"/>
    <n v="0"/>
    <x v="1"/>
    <s v="food/food trucks"/>
    <n v="0"/>
    <x v="121"/>
    <x v="7"/>
    <x v="19"/>
  </r>
  <r>
    <n v="2576"/>
    <x v="2575"/>
    <x v="2574"/>
    <n v="10000"/>
    <n v="0"/>
    <x v="1"/>
    <x v="0"/>
    <x v="0"/>
    <n v="1428707647"/>
    <n v="1424823247"/>
    <x v="0"/>
    <n v="0"/>
    <x v="1"/>
    <s v="food/food trucks"/>
    <n v="0"/>
    <x v="121"/>
    <x v="7"/>
    <x v="19"/>
  </r>
  <r>
    <n v="2577"/>
    <x v="2576"/>
    <x v="2575"/>
    <n v="15000"/>
    <n v="0"/>
    <x v="1"/>
    <x v="0"/>
    <x v="0"/>
    <n v="1407181297"/>
    <n v="1405021297"/>
    <x v="0"/>
    <n v="0"/>
    <x v="1"/>
    <s v="food/food trucks"/>
    <n v="0"/>
    <x v="121"/>
    <x v="7"/>
    <x v="19"/>
  </r>
  <r>
    <n v="2578"/>
    <x v="2577"/>
    <x v="2576"/>
    <n v="6000"/>
    <n v="0"/>
    <x v="1"/>
    <x v="0"/>
    <x v="0"/>
    <n v="1444410000"/>
    <n v="1440203579"/>
    <x v="0"/>
    <n v="0"/>
    <x v="1"/>
    <s v="food/food trucks"/>
    <n v="0"/>
    <x v="121"/>
    <x v="7"/>
    <x v="19"/>
  </r>
  <r>
    <n v="2579"/>
    <x v="2578"/>
    <x v="2577"/>
    <n v="200000"/>
    <n v="277"/>
    <x v="1"/>
    <x v="0"/>
    <x v="0"/>
    <n v="1410810903"/>
    <n v="1405626903"/>
    <x v="0"/>
    <n v="12"/>
    <x v="1"/>
    <s v="food/food trucks"/>
    <n v="0"/>
    <x v="1822"/>
    <x v="7"/>
    <x v="19"/>
  </r>
  <r>
    <n v="2580"/>
    <x v="2579"/>
    <x v="2578"/>
    <n v="8500"/>
    <n v="51"/>
    <x v="1"/>
    <x v="0"/>
    <x v="0"/>
    <n v="1431745200"/>
    <n v="1429170603"/>
    <x v="0"/>
    <n v="2"/>
    <x v="1"/>
    <s v="food/food trucks"/>
    <n v="1"/>
    <x v="156"/>
    <x v="7"/>
    <x v="19"/>
  </r>
  <r>
    <n v="2581"/>
    <x v="2580"/>
    <x v="2579"/>
    <n v="5000"/>
    <n v="530"/>
    <x v="2"/>
    <x v="0"/>
    <x v="0"/>
    <n v="1447689898"/>
    <n v="1445094298"/>
    <x v="0"/>
    <n v="11"/>
    <x v="1"/>
    <s v="food/food trucks"/>
    <n v="11"/>
    <x v="1823"/>
    <x v="7"/>
    <x v="19"/>
  </r>
  <r>
    <n v="2582"/>
    <x v="2581"/>
    <x v="2580"/>
    <n v="90000"/>
    <n v="1"/>
    <x v="2"/>
    <x v="0"/>
    <x v="0"/>
    <n v="1477784634"/>
    <n v="1475192634"/>
    <x v="0"/>
    <n v="1"/>
    <x v="1"/>
    <s v="food/food trucks"/>
    <n v="0"/>
    <x v="120"/>
    <x v="7"/>
    <x v="19"/>
  </r>
  <r>
    <n v="2583"/>
    <x v="2582"/>
    <x v="2581"/>
    <n v="1000"/>
    <n v="5"/>
    <x v="2"/>
    <x v="0"/>
    <x v="0"/>
    <n v="1426526880"/>
    <n v="1421346480"/>
    <x v="0"/>
    <n v="5"/>
    <x v="1"/>
    <s v="food/food trucks"/>
    <n v="1"/>
    <x v="120"/>
    <x v="7"/>
    <x v="19"/>
  </r>
  <r>
    <n v="2584"/>
    <x v="2583"/>
    <x v="2582"/>
    <n v="10000"/>
    <n v="0"/>
    <x v="2"/>
    <x v="0"/>
    <x v="0"/>
    <n v="1434341369"/>
    <n v="1431749369"/>
    <x v="0"/>
    <n v="0"/>
    <x v="1"/>
    <s v="food/food trucks"/>
    <n v="0"/>
    <x v="121"/>
    <x v="7"/>
    <x v="19"/>
  </r>
  <r>
    <n v="2585"/>
    <x v="2584"/>
    <x v="2583"/>
    <n v="30000"/>
    <n v="50"/>
    <x v="2"/>
    <x v="0"/>
    <x v="0"/>
    <n v="1404601632"/>
    <n v="1402009632"/>
    <x v="0"/>
    <n v="1"/>
    <x v="1"/>
    <s v="food/food trucks"/>
    <n v="0"/>
    <x v="73"/>
    <x v="7"/>
    <x v="19"/>
  </r>
  <r>
    <n v="2586"/>
    <x v="2585"/>
    <x v="2584"/>
    <n v="3000"/>
    <n v="5"/>
    <x v="2"/>
    <x v="1"/>
    <x v="1"/>
    <n v="1451030136"/>
    <n v="1448438136"/>
    <x v="0"/>
    <n v="1"/>
    <x v="1"/>
    <s v="food/food trucks"/>
    <n v="0"/>
    <x v="144"/>
    <x v="7"/>
    <x v="19"/>
  </r>
  <r>
    <n v="2587"/>
    <x v="2586"/>
    <x v="2585"/>
    <n v="50000"/>
    <n v="1217"/>
    <x v="2"/>
    <x v="0"/>
    <x v="0"/>
    <n v="1451491953"/>
    <n v="1448899953"/>
    <x v="0"/>
    <n v="6"/>
    <x v="1"/>
    <s v="food/food trucks"/>
    <n v="2"/>
    <x v="1824"/>
    <x v="7"/>
    <x v="19"/>
  </r>
  <r>
    <n v="2588"/>
    <x v="2587"/>
    <x v="2586"/>
    <n v="6000"/>
    <n v="233"/>
    <x v="2"/>
    <x v="0"/>
    <x v="0"/>
    <n v="1427807640"/>
    <n v="1423325626"/>
    <x v="0"/>
    <n v="8"/>
    <x v="1"/>
    <s v="food/food trucks"/>
    <n v="4"/>
    <x v="1825"/>
    <x v="7"/>
    <x v="19"/>
  </r>
  <r>
    <n v="2589"/>
    <x v="2588"/>
    <x v="2587"/>
    <n v="50000"/>
    <n v="5"/>
    <x v="2"/>
    <x v="8"/>
    <x v="7"/>
    <n v="1458733927"/>
    <n v="1456145527"/>
    <x v="0"/>
    <n v="1"/>
    <x v="1"/>
    <s v="food/food trucks"/>
    <n v="0"/>
    <x v="144"/>
    <x v="7"/>
    <x v="19"/>
  </r>
  <r>
    <n v="2590"/>
    <x v="2589"/>
    <x v="2588"/>
    <n v="3000"/>
    <n v="0"/>
    <x v="2"/>
    <x v="2"/>
    <x v="2"/>
    <n v="1453817297"/>
    <n v="1453212497"/>
    <x v="0"/>
    <n v="0"/>
    <x v="1"/>
    <s v="food/food trucks"/>
    <n v="0"/>
    <x v="121"/>
    <x v="7"/>
    <x v="19"/>
  </r>
  <r>
    <n v="2591"/>
    <x v="2590"/>
    <x v="2589"/>
    <n v="1500"/>
    <n v="26"/>
    <x v="2"/>
    <x v="0"/>
    <x v="0"/>
    <n v="1457901924"/>
    <n v="1452721524"/>
    <x v="0"/>
    <n v="2"/>
    <x v="1"/>
    <s v="food/food trucks"/>
    <n v="2"/>
    <x v="31"/>
    <x v="7"/>
    <x v="19"/>
  </r>
  <r>
    <n v="2592"/>
    <x v="2591"/>
    <x v="2590"/>
    <n v="30000"/>
    <n v="50"/>
    <x v="2"/>
    <x v="0"/>
    <x v="0"/>
    <n v="1412536421"/>
    <n v="1409944421"/>
    <x v="0"/>
    <n v="1"/>
    <x v="1"/>
    <s v="food/food trucks"/>
    <n v="0"/>
    <x v="73"/>
    <x v="7"/>
    <x v="19"/>
  </r>
  <r>
    <n v="2593"/>
    <x v="2592"/>
    <x v="2591"/>
    <n v="10000"/>
    <n v="0"/>
    <x v="2"/>
    <x v="0"/>
    <x v="0"/>
    <n v="1429993026"/>
    <n v="1427401026"/>
    <x v="0"/>
    <n v="0"/>
    <x v="1"/>
    <s v="food/food trucks"/>
    <n v="0"/>
    <x v="121"/>
    <x v="7"/>
    <x v="19"/>
  </r>
  <r>
    <n v="2594"/>
    <x v="2593"/>
    <x v="2592"/>
    <n v="80000"/>
    <n v="1"/>
    <x v="2"/>
    <x v="0"/>
    <x v="0"/>
    <n v="1407453228"/>
    <n v="1404861228"/>
    <x v="0"/>
    <n v="1"/>
    <x v="1"/>
    <s v="food/food trucks"/>
    <n v="0"/>
    <x v="120"/>
    <x v="7"/>
    <x v="19"/>
  </r>
  <r>
    <n v="2595"/>
    <x v="2594"/>
    <x v="2593"/>
    <n v="15000"/>
    <n v="1825"/>
    <x v="2"/>
    <x v="0"/>
    <x v="0"/>
    <n v="1487915500"/>
    <n v="1485323500"/>
    <x v="0"/>
    <n v="19"/>
    <x v="1"/>
    <s v="food/food trucks"/>
    <n v="12"/>
    <x v="1826"/>
    <x v="7"/>
    <x v="19"/>
  </r>
  <r>
    <n v="2596"/>
    <x v="2595"/>
    <x v="2594"/>
    <n v="35000"/>
    <n v="8256"/>
    <x v="2"/>
    <x v="5"/>
    <x v="5"/>
    <n v="1407427009"/>
    <n v="1404835009"/>
    <x v="0"/>
    <n v="27"/>
    <x v="1"/>
    <s v="food/food trucks"/>
    <n v="24"/>
    <x v="1827"/>
    <x v="7"/>
    <x v="19"/>
  </r>
  <r>
    <n v="2597"/>
    <x v="2596"/>
    <x v="2595"/>
    <n v="1500"/>
    <n v="85"/>
    <x v="2"/>
    <x v="1"/>
    <x v="1"/>
    <n v="1466323917"/>
    <n v="1463731917"/>
    <x v="0"/>
    <n v="7"/>
    <x v="1"/>
    <s v="food/food trucks"/>
    <n v="6"/>
    <x v="1828"/>
    <x v="7"/>
    <x v="19"/>
  </r>
  <r>
    <n v="2598"/>
    <x v="2597"/>
    <x v="2596"/>
    <n v="3000"/>
    <n v="1170"/>
    <x v="2"/>
    <x v="0"/>
    <x v="0"/>
    <n v="1443039001"/>
    <n v="1440447001"/>
    <x v="0"/>
    <n v="14"/>
    <x v="1"/>
    <s v="food/food trucks"/>
    <n v="39"/>
    <x v="1829"/>
    <x v="7"/>
    <x v="19"/>
  </r>
  <r>
    <n v="2599"/>
    <x v="2598"/>
    <x v="2597"/>
    <n v="9041"/>
    <n v="90"/>
    <x v="2"/>
    <x v="0"/>
    <x v="0"/>
    <n v="1407089147"/>
    <n v="1403201147"/>
    <x v="0"/>
    <n v="5"/>
    <x v="1"/>
    <s v="food/food trucks"/>
    <n v="1"/>
    <x v="656"/>
    <x v="7"/>
    <x v="19"/>
  </r>
  <r>
    <n v="2600"/>
    <x v="2599"/>
    <x v="2598"/>
    <n v="50000"/>
    <n v="3466"/>
    <x v="2"/>
    <x v="0"/>
    <x v="0"/>
    <n v="1458938200"/>
    <n v="1453757800"/>
    <x v="0"/>
    <n v="30"/>
    <x v="1"/>
    <s v="food/food trucks"/>
    <n v="7"/>
    <x v="1830"/>
    <x v="7"/>
    <x v="19"/>
  </r>
  <r>
    <n v="2601"/>
    <x v="2600"/>
    <x v="2599"/>
    <n v="500"/>
    <n v="3307"/>
    <x v="0"/>
    <x v="0"/>
    <x v="0"/>
    <n v="1347508740"/>
    <n v="1346276349"/>
    <x v="1"/>
    <n v="151"/>
    <x v="0"/>
    <s v="technology/space exploration"/>
    <n v="661"/>
    <x v="95"/>
    <x v="2"/>
    <x v="36"/>
  </r>
  <r>
    <n v="2602"/>
    <x v="2601"/>
    <x v="2600"/>
    <n v="12000"/>
    <n v="39131"/>
    <x v="0"/>
    <x v="0"/>
    <x v="0"/>
    <n v="1415827200"/>
    <n v="1412358968"/>
    <x v="1"/>
    <n v="489"/>
    <x v="0"/>
    <s v="technology/space exploration"/>
    <n v="326"/>
    <x v="1831"/>
    <x v="2"/>
    <x v="36"/>
  </r>
  <r>
    <n v="2603"/>
    <x v="2602"/>
    <x v="2601"/>
    <n v="1750"/>
    <n v="1776"/>
    <x v="0"/>
    <x v="0"/>
    <x v="0"/>
    <n v="1387835654"/>
    <n v="1386626054"/>
    <x v="1"/>
    <n v="50"/>
    <x v="0"/>
    <s v="technology/space exploration"/>
    <n v="101"/>
    <x v="1832"/>
    <x v="2"/>
    <x v="36"/>
  </r>
  <r>
    <n v="2604"/>
    <x v="2603"/>
    <x v="2602"/>
    <n v="20000"/>
    <n v="20843.599999999999"/>
    <x v="0"/>
    <x v="0"/>
    <x v="0"/>
    <n v="1335662023"/>
    <n v="1333070023"/>
    <x v="1"/>
    <n v="321"/>
    <x v="0"/>
    <s v="technology/space exploration"/>
    <n v="104"/>
    <x v="1833"/>
    <x v="2"/>
    <x v="36"/>
  </r>
  <r>
    <n v="2605"/>
    <x v="2604"/>
    <x v="2603"/>
    <n v="100000"/>
    <n v="107421.57"/>
    <x v="0"/>
    <x v="0"/>
    <x v="0"/>
    <n v="1466168390"/>
    <n v="1463576390"/>
    <x v="1"/>
    <n v="1762"/>
    <x v="0"/>
    <s v="technology/space exploration"/>
    <n v="107"/>
    <x v="1834"/>
    <x v="2"/>
    <x v="36"/>
  </r>
  <r>
    <n v="2606"/>
    <x v="2605"/>
    <x v="2604"/>
    <n v="11000"/>
    <n v="12106"/>
    <x v="0"/>
    <x v="0"/>
    <x v="0"/>
    <n v="1398791182"/>
    <n v="1396026382"/>
    <x v="1"/>
    <n v="385"/>
    <x v="0"/>
    <s v="technology/space exploration"/>
    <n v="110"/>
    <x v="1835"/>
    <x v="2"/>
    <x v="36"/>
  </r>
  <r>
    <n v="2607"/>
    <x v="2606"/>
    <x v="2605"/>
    <n v="8000"/>
    <n v="32616"/>
    <x v="0"/>
    <x v="0"/>
    <x v="0"/>
    <n v="1439344800"/>
    <n v="1435611572"/>
    <x v="1"/>
    <n v="398"/>
    <x v="0"/>
    <s v="technology/space exploration"/>
    <n v="408"/>
    <x v="799"/>
    <x v="2"/>
    <x v="36"/>
  </r>
  <r>
    <n v="2608"/>
    <x v="2607"/>
    <x v="2606"/>
    <n v="8000"/>
    <n v="17914"/>
    <x v="0"/>
    <x v="0"/>
    <x v="0"/>
    <n v="1489536000"/>
    <n v="1485976468"/>
    <x v="1"/>
    <n v="304"/>
    <x v="0"/>
    <s v="technology/space exploration"/>
    <n v="224"/>
    <x v="1836"/>
    <x v="2"/>
    <x v="36"/>
  </r>
  <r>
    <n v="2609"/>
    <x v="2608"/>
    <x v="2607"/>
    <n v="35000"/>
    <n v="106330.39"/>
    <x v="0"/>
    <x v="0"/>
    <x v="0"/>
    <n v="1342330951"/>
    <n v="1339738951"/>
    <x v="1"/>
    <n v="676"/>
    <x v="0"/>
    <s v="technology/space exploration"/>
    <n v="304"/>
    <x v="1837"/>
    <x v="2"/>
    <x v="36"/>
  </r>
  <r>
    <n v="2610"/>
    <x v="2609"/>
    <x v="2608"/>
    <n v="22765"/>
    <n v="32172.66"/>
    <x v="0"/>
    <x v="0"/>
    <x v="0"/>
    <n v="1471849140"/>
    <n v="1468444125"/>
    <x v="1"/>
    <n v="577"/>
    <x v="0"/>
    <s v="technology/space exploration"/>
    <n v="141"/>
    <x v="1838"/>
    <x v="2"/>
    <x v="36"/>
  </r>
  <r>
    <n v="2611"/>
    <x v="2610"/>
    <x v="2609"/>
    <n v="11000"/>
    <n v="306970"/>
    <x v="0"/>
    <x v="12"/>
    <x v="3"/>
    <n v="1483397940"/>
    <n v="1480493014"/>
    <x v="1"/>
    <n v="3663"/>
    <x v="0"/>
    <s v="technology/space exploration"/>
    <n v="2791"/>
    <x v="1839"/>
    <x v="2"/>
    <x v="36"/>
  </r>
  <r>
    <n v="2612"/>
    <x v="2611"/>
    <x v="2610"/>
    <n v="10000"/>
    <n v="17176.13"/>
    <x v="0"/>
    <x v="0"/>
    <x v="0"/>
    <n v="1420773970"/>
    <n v="1418095570"/>
    <x v="1"/>
    <n v="294"/>
    <x v="0"/>
    <s v="technology/space exploration"/>
    <n v="172"/>
    <x v="700"/>
    <x v="2"/>
    <x v="36"/>
  </r>
  <r>
    <n v="2613"/>
    <x v="2612"/>
    <x v="2611"/>
    <n v="7500"/>
    <n v="7576"/>
    <x v="0"/>
    <x v="0"/>
    <x v="0"/>
    <n v="1348256294"/>
    <n v="1345664294"/>
    <x v="1"/>
    <n v="28"/>
    <x v="0"/>
    <s v="technology/space exploration"/>
    <n v="101"/>
    <x v="1840"/>
    <x v="2"/>
    <x v="36"/>
  </r>
  <r>
    <n v="2614"/>
    <x v="2613"/>
    <x v="2612"/>
    <n v="10500"/>
    <n v="10710"/>
    <x v="0"/>
    <x v="0"/>
    <x v="0"/>
    <n v="1398834000"/>
    <n v="1396371612"/>
    <x v="1"/>
    <n v="100"/>
    <x v="0"/>
    <s v="technology/space exploration"/>
    <n v="102"/>
    <x v="1841"/>
    <x v="2"/>
    <x v="36"/>
  </r>
  <r>
    <n v="2615"/>
    <x v="2614"/>
    <x v="2613"/>
    <n v="2001"/>
    <n v="3397"/>
    <x v="0"/>
    <x v="1"/>
    <x v="1"/>
    <n v="1462017600"/>
    <n v="1458820564"/>
    <x v="0"/>
    <n v="72"/>
    <x v="0"/>
    <s v="technology/space exploration"/>
    <n v="170"/>
    <x v="1842"/>
    <x v="2"/>
    <x v="36"/>
  </r>
  <r>
    <n v="2616"/>
    <x v="2615"/>
    <x v="2614"/>
    <n v="25000"/>
    <n v="28633.5"/>
    <x v="0"/>
    <x v="0"/>
    <x v="0"/>
    <n v="1440546729"/>
    <n v="1437954729"/>
    <x v="1"/>
    <n v="238"/>
    <x v="0"/>
    <s v="technology/space exploration"/>
    <n v="115"/>
    <x v="1843"/>
    <x v="2"/>
    <x v="36"/>
  </r>
  <r>
    <n v="2617"/>
    <x v="2616"/>
    <x v="2615"/>
    <n v="500"/>
    <n v="4388"/>
    <x v="0"/>
    <x v="0"/>
    <x v="0"/>
    <n v="1413838751"/>
    <n v="1411246751"/>
    <x v="1"/>
    <n v="159"/>
    <x v="0"/>
    <s v="technology/space exploration"/>
    <n v="878"/>
    <x v="1844"/>
    <x v="2"/>
    <x v="36"/>
  </r>
  <r>
    <n v="2618"/>
    <x v="2617"/>
    <x v="2616"/>
    <n v="15000"/>
    <n v="15808"/>
    <x v="0"/>
    <x v="0"/>
    <x v="0"/>
    <n v="1449000061"/>
    <n v="1443812461"/>
    <x v="1"/>
    <n v="77"/>
    <x v="0"/>
    <s v="technology/space exploration"/>
    <n v="105"/>
    <x v="1845"/>
    <x v="2"/>
    <x v="36"/>
  </r>
  <r>
    <n v="2619"/>
    <x v="2618"/>
    <x v="2617"/>
    <n v="1000"/>
    <n v="1884"/>
    <x v="0"/>
    <x v="0"/>
    <x v="0"/>
    <n v="1445598000"/>
    <n v="1443302004"/>
    <x v="1"/>
    <n v="53"/>
    <x v="0"/>
    <s v="technology/space exploration"/>
    <n v="188"/>
    <x v="1341"/>
    <x v="2"/>
    <x v="36"/>
  </r>
  <r>
    <n v="2620"/>
    <x v="2619"/>
    <x v="2618"/>
    <n v="65000"/>
    <n v="93374"/>
    <x v="0"/>
    <x v="2"/>
    <x v="2"/>
    <n v="1444525200"/>
    <n v="1441339242"/>
    <x v="1"/>
    <n v="1251"/>
    <x v="0"/>
    <s v="technology/space exploration"/>
    <n v="144"/>
    <x v="1846"/>
    <x v="2"/>
    <x v="36"/>
  </r>
  <r>
    <n v="2621"/>
    <x v="2620"/>
    <x v="2619"/>
    <n v="15000"/>
    <n v="21882"/>
    <x v="0"/>
    <x v="0"/>
    <x v="0"/>
    <n v="1432230988"/>
    <n v="1429638988"/>
    <x v="1"/>
    <n v="465"/>
    <x v="0"/>
    <s v="technology/space exploration"/>
    <n v="146"/>
    <x v="1847"/>
    <x v="2"/>
    <x v="36"/>
  </r>
  <r>
    <n v="2622"/>
    <x v="2621"/>
    <x v="2620"/>
    <n v="1500"/>
    <n v="1967.76"/>
    <x v="0"/>
    <x v="13"/>
    <x v="3"/>
    <n v="1483120216"/>
    <n v="1479232216"/>
    <x v="0"/>
    <n v="74"/>
    <x v="0"/>
    <s v="technology/space exploration"/>
    <n v="131"/>
    <x v="1848"/>
    <x v="2"/>
    <x v="36"/>
  </r>
  <r>
    <n v="2623"/>
    <x v="2622"/>
    <x v="2621"/>
    <n v="2000"/>
    <n v="2280"/>
    <x v="0"/>
    <x v="0"/>
    <x v="0"/>
    <n v="1480658966"/>
    <n v="1479449366"/>
    <x v="0"/>
    <n v="62"/>
    <x v="0"/>
    <s v="technology/space exploration"/>
    <n v="114"/>
    <x v="1849"/>
    <x v="2"/>
    <x v="36"/>
  </r>
  <r>
    <n v="2624"/>
    <x v="2623"/>
    <x v="2622"/>
    <n v="8000"/>
    <n v="110353.65"/>
    <x v="0"/>
    <x v="0"/>
    <x v="0"/>
    <n v="1347530822"/>
    <n v="1345716422"/>
    <x v="0"/>
    <n v="3468"/>
    <x v="0"/>
    <s v="technology/space exploration"/>
    <n v="1379"/>
    <x v="905"/>
    <x v="2"/>
    <x v="36"/>
  </r>
  <r>
    <n v="2625"/>
    <x v="2624"/>
    <x v="2623"/>
    <n v="150"/>
    <n v="1434"/>
    <x v="0"/>
    <x v="12"/>
    <x v="3"/>
    <n v="1478723208"/>
    <n v="1476559608"/>
    <x v="0"/>
    <n v="52"/>
    <x v="0"/>
    <s v="technology/space exploration"/>
    <n v="956"/>
    <x v="1850"/>
    <x v="2"/>
    <x v="36"/>
  </r>
  <r>
    <n v="2626"/>
    <x v="2625"/>
    <x v="2624"/>
    <n v="2500"/>
    <n v="2800"/>
    <x v="0"/>
    <x v="0"/>
    <x v="0"/>
    <n v="1433343869"/>
    <n v="1430751869"/>
    <x v="0"/>
    <n v="50"/>
    <x v="0"/>
    <s v="technology/space exploration"/>
    <n v="112"/>
    <x v="150"/>
    <x v="2"/>
    <x v="36"/>
  </r>
  <r>
    <n v="2627"/>
    <x v="2626"/>
    <x v="2625"/>
    <n v="150"/>
    <n v="970"/>
    <x v="0"/>
    <x v="0"/>
    <x v="0"/>
    <n v="1448571261"/>
    <n v="1445975661"/>
    <x v="0"/>
    <n v="45"/>
    <x v="0"/>
    <s v="technology/space exploration"/>
    <n v="647"/>
    <x v="1851"/>
    <x v="2"/>
    <x v="36"/>
  </r>
  <r>
    <n v="2628"/>
    <x v="2627"/>
    <x v="2626"/>
    <n v="839"/>
    <n v="926"/>
    <x v="0"/>
    <x v="0"/>
    <x v="0"/>
    <n v="1417389067"/>
    <n v="1415661067"/>
    <x v="0"/>
    <n v="21"/>
    <x v="0"/>
    <s v="technology/space exploration"/>
    <n v="110"/>
    <x v="1852"/>
    <x v="2"/>
    <x v="36"/>
  </r>
  <r>
    <n v="2629"/>
    <x v="2628"/>
    <x v="2627"/>
    <n v="5000"/>
    <n v="6387"/>
    <x v="0"/>
    <x v="1"/>
    <x v="1"/>
    <n v="1431608122"/>
    <n v="1429016122"/>
    <x v="0"/>
    <n v="100"/>
    <x v="0"/>
    <s v="technology/space exploration"/>
    <n v="128"/>
    <x v="1853"/>
    <x v="2"/>
    <x v="36"/>
  </r>
  <r>
    <n v="2630"/>
    <x v="2629"/>
    <x v="2628"/>
    <n v="2000"/>
    <n v="3158"/>
    <x v="0"/>
    <x v="2"/>
    <x v="2"/>
    <n v="1467280800"/>
    <n v="1464921112"/>
    <x v="0"/>
    <n v="81"/>
    <x v="0"/>
    <s v="technology/space exploration"/>
    <n v="158"/>
    <x v="1854"/>
    <x v="2"/>
    <x v="36"/>
  </r>
  <r>
    <n v="2631"/>
    <x v="2630"/>
    <x v="2629"/>
    <n v="20000"/>
    <n v="22933.05"/>
    <x v="0"/>
    <x v="0"/>
    <x v="0"/>
    <n v="1440907427"/>
    <n v="1438488227"/>
    <x v="0"/>
    <n v="286"/>
    <x v="0"/>
    <s v="technology/space exploration"/>
    <n v="115"/>
    <x v="1855"/>
    <x v="2"/>
    <x v="36"/>
  </r>
  <r>
    <n v="2632"/>
    <x v="2631"/>
    <x v="2630"/>
    <n v="1070"/>
    <n v="1466"/>
    <x v="0"/>
    <x v="0"/>
    <x v="0"/>
    <n v="1464485339"/>
    <n v="1462325339"/>
    <x v="0"/>
    <n v="42"/>
    <x v="0"/>
    <s v="technology/space exploration"/>
    <n v="137"/>
    <x v="1856"/>
    <x v="2"/>
    <x v="36"/>
  </r>
  <r>
    <n v="2633"/>
    <x v="2632"/>
    <x v="2631"/>
    <n v="5000"/>
    <n v="17731"/>
    <x v="0"/>
    <x v="0"/>
    <x v="0"/>
    <n v="1393542000"/>
    <n v="1390938332"/>
    <x v="0"/>
    <n v="199"/>
    <x v="0"/>
    <s v="technology/space exploration"/>
    <n v="355"/>
    <x v="1857"/>
    <x v="2"/>
    <x v="36"/>
  </r>
  <r>
    <n v="2634"/>
    <x v="2633"/>
    <x v="2632"/>
    <n v="930"/>
    <n v="986"/>
    <x v="0"/>
    <x v="0"/>
    <x v="0"/>
    <n v="1475163921"/>
    <n v="1472571921"/>
    <x v="0"/>
    <n v="25"/>
    <x v="0"/>
    <s v="technology/space exploration"/>
    <n v="106"/>
    <x v="1858"/>
    <x v="2"/>
    <x v="36"/>
  </r>
  <r>
    <n v="2635"/>
    <x v="2634"/>
    <x v="2633"/>
    <n v="11500"/>
    <n v="11500"/>
    <x v="0"/>
    <x v="5"/>
    <x v="5"/>
    <n v="1425937761"/>
    <n v="1422917361"/>
    <x v="0"/>
    <n v="84"/>
    <x v="0"/>
    <s v="technology/space exploration"/>
    <n v="100"/>
    <x v="1859"/>
    <x v="2"/>
    <x v="36"/>
  </r>
  <r>
    <n v="2636"/>
    <x v="2635"/>
    <x v="2634"/>
    <n v="1000"/>
    <n v="1873"/>
    <x v="0"/>
    <x v="0"/>
    <x v="0"/>
    <n v="1476579600"/>
    <n v="1474641914"/>
    <x v="0"/>
    <n v="50"/>
    <x v="0"/>
    <s v="technology/space exploration"/>
    <n v="187"/>
    <x v="1860"/>
    <x v="2"/>
    <x v="36"/>
  </r>
  <r>
    <n v="2637"/>
    <x v="2636"/>
    <x v="2635"/>
    <n v="500"/>
    <n v="831"/>
    <x v="0"/>
    <x v="0"/>
    <x v="0"/>
    <n v="1476277875"/>
    <n v="1474895475"/>
    <x v="0"/>
    <n v="26"/>
    <x v="0"/>
    <s v="technology/space exploration"/>
    <n v="166"/>
    <x v="1861"/>
    <x v="2"/>
    <x v="36"/>
  </r>
  <r>
    <n v="2638"/>
    <x v="2637"/>
    <x v="2636"/>
    <n v="347"/>
    <n v="353"/>
    <x v="0"/>
    <x v="0"/>
    <x v="0"/>
    <n v="1421358895"/>
    <n v="1418766895"/>
    <x v="0"/>
    <n v="14"/>
    <x v="0"/>
    <s v="technology/space exploration"/>
    <n v="102"/>
    <x v="1862"/>
    <x v="2"/>
    <x v="36"/>
  </r>
  <r>
    <n v="2639"/>
    <x v="2638"/>
    <x v="2637"/>
    <n v="300"/>
    <n v="492"/>
    <x v="0"/>
    <x v="1"/>
    <x v="1"/>
    <n v="1424378748"/>
    <n v="1421786748"/>
    <x v="0"/>
    <n v="49"/>
    <x v="0"/>
    <s v="technology/space exploration"/>
    <n v="164"/>
    <x v="1863"/>
    <x v="2"/>
    <x v="36"/>
  </r>
  <r>
    <n v="2640"/>
    <x v="2639"/>
    <x v="2638"/>
    <n v="3000"/>
    <n v="3170"/>
    <x v="0"/>
    <x v="0"/>
    <x v="0"/>
    <n v="1433735474"/>
    <n v="1428551474"/>
    <x v="0"/>
    <n v="69"/>
    <x v="0"/>
    <s v="technology/space exploration"/>
    <n v="106"/>
    <x v="1864"/>
    <x v="2"/>
    <x v="36"/>
  </r>
  <r>
    <n v="2641"/>
    <x v="2640"/>
    <x v="2639"/>
    <n v="1500"/>
    <n v="15"/>
    <x v="2"/>
    <x v="0"/>
    <x v="0"/>
    <n v="1410811740"/>
    <n v="1409341863"/>
    <x v="0"/>
    <n v="1"/>
    <x v="1"/>
    <s v="technology/space exploration"/>
    <n v="1"/>
    <x v="2"/>
    <x v="2"/>
    <x v="36"/>
  </r>
  <r>
    <n v="2642"/>
    <x v="2641"/>
    <x v="2640"/>
    <n v="500000"/>
    <n v="0"/>
    <x v="2"/>
    <x v="12"/>
    <x v="3"/>
    <n v="1468565820"/>
    <n v="1465970108"/>
    <x v="0"/>
    <n v="0"/>
    <x v="1"/>
    <s v="technology/space exploration"/>
    <n v="0"/>
    <x v="121"/>
    <x v="2"/>
    <x v="36"/>
  </r>
  <r>
    <n v="2643"/>
    <x v="2642"/>
    <x v="2641"/>
    <n v="1000000"/>
    <n v="335597.31"/>
    <x v="1"/>
    <x v="0"/>
    <x v="0"/>
    <n v="1482307140"/>
    <n v="1479218315"/>
    <x v="1"/>
    <n v="1501"/>
    <x v="1"/>
    <s v="technology/space exploration"/>
    <n v="34"/>
    <x v="1865"/>
    <x v="2"/>
    <x v="36"/>
  </r>
  <r>
    <n v="2644"/>
    <x v="2643"/>
    <x v="2642"/>
    <n v="100000"/>
    <n v="2053"/>
    <x v="1"/>
    <x v="0"/>
    <x v="0"/>
    <n v="1489172435"/>
    <n v="1486580435"/>
    <x v="1"/>
    <n v="52"/>
    <x v="1"/>
    <s v="technology/space exploration"/>
    <n v="2"/>
    <x v="1866"/>
    <x v="2"/>
    <x v="36"/>
  </r>
  <r>
    <n v="2645"/>
    <x v="2644"/>
    <x v="2643"/>
    <n v="20000"/>
    <n v="2100"/>
    <x v="1"/>
    <x v="2"/>
    <x v="2"/>
    <n v="1415481203"/>
    <n v="1412885603"/>
    <x v="1"/>
    <n v="23"/>
    <x v="1"/>
    <s v="technology/space exploration"/>
    <n v="11"/>
    <x v="1867"/>
    <x v="2"/>
    <x v="36"/>
  </r>
  <r>
    <n v="2646"/>
    <x v="2645"/>
    <x v="2644"/>
    <n v="500000"/>
    <n v="42086.42"/>
    <x v="1"/>
    <x v="0"/>
    <x v="0"/>
    <n v="1441783869"/>
    <n v="1439191869"/>
    <x v="1"/>
    <n v="535"/>
    <x v="1"/>
    <s v="technology/space exploration"/>
    <n v="8"/>
    <x v="1868"/>
    <x v="2"/>
    <x v="36"/>
  </r>
  <r>
    <n v="2647"/>
    <x v="2646"/>
    <x v="2645"/>
    <n v="2500"/>
    <n v="36"/>
    <x v="1"/>
    <x v="5"/>
    <x v="5"/>
    <n v="1439533019"/>
    <n v="1436941019"/>
    <x v="0"/>
    <n v="3"/>
    <x v="1"/>
    <s v="technology/space exploration"/>
    <n v="1"/>
    <x v="1028"/>
    <x v="2"/>
    <x v="36"/>
  </r>
  <r>
    <n v="2648"/>
    <x v="2647"/>
    <x v="2646"/>
    <n v="12000"/>
    <n v="106"/>
    <x v="1"/>
    <x v="0"/>
    <x v="0"/>
    <n v="1457543360"/>
    <n v="1454951360"/>
    <x v="0"/>
    <n v="6"/>
    <x v="1"/>
    <s v="technology/space exploration"/>
    <n v="1"/>
    <x v="1869"/>
    <x v="2"/>
    <x v="36"/>
  </r>
  <r>
    <n v="2649"/>
    <x v="2648"/>
    <x v="2647"/>
    <n v="125000"/>
    <n v="124"/>
    <x v="1"/>
    <x v="0"/>
    <x v="0"/>
    <n v="1454370941"/>
    <n v="1449186941"/>
    <x v="0"/>
    <n v="3"/>
    <x v="1"/>
    <s v="technology/space exploration"/>
    <n v="0"/>
    <x v="1870"/>
    <x v="2"/>
    <x v="36"/>
  </r>
  <r>
    <n v="2650"/>
    <x v="2649"/>
    <x v="2648"/>
    <n v="60000"/>
    <n v="358"/>
    <x v="1"/>
    <x v="0"/>
    <x v="0"/>
    <n v="1482332343"/>
    <n v="1479740343"/>
    <x v="0"/>
    <n v="5"/>
    <x v="1"/>
    <s v="technology/space exploration"/>
    <n v="1"/>
    <x v="1871"/>
    <x v="2"/>
    <x v="36"/>
  </r>
  <r>
    <n v="2651"/>
    <x v="2650"/>
    <x v="2649"/>
    <n v="280000"/>
    <n v="5233"/>
    <x v="1"/>
    <x v="0"/>
    <x v="0"/>
    <n v="1450380009"/>
    <n v="1447960809"/>
    <x v="0"/>
    <n v="17"/>
    <x v="1"/>
    <s v="technology/space exploration"/>
    <n v="2"/>
    <x v="1872"/>
    <x v="2"/>
    <x v="36"/>
  </r>
  <r>
    <n v="2652"/>
    <x v="2651"/>
    <x v="2650"/>
    <n v="100000"/>
    <n v="885"/>
    <x v="1"/>
    <x v="2"/>
    <x v="2"/>
    <n v="1418183325"/>
    <n v="1415591325"/>
    <x v="0"/>
    <n v="11"/>
    <x v="1"/>
    <s v="technology/space exploration"/>
    <n v="1"/>
    <x v="1873"/>
    <x v="2"/>
    <x v="36"/>
  </r>
  <r>
    <n v="2653"/>
    <x v="2652"/>
    <x v="2651"/>
    <n v="51000"/>
    <n v="5876"/>
    <x v="1"/>
    <x v="0"/>
    <x v="0"/>
    <n v="1402632000"/>
    <n v="1399909127"/>
    <x v="0"/>
    <n v="70"/>
    <x v="1"/>
    <s v="technology/space exploration"/>
    <n v="12"/>
    <x v="1874"/>
    <x v="2"/>
    <x v="36"/>
  </r>
  <r>
    <n v="2654"/>
    <x v="2653"/>
    <x v="2652"/>
    <n v="100000"/>
    <n v="51"/>
    <x v="1"/>
    <x v="0"/>
    <x v="0"/>
    <n v="1429622726"/>
    <n v="1424442326"/>
    <x v="0"/>
    <n v="6"/>
    <x v="1"/>
    <s v="technology/space exploration"/>
    <n v="0"/>
    <x v="434"/>
    <x v="2"/>
    <x v="36"/>
  </r>
  <r>
    <n v="2655"/>
    <x v="2654"/>
    <x v="2653"/>
    <n v="15000"/>
    <n v="3155"/>
    <x v="1"/>
    <x v="0"/>
    <x v="0"/>
    <n v="1455048000"/>
    <n v="1452631647"/>
    <x v="0"/>
    <n v="43"/>
    <x v="1"/>
    <s v="technology/space exploration"/>
    <n v="21"/>
    <x v="1875"/>
    <x v="2"/>
    <x v="36"/>
  </r>
  <r>
    <n v="2656"/>
    <x v="2655"/>
    <x v="2654"/>
    <n v="150000"/>
    <n v="17155"/>
    <x v="1"/>
    <x v="0"/>
    <x v="0"/>
    <n v="1489345200"/>
    <n v="1485966688"/>
    <x v="0"/>
    <n v="152"/>
    <x v="1"/>
    <s v="technology/space exploration"/>
    <n v="11"/>
    <x v="1876"/>
    <x v="2"/>
    <x v="36"/>
  </r>
  <r>
    <n v="2657"/>
    <x v="2656"/>
    <x v="2655"/>
    <n v="30000"/>
    <n v="5621.38"/>
    <x v="1"/>
    <x v="0"/>
    <x v="0"/>
    <n v="1470187800"/>
    <n v="1467325053"/>
    <x v="0"/>
    <n v="59"/>
    <x v="1"/>
    <s v="technology/space exploration"/>
    <n v="19"/>
    <x v="1877"/>
    <x v="2"/>
    <x v="36"/>
  </r>
  <r>
    <n v="2658"/>
    <x v="2657"/>
    <x v="2656"/>
    <n v="98000"/>
    <n v="91"/>
    <x v="1"/>
    <x v="0"/>
    <x v="0"/>
    <n v="1469913194"/>
    <n v="1467321194"/>
    <x v="0"/>
    <n v="4"/>
    <x v="1"/>
    <s v="technology/space exploration"/>
    <n v="0"/>
    <x v="1878"/>
    <x v="2"/>
    <x v="36"/>
  </r>
  <r>
    <n v="2659"/>
    <x v="2658"/>
    <x v="2657"/>
    <n v="49000"/>
    <n v="1333"/>
    <x v="1"/>
    <x v="0"/>
    <x v="0"/>
    <n v="1429321210"/>
    <n v="1426729210"/>
    <x v="0"/>
    <n v="10"/>
    <x v="1"/>
    <s v="technology/space exploration"/>
    <n v="3"/>
    <x v="1879"/>
    <x v="2"/>
    <x v="36"/>
  </r>
  <r>
    <n v="2660"/>
    <x v="2659"/>
    <x v="2658"/>
    <n v="20000"/>
    <n v="19"/>
    <x v="1"/>
    <x v="0"/>
    <x v="0"/>
    <n v="1448388418"/>
    <n v="1443200818"/>
    <x v="0"/>
    <n v="5"/>
    <x v="1"/>
    <s v="technology/space exploration"/>
    <n v="0"/>
    <x v="1880"/>
    <x v="2"/>
    <x v="36"/>
  </r>
  <r>
    <n v="2661"/>
    <x v="2660"/>
    <x v="2659"/>
    <n v="5000"/>
    <n v="5145"/>
    <x v="0"/>
    <x v="0"/>
    <x v="0"/>
    <n v="1382742010"/>
    <n v="1380150010"/>
    <x v="0"/>
    <n v="60"/>
    <x v="0"/>
    <s v="technology/makerspaces"/>
    <n v="103"/>
    <x v="1881"/>
    <x v="2"/>
    <x v="37"/>
  </r>
  <r>
    <n v="2662"/>
    <x v="2661"/>
    <x v="2660"/>
    <n v="20000"/>
    <n v="21360"/>
    <x v="0"/>
    <x v="0"/>
    <x v="0"/>
    <n v="1440179713"/>
    <n v="1437587713"/>
    <x v="0"/>
    <n v="80"/>
    <x v="0"/>
    <s v="technology/makerspaces"/>
    <n v="107"/>
    <x v="1882"/>
    <x v="2"/>
    <x v="37"/>
  </r>
  <r>
    <n v="2663"/>
    <x v="2662"/>
    <x v="2661"/>
    <n v="20000"/>
    <n v="20919.25"/>
    <x v="0"/>
    <x v="5"/>
    <x v="5"/>
    <n v="1441378800"/>
    <n v="1438873007"/>
    <x v="0"/>
    <n v="56"/>
    <x v="0"/>
    <s v="technology/makerspaces"/>
    <n v="105"/>
    <x v="1883"/>
    <x v="2"/>
    <x v="37"/>
  </r>
  <r>
    <n v="2664"/>
    <x v="2663"/>
    <x v="2662"/>
    <n v="17500"/>
    <n v="18100"/>
    <x v="0"/>
    <x v="0"/>
    <x v="0"/>
    <n v="1449644340"/>
    <n v="1446683797"/>
    <x v="0"/>
    <n v="104"/>
    <x v="0"/>
    <s v="technology/makerspaces"/>
    <n v="103"/>
    <x v="1884"/>
    <x v="2"/>
    <x v="37"/>
  </r>
  <r>
    <n v="2665"/>
    <x v="2664"/>
    <x v="2663"/>
    <n v="3500"/>
    <n v="4310"/>
    <x v="0"/>
    <x v="0"/>
    <x v="0"/>
    <n v="1430774974"/>
    <n v="1426886974"/>
    <x v="0"/>
    <n v="46"/>
    <x v="0"/>
    <s v="technology/makerspaces"/>
    <n v="123"/>
    <x v="1885"/>
    <x v="2"/>
    <x v="37"/>
  </r>
  <r>
    <n v="2666"/>
    <x v="2665"/>
    <x v="2664"/>
    <n v="10000"/>
    <n v="15929.51"/>
    <x v="0"/>
    <x v="0"/>
    <x v="0"/>
    <n v="1443214800"/>
    <n v="1440008439"/>
    <x v="0"/>
    <n v="206"/>
    <x v="0"/>
    <s v="technology/makerspaces"/>
    <n v="159"/>
    <x v="1886"/>
    <x v="2"/>
    <x v="37"/>
  </r>
  <r>
    <n v="2667"/>
    <x v="2666"/>
    <x v="2665"/>
    <n v="1500"/>
    <n v="1660"/>
    <x v="0"/>
    <x v="0"/>
    <x v="0"/>
    <n v="1455142416"/>
    <n v="1452550416"/>
    <x v="0"/>
    <n v="18"/>
    <x v="0"/>
    <s v="technology/makerspaces"/>
    <n v="111"/>
    <x v="1887"/>
    <x v="2"/>
    <x v="37"/>
  </r>
  <r>
    <n v="2668"/>
    <x v="2667"/>
    <x v="2666"/>
    <n v="1000"/>
    <n v="1707"/>
    <x v="0"/>
    <x v="5"/>
    <x v="5"/>
    <n v="1447079520"/>
    <n v="1443449265"/>
    <x v="0"/>
    <n v="28"/>
    <x v="0"/>
    <s v="technology/makerspaces"/>
    <n v="171"/>
    <x v="1888"/>
    <x v="2"/>
    <x v="37"/>
  </r>
  <r>
    <n v="2669"/>
    <x v="2668"/>
    <x v="2667"/>
    <n v="800"/>
    <n v="1001"/>
    <x v="0"/>
    <x v="0"/>
    <x v="0"/>
    <n v="1452387096"/>
    <n v="1447203096"/>
    <x v="0"/>
    <n v="11"/>
    <x v="0"/>
    <s v="technology/makerspaces"/>
    <n v="125"/>
    <x v="1889"/>
    <x v="2"/>
    <x v="37"/>
  </r>
  <r>
    <n v="2670"/>
    <x v="2669"/>
    <x v="2668"/>
    <n v="38888"/>
    <n v="2495"/>
    <x v="2"/>
    <x v="2"/>
    <x v="2"/>
    <n v="1406593780"/>
    <n v="1404174580"/>
    <x v="1"/>
    <n v="60"/>
    <x v="1"/>
    <s v="technology/makerspaces"/>
    <n v="6"/>
    <x v="1890"/>
    <x v="2"/>
    <x v="37"/>
  </r>
  <r>
    <n v="2671"/>
    <x v="2670"/>
    <x v="2669"/>
    <n v="25000"/>
    <n v="2836"/>
    <x v="2"/>
    <x v="0"/>
    <x v="0"/>
    <n v="1419017880"/>
    <n v="1416419916"/>
    <x v="1"/>
    <n v="84"/>
    <x v="1"/>
    <s v="technology/makerspaces"/>
    <n v="11"/>
    <x v="1891"/>
    <x v="2"/>
    <x v="37"/>
  </r>
  <r>
    <n v="2672"/>
    <x v="2671"/>
    <x v="2670"/>
    <n v="10000"/>
    <n v="3319"/>
    <x v="2"/>
    <x v="0"/>
    <x v="0"/>
    <n v="1451282400"/>
    <n v="1449436390"/>
    <x v="1"/>
    <n v="47"/>
    <x v="1"/>
    <s v="technology/makerspaces"/>
    <n v="33"/>
    <x v="1892"/>
    <x v="2"/>
    <x v="37"/>
  </r>
  <r>
    <n v="2673"/>
    <x v="2672"/>
    <x v="2671"/>
    <n v="40000"/>
    <n v="11032"/>
    <x v="2"/>
    <x v="0"/>
    <x v="0"/>
    <n v="1414622700"/>
    <n v="1412081999"/>
    <x v="1"/>
    <n v="66"/>
    <x v="1"/>
    <s v="technology/makerspaces"/>
    <n v="28"/>
    <x v="1893"/>
    <x v="2"/>
    <x v="37"/>
  </r>
  <r>
    <n v="2674"/>
    <x v="2673"/>
    <x v="2672"/>
    <n v="35000"/>
    <n v="21994"/>
    <x v="2"/>
    <x v="0"/>
    <x v="0"/>
    <n v="1467694740"/>
    <n v="1465398670"/>
    <x v="1"/>
    <n v="171"/>
    <x v="1"/>
    <s v="technology/makerspaces"/>
    <n v="63"/>
    <x v="1894"/>
    <x v="2"/>
    <x v="37"/>
  </r>
  <r>
    <n v="2675"/>
    <x v="2674"/>
    <x v="2673"/>
    <n v="25000"/>
    <n v="1897"/>
    <x v="2"/>
    <x v="0"/>
    <x v="0"/>
    <n v="1415655289"/>
    <n v="1413059689"/>
    <x v="1"/>
    <n v="29"/>
    <x v="1"/>
    <s v="technology/makerspaces"/>
    <n v="8"/>
    <x v="1895"/>
    <x v="2"/>
    <x v="37"/>
  </r>
  <r>
    <n v="2676"/>
    <x v="2675"/>
    <x v="2674"/>
    <n v="2100"/>
    <n v="1058"/>
    <x v="2"/>
    <x v="5"/>
    <x v="5"/>
    <n v="1463929174"/>
    <n v="1461337174"/>
    <x v="0"/>
    <n v="9"/>
    <x v="1"/>
    <s v="technology/makerspaces"/>
    <n v="50"/>
    <x v="1896"/>
    <x v="2"/>
    <x v="37"/>
  </r>
  <r>
    <n v="2677"/>
    <x v="2676"/>
    <x v="2675"/>
    <n v="19500"/>
    <n v="3415"/>
    <x v="2"/>
    <x v="0"/>
    <x v="0"/>
    <n v="1404348143"/>
    <n v="1401756143"/>
    <x v="0"/>
    <n v="27"/>
    <x v="1"/>
    <s v="technology/makerspaces"/>
    <n v="18"/>
    <x v="1897"/>
    <x v="2"/>
    <x v="37"/>
  </r>
  <r>
    <n v="2678"/>
    <x v="2677"/>
    <x v="2676"/>
    <n v="8000000"/>
    <n v="1100"/>
    <x v="2"/>
    <x v="3"/>
    <x v="3"/>
    <n v="1443121765"/>
    <n v="1440529765"/>
    <x v="0"/>
    <n v="2"/>
    <x v="1"/>
    <s v="technology/makerspaces"/>
    <n v="0"/>
    <x v="1898"/>
    <x v="2"/>
    <x v="37"/>
  </r>
  <r>
    <n v="2679"/>
    <x v="2678"/>
    <x v="2677"/>
    <n v="40000"/>
    <n v="132"/>
    <x v="2"/>
    <x v="0"/>
    <x v="0"/>
    <n v="1425081694"/>
    <n v="1422489694"/>
    <x v="0"/>
    <n v="3"/>
    <x v="1"/>
    <s v="technology/makerspaces"/>
    <n v="0"/>
    <x v="878"/>
    <x v="2"/>
    <x v="37"/>
  </r>
  <r>
    <n v="2680"/>
    <x v="2679"/>
    <x v="2678"/>
    <n v="32000"/>
    <n v="276"/>
    <x v="2"/>
    <x v="3"/>
    <x v="3"/>
    <n v="1459915491"/>
    <n v="1457327091"/>
    <x v="0"/>
    <n v="4"/>
    <x v="1"/>
    <s v="technology/makerspaces"/>
    <n v="1"/>
    <x v="159"/>
    <x v="2"/>
    <x v="37"/>
  </r>
  <r>
    <n v="2681"/>
    <x v="2680"/>
    <x v="2679"/>
    <n v="8000"/>
    <n v="55"/>
    <x v="2"/>
    <x v="0"/>
    <x v="0"/>
    <n v="1405027750"/>
    <n v="1402867750"/>
    <x v="0"/>
    <n v="2"/>
    <x v="1"/>
    <s v="food/food trucks"/>
    <n v="1"/>
    <x v="440"/>
    <x v="7"/>
    <x v="19"/>
  </r>
  <r>
    <n v="2682"/>
    <x v="2681"/>
    <x v="2680"/>
    <n v="6000"/>
    <n v="1698"/>
    <x v="2"/>
    <x v="0"/>
    <x v="0"/>
    <n v="1416635940"/>
    <n v="1413838540"/>
    <x v="0"/>
    <n v="20"/>
    <x v="1"/>
    <s v="food/food trucks"/>
    <n v="28"/>
    <x v="1899"/>
    <x v="7"/>
    <x v="19"/>
  </r>
  <r>
    <n v="2683"/>
    <x v="2682"/>
    <x v="2681"/>
    <n v="15000"/>
    <n v="36"/>
    <x v="2"/>
    <x v="0"/>
    <x v="0"/>
    <n v="1425233240"/>
    <n v="1422641240"/>
    <x v="0"/>
    <n v="3"/>
    <x v="1"/>
    <s v="food/food trucks"/>
    <n v="0"/>
    <x v="1028"/>
    <x v="7"/>
    <x v="19"/>
  </r>
  <r>
    <n v="2684"/>
    <x v="2683"/>
    <x v="2682"/>
    <n v="70000"/>
    <n v="800"/>
    <x v="2"/>
    <x v="0"/>
    <x v="0"/>
    <n v="1407621425"/>
    <n v="1404165425"/>
    <x v="0"/>
    <n v="4"/>
    <x v="1"/>
    <s v="food/food trucks"/>
    <n v="1"/>
    <x v="438"/>
    <x v="7"/>
    <x v="19"/>
  </r>
  <r>
    <n v="2685"/>
    <x v="2684"/>
    <x v="2683"/>
    <n v="50000"/>
    <n v="10"/>
    <x v="2"/>
    <x v="0"/>
    <x v="0"/>
    <n v="1430149330"/>
    <n v="1424968930"/>
    <x v="0"/>
    <n v="1"/>
    <x v="1"/>
    <s v="food/food trucks"/>
    <n v="0"/>
    <x v="119"/>
    <x v="7"/>
    <x v="19"/>
  </r>
  <r>
    <n v="2686"/>
    <x v="2685"/>
    <x v="2684"/>
    <n v="30000"/>
    <n v="0"/>
    <x v="2"/>
    <x v="0"/>
    <x v="0"/>
    <n v="1412119423"/>
    <n v="1410391423"/>
    <x v="0"/>
    <n v="0"/>
    <x v="1"/>
    <s v="food/food trucks"/>
    <n v="0"/>
    <x v="121"/>
    <x v="7"/>
    <x v="19"/>
  </r>
  <r>
    <n v="2687"/>
    <x v="2686"/>
    <x v="2685"/>
    <n v="15000"/>
    <n v="0"/>
    <x v="2"/>
    <x v="0"/>
    <x v="0"/>
    <n v="1435591318"/>
    <n v="1432999318"/>
    <x v="0"/>
    <n v="0"/>
    <x v="1"/>
    <s v="food/food trucks"/>
    <n v="0"/>
    <x v="121"/>
    <x v="7"/>
    <x v="19"/>
  </r>
  <r>
    <n v="2688"/>
    <x v="2687"/>
    <x v="2686"/>
    <n v="50000"/>
    <n v="74"/>
    <x v="2"/>
    <x v="0"/>
    <x v="0"/>
    <n v="1424746800"/>
    <n v="1422067870"/>
    <x v="0"/>
    <n v="14"/>
    <x v="1"/>
    <s v="food/food trucks"/>
    <n v="0"/>
    <x v="1900"/>
    <x v="7"/>
    <x v="19"/>
  </r>
  <r>
    <n v="2689"/>
    <x v="2688"/>
    <x v="2687"/>
    <n v="35000"/>
    <n v="1"/>
    <x v="2"/>
    <x v="0"/>
    <x v="0"/>
    <n v="1469919890"/>
    <n v="1467327890"/>
    <x v="0"/>
    <n v="1"/>
    <x v="1"/>
    <s v="food/food trucks"/>
    <n v="0"/>
    <x v="120"/>
    <x v="7"/>
    <x v="19"/>
  </r>
  <r>
    <n v="2690"/>
    <x v="2689"/>
    <x v="2688"/>
    <n v="80000"/>
    <n v="8586"/>
    <x v="2"/>
    <x v="0"/>
    <x v="0"/>
    <n v="1433298676"/>
    <n v="1429410676"/>
    <x v="0"/>
    <n v="118"/>
    <x v="1"/>
    <s v="food/food trucks"/>
    <n v="11"/>
    <x v="1901"/>
    <x v="7"/>
    <x v="19"/>
  </r>
  <r>
    <n v="2691"/>
    <x v="2690"/>
    <x v="2689"/>
    <n v="65000"/>
    <n v="35"/>
    <x v="2"/>
    <x v="5"/>
    <x v="5"/>
    <n v="1431278557"/>
    <n v="1427390557"/>
    <x v="0"/>
    <n v="2"/>
    <x v="1"/>
    <s v="food/food trucks"/>
    <n v="0"/>
    <x v="827"/>
    <x v="7"/>
    <x v="19"/>
  </r>
  <r>
    <n v="2692"/>
    <x v="2691"/>
    <x v="2690"/>
    <n v="3500"/>
    <n v="25"/>
    <x v="2"/>
    <x v="0"/>
    <x v="0"/>
    <n v="1427266860"/>
    <n v="1424678460"/>
    <x v="0"/>
    <n v="1"/>
    <x v="1"/>
    <s v="food/food trucks"/>
    <n v="1"/>
    <x v="380"/>
    <x v="7"/>
    <x v="19"/>
  </r>
  <r>
    <n v="2693"/>
    <x v="2692"/>
    <x v="2691"/>
    <n v="5000"/>
    <n v="40"/>
    <x v="2"/>
    <x v="0"/>
    <x v="0"/>
    <n v="1407899966"/>
    <n v="1405307966"/>
    <x v="0"/>
    <n v="3"/>
    <x v="1"/>
    <s v="food/food trucks"/>
    <n v="1"/>
    <x v="140"/>
    <x v="7"/>
    <x v="19"/>
  </r>
  <r>
    <n v="2694"/>
    <x v="2693"/>
    <x v="2692"/>
    <n v="30000"/>
    <n v="1"/>
    <x v="2"/>
    <x v="0"/>
    <x v="0"/>
    <n v="1411701739"/>
    <n v="1409109739"/>
    <x v="0"/>
    <n v="1"/>
    <x v="1"/>
    <s v="food/food trucks"/>
    <n v="0"/>
    <x v="120"/>
    <x v="7"/>
    <x v="19"/>
  </r>
  <r>
    <n v="2695"/>
    <x v="2694"/>
    <x v="2693"/>
    <n v="15000"/>
    <n v="71"/>
    <x v="2"/>
    <x v="0"/>
    <x v="0"/>
    <n v="1428981718"/>
    <n v="1423801318"/>
    <x v="0"/>
    <n v="3"/>
    <x v="1"/>
    <s v="food/food trucks"/>
    <n v="0"/>
    <x v="1902"/>
    <x v="7"/>
    <x v="19"/>
  </r>
  <r>
    <n v="2696"/>
    <x v="2695"/>
    <x v="2694"/>
    <n v="60000"/>
    <n v="3390"/>
    <x v="2"/>
    <x v="0"/>
    <x v="0"/>
    <n v="1419538560"/>
    <n v="1416600960"/>
    <x v="0"/>
    <n v="38"/>
    <x v="1"/>
    <s v="food/food trucks"/>
    <n v="6"/>
    <x v="1903"/>
    <x v="7"/>
    <x v="19"/>
  </r>
  <r>
    <n v="2697"/>
    <x v="2696"/>
    <x v="2695"/>
    <n v="23000"/>
    <n v="6061"/>
    <x v="2"/>
    <x v="0"/>
    <x v="0"/>
    <n v="1438552800"/>
    <n v="1435876423"/>
    <x v="0"/>
    <n v="52"/>
    <x v="1"/>
    <s v="food/food trucks"/>
    <n v="26"/>
    <x v="1904"/>
    <x v="7"/>
    <x v="19"/>
  </r>
  <r>
    <n v="2698"/>
    <x v="2697"/>
    <x v="2696"/>
    <n v="8000"/>
    <n v="26.01"/>
    <x v="2"/>
    <x v="0"/>
    <x v="0"/>
    <n v="1403904808"/>
    <n v="1401312808"/>
    <x v="0"/>
    <n v="2"/>
    <x v="1"/>
    <s v="food/food trucks"/>
    <n v="0"/>
    <x v="1905"/>
    <x v="7"/>
    <x v="19"/>
  </r>
  <r>
    <n v="2699"/>
    <x v="2698"/>
    <x v="2697"/>
    <n v="2"/>
    <n v="0"/>
    <x v="2"/>
    <x v="5"/>
    <x v="5"/>
    <n v="1407533463"/>
    <n v="1404941463"/>
    <x v="0"/>
    <n v="0"/>
    <x v="1"/>
    <s v="food/food trucks"/>
    <n v="0"/>
    <x v="121"/>
    <x v="7"/>
    <x v="19"/>
  </r>
  <r>
    <n v="2700"/>
    <x v="2699"/>
    <x v="2698"/>
    <n v="9999"/>
    <n v="70"/>
    <x v="2"/>
    <x v="0"/>
    <x v="0"/>
    <n v="1411073972"/>
    <n v="1408481972"/>
    <x v="0"/>
    <n v="4"/>
    <x v="1"/>
    <s v="food/food trucks"/>
    <n v="1"/>
    <x v="827"/>
    <x v="7"/>
    <x v="19"/>
  </r>
  <r>
    <n v="2701"/>
    <x v="2700"/>
    <x v="2699"/>
    <n v="3400"/>
    <n v="1570"/>
    <x v="3"/>
    <x v="17"/>
    <x v="3"/>
    <n v="1491586534"/>
    <n v="1488911734"/>
    <x v="0"/>
    <n v="46"/>
    <x v="1"/>
    <s v="theater/spaces"/>
    <n v="46"/>
    <x v="783"/>
    <x v="1"/>
    <x v="38"/>
  </r>
  <r>
    <n v="2702"/>
    <x v="2701"/>
    <x v="2700"/>
    <n v="10000"/>
    <n v="3441"/>
    <x v="3"/>
    <x v="0"/>
    <x v="0"/>
    <n v="1491416077"/>
    <n v="1488827677"/>
    <x v="1"/>
    <n v="26"/>
    <x v="1"/>
    <s v="theater/spaces"/>
    <n v="34"/>
    <x v="1906"/>
    <x v="1"/>
    <x v="38"/>
  </r>
  <r>
    <n v="2703"/>
    <x v="2702"/>
    <x v="2701"/>
    <n v="40000"/>
    <n v="41500"/>
    <x v="3"/>
    <x v="14"/>
    <x v="10"/>
    <n v="1490196830"/>
    <n v="1485016430"/>
    <x v="0"/>
    <n v="45"/>
    <x v="1"/>
    <s v="theater/spaces"/>
    <n v="104"/>
    <x v="1907"/>
    <x v="1"/>
    <x v="38"/>
  </r>
  <r>
    <n v="2704"/>
    <x v="2703"/>
    <x v="2702"/>
    <n v="19000"/>
    <n v="1145"/>
    <x v="3"/>
    <x v="0"/>
    <x v="0"/>
    <n v="1491421314"/>
    <n v="1487709714"/>
    <x v="0"/>
    <n v="7"/>
    <x v="1"/>
    <s v="theater/spaces"/>
    <n v="6"/>
    <x v="1908"/>
    <x v="1"/>
    <x v="38"/>
  </r>
  <r>
    <n v="2705"/>
    <x v="2704"/>
    <x v="2703"/>
    <n v="16500"/>
    <n v="1739"/>
    <x v="3"/>
    <x v="0"/>
    <x v="0"/>
    <n v="1490389158"/>
    <n v="1486504758"/>
    <x v="0"/>
    <n v="8"/>
    <x v="1"/>
    <s v="theater/spaces"/>
    <n v="11"/>
    <x v="1909"/>
    <x v="1"/>
    <x v="38"/>
  </r>
  <r>
    <n v="2706"/>
    <x v="2705"/>
    <x v="2704"/>
    <n v="35000"/>
    <n v="39304"/>
    <x v="0"/>
    <x v="0"/>
    <x v="0"/>
    <n v="1413442740"/>
    <n v="1410937483"/>
    <x v="1"/>
    <n v="263"/>
    <x v="0"/>
    <s v="theater/spaces"/>
    <n v="112"/>
    <x v="1910"/>
    <x v="1"/>
    <x v="38"/>
  </r>
  <r>
    <n v="2707"/>
    <x v="2706"/>
    <x v="2705"/>
    <n v="8000"/>
    <n v="28067.57"/>
    <x v="0"/>
    <x v="0"/>
    <x v="0"/>
    <n v="1369637940"/>
    <n v="1367088443"/>
    <x v="1"/>
    <n v="394"/>
    <x v="0"/>
    <s v="theater/spaces"/>
    <n v="351"/>
    <x v="423"/>
    <x v="1"/>
    <x v="38"/>
  </r>
  <r>
    <n v="2708"/>
    <x v="2707"/>
    <x v="2706"/>
    <n v="20000"/>
    <n v="46643.07"/>
    <x v="0"/>
    <x v="1"/>
    <x v="1"/>
    <n v="1469119526"/>
    <n v="1463935526"/>
    <x v="1"/>
    <n v="1049"/>
    <x v="0"/>
    <s v="theater/spaces"/>
    <n v="233"/>
    <x v="1911"/>
    <x v="1"/>
    <x v="38"/>
  </r>
  <r>
    <n v="2709"/>
    <x v="2708"/>
    <x v="2707"/>
    <n v="50000"/>
    <n v="50803"/>
    <x v="0"/>
    <x v="0"/>
    <x v="0"/>
    <n v="1475553540"/>
    <n v="1472528141"/>
    <x v="1"/>
    <n v="308"/>
    <x v="0"/>
    <s v="theater/spaces"/>
    <n v="102"/>
    <x v="1912"/>
    <x v="1"/>
    <x v="38"/>
  </r>
  <r>
    <n v="2710"/>
    <x v="2709"/>
    <x v="2708"/>
    <n v="60000"/>
    <n v="92340.21"/>
    <x v="0"/>
    <x v="0"/>
    <x v="0"/>
    <n v="1407549600"/>
    <n v="1404797428"/>
    <x v="1"/>
    <n v="1088"/>
    <x v="0"/>
    <s v="theater/spaces"/>
    <n v="154"/>
    <x v="1913"/>
    <x v="1"/>
    <x v="38"/>
  </r>
  <r>
    <n v="2711"/>
    <x v="2710"/>
    <x v="2709"/>
    <n v="3910"/>
    <n v="3938"/>
    <x v="0"/>
    <x v="1"/>
    <x v="1"/>
    <n v="1403301660"/>
    <n v="1400694790"/>
    <x v="1"/>
    <n v="73"/>
    <x v="0"/>
    <s v="theater/spaces"/>
    <n v="101"/>
    <x v="1914"/>
    <x v="1"/>
    <x v="38"/>
  </r>
  <r>
    <n v="2712"/>
    <x v="2711"/>
    <x v="2710"/>
    <n v="5500"/>
    <n v="7226"/>
    <x v="0"/>
    <x v="0"/>
    <x v="0"/>
    <n v="1373738400"/>
    <n v="1370568560"/>
    <x v="1"/>
    <n v="143"/>
    <x v="0"/>
    <s v="theater/spaces"/>
    <n v="131"/>
    <x v="1915"/>
    <x v="1"/>
    <x v="38"/>
  </r>
  <r>
    <n v="2713"/>
    <x v="2712"/>
    <x v="2711"/>
    <n v="150000"/>
    <n v="153362"/>
    <x v="0"/>
    <x v="0"/>
    <x v="0"/>
    <n v="1450971684"/>
    <n v="1447515684"/>
    <x v="1"/>
    <n v="1420"/>
    <x v="0"/>
    <s v="theater/spaces"/>
    <n v="102"/>
    <x v="1694"/>
    <x v="1"/>
    <x v="38"/>
  </r>
  <r>
    <n v="2714"/>
    <x v="2713"/>
    <x v="2712"/>
    <n v="25000"/>
    <n v="29089"/>
    <x v="0"/>
    <x v="0"/>
    <x v="0"/>
    <n v="1476486000"/>
    <n v="1474040596"/>
    <x v="1"/>
    <n v="305"/>
    <x v="0"/>
    <s v="theater/spaces"/>
    <n v="116"/>
    <x v="1916"/>
    <x v="1"/>
    <x v="38"/>
  </r>
  <r>
    <n v="2715"/>
    <x v="2714"/>
    <x v="2713"/>
    <n v="12000"/>
    <n v="31754.69"/>
    <x v="0"/>
    <x v="0"/>
    <x v="0"/>
    <n v="1456047228"/>
    <n v="1453109628"/>
    <x v="1"/>
    <n v="551"/>
    <x v="0"/>
    <s v="theater/spaces"/>
    <n v="265"/>
    <x v="1917"/>
    <x v="1"/>
    <x v="38"/>
  </r>
  <r>
    <n v="2716"/>
    <x v="2715"/>
    <x v="2714"/>
    <n v="10000"/>
    <n v="11998.01"/>
    <x v="0"/>
    <x v="12"/>
    <x v="3"/>
    <n v="1444291193"/>
    <n v="1441699193"/>
    <x v="1"/>
    <n v="187"/>
    <x v="0"/>
    <s v="theater/spaces"/>
    <n v="120"/>
    <x v="1085"/>
    <x v="1"/>
    <x v="38"/>
  </r>
  <r>
    <n v="2717"/>
    <x v="2716"/>
    <x v="2715"/>
    <n v="25000"/>
    <n v="30026"/>
    <x v="0"/>
    <x v="0"/>
    <x v="0"/>
    <n v="1417906649"/>
    <n v="1414015049"/>
    <x v="1"/>
    <n v="325"/>
    <x v="0"/>
    <s v="theater/spaces"/>
    <n v="120"/>
    <x v="1918"/>
    <x v="1"/>
    <x v="38"/>
  </r>
  <r>
    <n v="2718"/>
    <x v="2717"/>
    <x v="2716"/>
    <n v="18000"/>
    <n v="18645"/>
    <x v="0"/>
    <x v="0"/>
    <x v="0"/>
    <n v="1462316400"/>
    <n v="1459865945"/>
    <x v="1"/>
    <n v="148"/>
    <x v="0"/>
    <s v="theater/spaces"/>
    <n v="104"/>
    <x v="1919"/>
    <x v="1"/>
    <x v="38"/>
  </r>
  <r>
    <n v="2719"/>
    <x v="2718"/>
    <x v="2717"/>
    <n v="6000"/>
    <n v="6530"/>
    <x v="0"/>
    <x v="0"/>
    <x v="0"/>
    <n v="1460936694"/>
    <n v="1455756294"/>
    <x v="0"/>
    <n v="69"/>
    <x v="0"/>
    <s v="theater/spaces"/>
    <n v="109"/>
    <x v="1920"/>
    <x v="1"/>
    <x v="38"/>
  </r>
  <r>
    <n v="2720"/>
    <x v="2719"/>
    <x v="2718"/>
    <n v="25000"/>
    <n v="29531"/>
    <x v="0"/>
    <x v="0"/>
    <x v="0"/>
    <n v="1478866253"/>
    <n v="1476270653"/>
    <x v="0"/>
    <n v="173"/>
    <x v="0"/>
    <s v="theater/spaces"/>
    <n v="118"/>
    <x v="1921"/>
    <x v="1"/>
    <x v="38"/>
  </r>
  <r>
    <n v="2721"/>
    <x v="2720"/>
    <x v="2719"/>
    <n v="750"/>
    <n v="10965"/>
    <x v="0"/>
    <x v="1"/>
    <x v="1"/>
    <n v="1378494000"/>
    <n v="1375880598"/>
    <x v="0"/>
    <n v="269"/>
    <x v="0"/>
    <s v="technology/hardware"/>
    <n v="1462"/>
    <x v="291"/>
    <x v="2"/>
    <x v="30"/>
  </r>
  <r>
    <n v="2722"/>
    <x v="2721"/>
    <x v="2720"/>
    <n v="5000"/>
    <n v="12627"/>
    <x v="0"/>
    <x v="0"/>
    <x v="0"/>
    <n v="1485722053"/>
    <n v="1480538053"/>
    <x v="0"/>
    <n v="185"/>
    <x v="0"/>
    <s v="technology/hardware"/>
    <n v="253"/>
    <x v="1922"/>
    <x v="2"/>
    <x v="30"/>
  </r>
  <r>
    <n v="2723"/>
    <x v="2722"/>
    <x v="2721"/>
    <n v="12000"/>
    <n v="16806"/>
    <x v="0"/>
    <x v="0"/>
    <x v="0"/>
    <n v="1420060088"/>
    <n v="1414872488"/>
    <x v="0"/>
    <n v="176"/>
    <x v="0"/>
    <s v="technology/hardware"/>
    <n v="140"/>
    <x v="1923"/>
    <x v="2"/>
    <x v="30"/>
  </r>
  <r>
    <n v="2724"/>
    <x v="2723"/>
    <x v="2722"/>
    <n v="2468"/>
    <n v="7326.88"/>
    <x v="0"/>
    <x v="1"/>
    <x v="1"/>
    <n v="1439625059"/>
    <n v="1436860259"/>
    <x v="0"/>
    <n v="1019"/>
    <x v="0"/>
    <s v="technology/hardware"/>
    <n v="297"/>
    <x v="1924"/>
    <x v="2"/>
    <x v="30"/>
  </r>
  <r>
    <n v="2725"/>
    <x v="2724"/>
    <x v="2723"/>
    <n v="40000"/>
    <n v="57817"/>
    <x v="0"/>
    <x v="5"/>
    <x v="5"/>
    <n v="1488390735"/>
    <n v="1484070735"/>
    <x v="0"/>
    <n v="113"/>
    <x v="0"/>
    <s v="technology/hardware"/>
    <n v="145"/>
    <x v="1925"/>
    <x v="2"/>
    <x v="30"/>
  </r>
  <r>
    <n v="2726"/>
    <x v="2725"/>
    <x v="2724"/>
    <n v="100000"/>
    <n v="105745"/>
    <x v="0"/>
    <x v="0"/>
    <x v="0"/>
    <n v="1461333311"/>
    <n v="1458741311"/>
    <x v="0"/>
    <n v="404"/>
    <x v="0"/>
    <s v="technology/hardware"/>
    <n v="106"/>
    <x v="1926"/>
    <x v="2"/>
    <x v="30"/>
  </r>
  <r>
    <n v="2727"/>
    <x v="2726"/>
    <x v="2725"/>
    <n v="10000"/>
    <n v="49321"/>
    <x v="0"/>
    <x v="0"/>
    <x v="0"/>
    <n v="1438964063"/>
    <n v="1436804063"/>
    <x v="0"/>
    <n v="707"/>
    <x v="0"/>
    <s v="technology/hardware"/>
    <n v="493"/>
    <x v="1927"/>
    <x v="2"/>
    <x v="30"/>
  </r>
  <r>
    <n v="2728"/>
    <x v="2727"/>
    <x v="2726"/>
    <n v="15000"/>
    <n v="30274"/>
    <x v="0"/>
    <x v="0"/>
    <x v="0"/>
    <n v="1451485434"/>
    <n v="1448461434"/>
    <x v="0"/>
    <n v="392"/>
    <x v="0"/>
    <s v="technology/hardware"/>
    <n v="202"/>
    <x v="1928"/>
    <x v="2"/>
    <x v="30"/>
  </r>
  <r>
    <n v="2729"/>
    <x v="2728"/>
    <x v="2727"/>
    <n v="7500"/>
    <n v="7833"/>
    <x v="0"/>
    <x v="0"/>
    <x v="0"/>
    <n v="1430459197"/>
    <n v="1427867197"/>
    <x v="0"/>
    <n v="23"/>
    <x v="0"/>
    <s v="technology/hardware"/>
    <n v="104"/>
    <x v="1929"/>
    <x v="2"/>
    <x v="30"/>
  </r>
  <r>
    <n v="2730"/>
    <x v="2729"/>
    <x v="2728"/>
    <n v="27000"/>
    <n v="45979.01"/>
    <x v="0"/>
    <x v="0"/>
    <x v="0"/>
    <n v="1366635575"/>
    <n v="1363611575"/>
    <x v="0"/>
    <n v="682"/>
    <x v="0"/>
    <s v="technology/hardware"/>
    <n v="170"/>
    <x v="1810"/>
    <x v="2"/>
    <x v="30"/>
  </r>
  <r>
    <n v="2731"/>
    <x v="2730"/>
    <x v="2729"/>
    <n v="30000"/>
    <n v="31291"/>
    <x v="0"/>
    <x v="0"/>
    <x v="0"/>
    <n v="1413604800"/>
    <n v="1408624622"/>
    <x v="0"/>
    <n v="37"/>
    <x v="0"/>
    <s v="technology/hardware"/>
    <n v="104"/>
    <x v="1930"/>
    <x v="2"/>
    <x v="30"/>
  </r>
  <r>
    <n v="2732"/>
    <x v="2731"/>
    <x v="2730"/>
    <n v="12000"/>
    <n v="14190"/>
    <x v="0"/>
    <x v="0"/>
    <x v="0"/>
    <n v="1369699200"/>
    <n v="1366917828"/>
    <x v="0"/>
    <n v="146"/>
    <x v="0"/>
    <s v="technology/hardware"/>
    <n v="118"/>
    <x v="1931"/>
    <x v="2"/>
    <x v="30"/>
  </r>
  <r>
    <n v="2733"/>
    <x v="2732"/>
    <x v="2731"/>
    <n v="50000"/>
    <n v="53769"/>
    <x v="0"/>
    <x v="0"/>
    <x v="0"/>
    <n v="1428643974"/>
    <n v="1423463574"/>
    <x v="0"/>
    <n v="119"/>
    <x v="0"/>
    <s v="technology/hardware"/>
    <n v="108"/>
    <x v="1932"/>
    <x v="2"/>
    <x v="30"/>
  </r>
  <r>
    <n v="2734"/>
    <x v="2733"/>
    <x v="2732"/>
    <n v="1"/>
    <n v="22603"/>
    <x v="0"/>
    <x v="0"/>
    <x v="0"/>
    <n v="1476395940"/>
    <n v="1473782592"/>
    <x v="0"/>
    <n v="163"/>
    <x v="0"/>
    <s v="technology/hardware"/>
    <n v="2260300"/>
    <x v="1933"/>
    <x v="2"/>
    <x v="30"/>
  </r>
  <r>
    <n v="2735"/>
    <x v="2734"/>
    <x v="2733"/>
    <n v="750"/>
    <n v="7336.01"/>
    <x v="0"/>
    <x v="1"/>
    <x v="1"/>
    <n v="1363204800"/>
    <n v="1360551250"/>
    <x v="0"/>
    <n v="339"/>
    <x v="0"/>
    <s v="technology/hardware"/>
    <n v="978"/>
    <x v="1934"/>
    <x v="2"/>
    <x v="30"/>
  </r>
  <r>
    <n v="2736"/>
    <x v="2735"/>
    <x v="2734"/>
    <n v="8000"/>
    <n v="9832"/>
    <x v="0"/>
    <x v="5"/>
    <x v="5"/>
    <n v="1398268773"/>
    <n v="1395676773"/>
    <x v="0"/>
    <n v="58"/>
    <x v="0"/>
    <s v="technology/hardware"/>
    <n v="123"/>
    <x v="1935"/>
    <x v="2"/>
    <x v="30"/>
  </r>
  <r>
    <n v="2737"/>
    <x v="2736"/>
    <x v="2735"/>
    <n v="30000"/>
    <n v="73818.240000000005"/>
    <x v="0"/>
    <x v="0"/>
    <x v="0"/>
    <n v="1389812400"/>
    <n v="1386108087"/>
    <x v="0"/>
    <n v="456"/>
    <x v="0"/>
    <s v="technology/hardware"/>
    <n v="246"/>
    <x v="1936"/>
    <x v="2"/>
    <x v="30"/>
  </r>
  <r>
    <n v="2738"/>
    <x v="2737"/>
    <x v="2736"/>
    <n v="5000"/>
    <n v="7397"/>
    <x v="0"/>
    <x v="0"/>
    <x v="0"/>
    <n v="1478402804"/>
    <n v="1473218804"/>
    <x v="0"/>
    <n v="15"/>
    <x v="0"/>
    <s v="technology/hardware"/>
    <n v="148"/>
    <x v="1937"/>
    <x v="2"/>
    <x v="30"/>
  </r>
  <r>
    <n v="2739"/>
    <x v="2738"/>
    <x v="2737"/>
    <n v="1100"/>
    <n v="4225"/>
    <x v="0"/>
    <x v="1"/>
    <x v="1"/>
    <n v="1399324717"/>
    <n v="1395436717"/>
    <x v="0"/>
    <n v="191"/>
    <x v="0"/>
    <s v="technology/hardware"/>
    <n v="384"/>
    <x v="1621"/>
    <x v="2"/>
    <x v="30"/>
  </r>
  <r>
    <n v="2740"/>
    <x v="2739"/>
    <x v="2738"/>
    <n v="300"/>
    <n v="310"/>
    <x v="0"/>
    <x v="0"/>
    <x v="0"/>
    <n v="1426117552"/>
    <n v="1423529152"/>
    <x v="0"/>
    <n v="17"/>
    <x v="0"/>
    <s v="technology/hardware"/>
    <n v="103"/>
    <x v="1938"/>
    <x v="2"/>
    <x v="30"/>
  </r>
  <r>
    <n v="2741"/>
    <x v="2740"/>
    <x v="2739"/>
    <n v="8000"/>
    <n v="35"/>
    <x v="2"/>
    <x v="0"/>
    <x v="0"/>
    <n v="1413770820"/>
    <n v="1412005602"/>
    <x v="0"/>
    <n v="4"/>
    <x v="1"/>
    <s v="publishing/children's books"/>
    <n v="0"/>
    <x v="435"/>
    <x v="3"/>
    <x v="39"/>
  </r>
  <r>
    <n v="2742"/>
    <x v="2741"/>
    <x v="2740"/>
    <n v="2500"/>
    <n v="731"/>
    <x v="2"/>
    <x v="0"/>
    <x v="0"/>
    <n v="1337102187"/>
    <n v="1335892587"/>
    <x v="0"/>
    <n v="18"/>
    <x v="1"/>
    <s v="publishing/children's books"/>
    <n v="29"/>
    <x v="1939"/>
    <x v="3"/>
    <x v="39"/>
  </r>
  <r>
    <n v="2743"/>
    <x v="2742"/>
    <x v="2741"/>
    <n v="5999"/>
    <n v="0"/>
    <x v="2"/>
    <x v="0"/>
    <x v="0"/>
    <n v="1476863607"/>
    <n v="1474271607"/>
    <x v="0"/>
    <n v="0"/>
    <x v="1"/>
    <s v="publishing/children's books"/>
    <n v="0"/>
    <x v="121"/>
    <x v="3"/>
    <x v="39"/>
  </r>
  <r>
    <n v="2744"/>
    <x v="2743"/>
    <x v="2742"/>
    <n v="16000"/>
    <n v="835"/>
    <x v="2"/>
    <x v="0"/>
    <x v="0"/>
    <n v="1330478998"/>
    <n v="1327886998"/>
    <x v="0"/>
    <n v="22"/>
    <x v="1"/>
    <s v="publishing/children's books"/>
    <n v="5"/>
    <x v="1940"/>
    <x v="3"/>
    <x v="39"/>
  </r>
  <r>
    <n v="2745"/>
    <x v="2744"/>
    <x v="2743"/>
    <n v="8000"/>
    <n v="1751"/>
    <x v="2"/>
    <x v="0"/>
    <x v="0"/>
    <n v="1342309368"/>
    <n v="1337125368"/>
    <x v="0"/>
    <n v="49"/>
    <x v="1"/>
    <s v="publishing/children's books"/>
    <n v="22"/>
    <x v="1941"/>
    <x v="3"/>
    <x v="39"/>
  </r>
  <r>
    <n v="2746"/>
    <x v="2745"/>
    <x v="2744"/>
    <n v="3000"/>
    <n v="801"/>
    <x v="2"/>
    <x v="0"/>
    <x v="0"/>
    <n v="1409337911"/>
    <n v="1406745911"/>
    <x v="0"/>
    <n v="19"/>
    <x v="1"/>
    <s v="publishing/children's books"/>
    <n v="27"/>
    <x v="1281"/>
    <x v="3"/>
    <x v="39"/>
  </r>
  <r>
    <n v="2747"/>
    <x v="2746"/>
    <x v="2745"/>
    <n v="500"/>
    <n v="140"/>
    <x v="2"/>
    <x v="0"/>
    <x v="0"/>
    <n v="1339816200"/>
    <n v="1337095997"/>
    <x v="0"/>
    <n v="4"/>
    <x v="1"/>
    <s v="publishing/children's books"/>
    <n v="28"/>
    <x v="431"/>
    <x v="3"/>
    <x v="39"/>
  </r>
  <r>
    <n v="2748"/>
    <x v="2747"/>
    <x v="2746"/>
    <n v="5000"/>
    <n v="53"/>
    <x v="2"/>
    <x v="0"/>
    <x v="0"/>
    <n v="1472835802"/>
    <n v="1470243802"/>
    <x v="0"/>
    <n v="4"/>
    <x v="1"/>
    <s v="publishing/children's books"/>
    <n v="1"/>
    <x v="508"/>
    <x v="3"/>
    <x v="39"/>
  </r>
  <r>
    <n v="2749"/>
    <x v="2748"/>
    <x v="2747"/>
    <n v="10000"/>
    <n v="110"/>
    <x v="2"/>
    <x v="0"/>
    <x v="0"/>
    <n v="1428171037"/>
    <n v="1425582637"/>
    <x v="0"/>
    <n v="2"/>
    <x v="1"/>
    <s v="publishing/children's books"/>
    <n v="1"/>
    <x v="687"/>
    <x v="3"/>
    <x v="39"/>
  </r>
  <r>
    <n v="2750"/>
    <x v="2749"/>
    <x v="2748"/>
    <n v="1999"/>
    <n v="0"/>
    <x v="2"/>
    <x v="0"/>
    <x v="0"/>
    <n v="1341086400"/>
    <n v="1340055345"/>
    <x v="0"/>
    <n v="0"/>
    <x v="1"/>
    <s v="publishing/children's books"/>
    <n v="0"/>
    <x v="121"/>
    <x v="3"/>
    <x v="39"/>
  </r>
  <r>
    <n v="2751"/>
    <x v="2750"/>
    <x v="2749"/>
    <n v="3274"/>
    <n v="0"/>
    <x v="2"/>
    <x v="0"/>
    <x v="0"/>
    <n v="1403039842"/>
    <n v="1397855842"/>
    <x v="0"/>
    <n v="0"/>
    <x v="1"/>
    <s v="publishing/children's books"/>
    <n v="0"/>
    <x v="121"/>
    <x v="3"/>
    <x v="39"/>
  </r>
  <r>
    <n v="2752"/>
    <x v="2751"/>
    <x v="2750"/>
    <n v="4800"/>
    <n v="550"/>
    <x v="2"/>
    <x v="0"/>
    <x v="0"/>
    <n v="1324232504"/>
    <n v="1320776504"/>
    <x v="0"/>
    <n v="14"/>
    <x v="1"/>
    <s v="publishing/children's books"/>
    <n v="11"/>
    <x v="1942"/>
    <x v="3"/>
    <x v="39"/>
  </r>
  <r>
    <n v="2753"/>
    <x v="2752"/>
    <x v="2751"/>
    <n v="2000"/>
    <n v="380"/>
    <x v="2"/>
    <x v="0"/>
    <x v="0"/>
    <n v="1346017023"/>
    <n v="1343425023"/>
    <x v="0"/>
    <n v="8"/>
    <x v="1"/>
    <s v="publishing/children's books"/>
    <n v="19"/>
    <x v="125"/>
    <x v="3"/>
    <x v="39"/>
  </r>
  <r>
    <n v="2754"/>
    <x v="2753"/>
    <x v="2752"/>
    <n v="10000"/>
    <n v="0"/>
    <x v="2"/>
    <x v="0"/>
    <x v="0"/>
    <n v="1410448551"/>
    <n v="1407856551"/>
    <x v="0"/>
    <n v="0"/>
    <x v="1"/>
    <s v="publishing/children's books"/>
    <n v="0"/>
    <x v="121"/>
    <x v="3"/>
    <x v="39"/>
  </r>
  <r>
    <n v="2755"/>
    <x v="2754"/>
    <x v="2753"/>
    <n v="500"/>
    <n v="260"/>
    <x v="2"/>
    <x v="17"/>
    <x v="3"/>
    <n v="1428519527"/>
    <n v="1425927527"/>
    <x v="0"/>
    <n v="15"/>
    <x v="1"/>
    <s v="publishing/children's books"/>
    <n v="52"/>
    <x v="1943"/>
    <x v="3"/>
    <x v="39"/>
  </r>
  <r>
    <n v="2756"/>
    <x v="2755"/>
    <x v="2754"/>
    <n v="10000"/>
    <n v="1048"/>
    <x v="2"/>
    <x v="0"/>
    <x v="0"/>
    <n v="1389476201"/>
    <n v="1386884201"/>
    <x v="0"/>
    <n v="33"/>
    <x v="1"/>
    <s v="publishing/children's books"/>
    <n v="10"/>
    <x v="1944"/>
    <x v="3"/>
    <x v="39"/>
  </r>
  <r>
    <n v="2757"/>
    <x v="2756"/>
    <x v="2755"/>
    <n v="1500"/>
    <n v="10"/>
    <x v="2"/>
    <x v="0"/>
    <x v="0"/>
    <n v="1470498332"/>
    <n v="1469202332"/>
    <x v="0"/>
    <n v="2"/>
    <x v="1"/>
    <s v="publishing/children's books"/>
    <n v="1"/>
    <x v="144"/>
    <x v="3"/>
    <x v="39"/>
  </r>
  <r>
    <n v="2758"/>
    <x v="2757"/>
    <x v="2756"/>
    <n v="2000"/>
    <n v="234"/>
    <x v="2"/>
    <x v="2"/>
    <x v="2"/>
    <n v="1476095783"/>
    <n v="1474886183"/>
    <x v="0"/>
    <n v="6"/>
    <x v="1"/>
    <s v="publishing/children's books"/>
    <n v="12"/>
    <x v="492"/>
    <x v="3"/>
    <x v="39"/>
  </r>
  <r>
    <n v="2759"/>
    <x v="2758"/>
    <x v="2757"/>
    <n v="1000"/>
    <n v="105"/>
    <x v="2"/>
    <x v="2"/>
    <x v="2"/>
    <n v="1468658866"/>
    <n v="1464943666"/>
    <x v="0"/>
    <n v="2"/>
    <x v="1"/>
    <s v="publishing/children's books"/>
    <n v="11"/>
    <x v="1780"/>
    <x v="3"/>
    <x v="39"/>
  </r>
  <r>
    <n v="2760"/>
    <x v="2759"/>
    <x v="2758"/>
    <n v="5000"/>
    <n v="0"/>
    <x v="2"/>
    <x v="1"/>
    <x v="1"/>
    <n v="1371726258"/>
    <n v="1369134258"/>
    <x v="0"/>
    <n v="0"/>
    <x v="1"/>
    <s v="publishing/children's books"/>
    <n v="0"/>
    <x v="121"/>
    <x v="3"/>
    <x v="39"/>
  </r>
  <r>
    <n v="2761"/>
    <x v="2760"/>
    <x v="2759"/>
    <n v="5000"/>
    <n v="36"/>
    <x v="2"/>
    <x v="0"/>
    <x v="0"/>
    <n v="1357176693"/>
    <n v="1354584693"/>
    <x v="0"/>
    <n v="4"/>
    <x v="1"/>
    <s v="publishing/children's books"/>
    <n v="1"/>
    <x v="373"/>
    <x v="3"/>
    <x v="39"/>
  </r>
  <r>
    <n v="2762"/>
    <x v="2761"/>
    <x v="2760"/>
    <n v="3250"/>
    <n v="25"/>
    <x v="2"/>
    <x v="0"/>
    <x v="0"/>
    <n v="1332114795"/>
    <n v="1326934395"/>
    <x v="0"/>
    <n v="1"/>
    <x v="1"/>
    <s v="publishing/children's books"/>
    <n v="1"/>
    <x v="380"/>
    <x v="3"/>
    <x v="39"/>
  </r>
  <r>
    <n v="2763"/>
    <x v="2762"/>
    <x v="2761"/>
    <n v="39400"/>
    <n v="90"/>
    <x v="2"/>
    <x v="0"/>
    <x v="0"/>
    <n v="1369403684"/>
    <n v="1365515684"/>
    <x v="0"/>
    <n v="3"/>
    <x v="1"/>
    <s v="publishing/children's books"/>
    <n v="0"/>
    <x v="179"/>
    <x v="3"/>
    <x v="39"/>
  </r>
  <r>
    <n v="2764"/>
    <x v="2763"/>
    <x v="2762"/>
    <n v="4000"/>
    <n v="45"/>
    <x v="2"/>
    <x v="0"/>
    <x v="0"/>
    <n v="1338404400"/>
    <n v="1335855631"/>
    <x v="0"/>
    <n v="4"/>
    <x v="1"/>
    <s v="publishing/children's books"/>
    <n v="1"/>
    <x v="784"/>
    <x v="3"/>
    <x v="39"/>
  </r>
  <r>
    <n v="2765"/>
    <x v="2764"/>
    <x v="2763"/>
    <n v="4000"/>
    <n v="0"/>
    <x v="2"/>
    <x v="0"/>
    <x v="0"/>
    <n v="1351432428"/>
    <n v="1350050028"/>
    <x v="0"/>
    <n v="0"/>
    <x v="1"/>
    <s v="publishing/children's books"/>
    <n v="0"/>
    <x v="121"/>
    <x v="3"/>
    <x v="39"/>
  </r>
  <r>
    <n v="2766"/>
    <x v="2765"/>
    <x v="2764"/>
    <n v="5000"/>
    <n v="100"/>
    <x v="2"/>
    <x v="0"/>
    <x v="0"/>
    <n v="1313078518"/>
    <n v="1310486518"/>
    <x v="0"/>
    <n v="4"/>
    <x v="1"/>
    <s v="publishing/children's books"/>
    <n v="2"/>
    <x v="380"/>
    <x v="3"/>
    <x v="39"/>
  </r>
  <r>
    <n v="2767"/>
    <x v="2766"/>
    <x v="2765"/>
    <n v="4000"/>
    <n v="34"/>
    <x v="2"/>
    <x v="5"/>
    <x v="5"/>
    <n v="1439766050"/>
    <n v="1434582050"/>
    <x v="0"/>
    <n v="3"/>
    <x v="1"/>
    <s v="publishing/children's books"/>
    <n v="1"/>
    <x v="1945"/>
    <x v="3"/>
    <x v="39"/>
  </r>
  <r>
    <n v="2768"/>
    <x v="2767"/>
    <x v="2766"/>
    <n v="7000"/>
    <n v="1002"/>
    <x v="2"/>
    <x v="0"/>
    <x v="0"/>
    <n v="1333028723"/>
    <n v="1330440323"/>
    <x v="0"/>
    <n v="34"/>
    <x v="1"/>
    <s v="publishing/children's books"/>
    <n v="14"/>
    <x v="1946"/>
    <x v="3"/>
    <x v="39"/>
  </r>
  <r>
    <n v="2769"/>
    <x v="2768"/>
    <x v="2767"/>
    <n v="800"/>
    <n v="2"/>
    <x v="2"/>
    <x v="1"/>
    <x v="1"/>
    <n v="1401997790"/>
    <n v="1397677790"/>
    <x v="0"/>
    <n v="2"/>
    <x v="1"/>
    <s v="publishing/children's books"/>
    <n v="0"/>
    <x v="120"/>
    <x v="3"/>
    <x v="39"/>
  </r>
  <r>
    <n v="2770"/>
    <x v="2769"/>
    <x v="2768"/>
    <n v="20000"/>
    <n v="2082.25"/>
    <x v="2"/>
    <x v="0"/>
    <x v="0"/>
    <n v="1395158130"/>
    <n v="1392569730"/>
    <x v="0"/>
    <n v="33"/>
    <x v="1"/>
    <s v="publishing/children's books"/>
    <n v="10"/>
    <x v="640"/>
    <x v="3"/>
    <x v="39"/>
  </r>
  <r>
    <n v="2771"/>
    <x v="2770"/>
    <x v="2769"/>
    <n v="19980"/>
    <n v="0"/>
    <x v="2"/>
    <x v="0"/>
    <x v="0"/>
    <n v="1359738000"/>
    <n v="1355489140"/>
    <x v="0"/>
    <n v="0"/>
    <x v="1"/>
    <s v="publishing/children's books"/>
    <n v="0"/>
    <x v="121"/>
    <x v="3"/>
    <x v="39"/>
  </r>
  <r>
    <n v="2772"/>
    <x v="2771"/>
    <x v="2770"/>
    <n v="8000"/>
    <n v="0"/>
    <x v="2"/>
    <x v="0"/>
    <x v="0"/>
    <n v="1381006294"/>
    <n v="1379710294"/>
    <x v="0"/>
    <n v="0"/>
    <x v="1"/>
    <s v="publishing/children's books"/>
    <n v="0"/>
    <x v="121"/>
    <x v="3"/>
    <x v="39"/>
  </r>
  <r>
    <n v="2773"/>
    <x v="2772"/>
    <x v="2771"/>
    <n v="530"/>
    <n v="1"/>
    <x v="2"/>
    <x v="5"/>
    <x v="5"/>
    <n v="1461530721"/>
    <n v="1460666721"/>
    <x v="0"/>
    <n v="1"/>
    <x v="1"/>
    <s v="publishing/children's books"/>
    <n v="0"/>
    <x v="120"/>
    <x v="3"/>
    <x v="39"/>
  </r>
  <r>
    <n v="2774"/>
    <x v="2773"/>
    <x v="2772"/>
    <n v="4000"/>
    <n v="570"/>
    <x v="2"/>
    <x v="0"/>
    <x v="0"/>
    <n v="1362711728"/>
    <n v="1360119728"/>
    <x v="0"/>
    <n v="13"/>
    <x v="1"/>
    <s v="publishing/children's books"/>
    <n v="14"/>
    <x v="1947"/>
    <x v="3"/>
    <x v="39"/>
  </r>
  <r>
    <n v="2775"/>
    <x v="2774"/>
    <x v="2773"/>
    <n v="5000"/>
    <n v="150"/>
    <x v="2"/>
    <x v="0"/>
    <x v="0"/>
    <n v="1323994754"/>
    <n v="1321402754"/>
    <x v="0"/>
    <n v="2"/>
    <x v="1"/>
    <s v="publishing/children's books"/>
    <n v="3"/>
    <x v="753"/>
    <x v="3"/>
    <x v="39"/>
  </r>
  <r>
    <n v="2776"/>
    <x v="2775"/>
    <x v="2774"/>
    <n v="21000"/>
    <n v="1655"/>
    <x v="2"/>
    <x v="0"/>
    <x v="0"/>
    <n v="1434092876"/>
    <n v="1431414476"/>
    <x v="0"/>
    <n v="36"/>
    <x v="1"/>
    <s v="publishing/children's books"/>
    <n v="8"/>
    <x v="1948"/>
    <x v="3"/>
    <x v="39"/>
  </r>
  <r>
    <n v="2777"/>
    <x v="2776"/>
    <x v="2775"/>
    <n v="3000"/>
    <n v="10"/>
    <x v="2"/>
    <x v="0"/>
    <x v="0"/>
    <n v="1437149004"/>
    <n v="1434557004"/>
    <x v="0"/>
    <n v="1"/>
    <x v="1"/>
    <s v="publishing/children's books"/>
    <n v="0"/>
    <x v="119"/>
    <x v="3"/>
    <x v="39"/>
  </r>
  <r>
    <n v="2778"/>
    <x v="2777"/>
    <x v="2776"/>
    <n v="5500"/>
    <n v="1405"/>
    <x v="2"/>
    <x v="0"/>
    <x v="0"/>
    <n v="1409009306"/>
    <n v="1406417306"/>
    <x v="0"/>
    <n v="15"/>
    <x v="1"/>
    <s v="publishing/children's books"/>
    <n v="26"/>
    <x v="1949"/>
    <x v="3"/>
    <x v="39"/>
  </r>
  <r>
    <n v="2779"/>
    <x v="2778"/>
    <x v="2777"/>
    <n v="2500"/>
    <n v="53"/>
    <x v="2"/>
    <x v="0"/>
    <x v="0"/>
    <n v="1448204621"/>
    <n v="1445609021"/>
    <x v="0"/>
    <n v="1"/>
    <x v="1"/>
    <s v="publishing/children's books"/>
    <n v="2"/>
    <x v="444"/>
    <x v="3"/>
    <x v="39"/>
  </r>
  <r>
    <n v="2780"/>
    <x v="2779"/>
    <x v="2778"/>
    <n v="100000"/>
    <n v="0"/>
    <x v="2"/>
    <x v="13"/>
    <x v="3"/>
    <n v="1489142688"/>
    <n v="1486550688"/>
    <x v="0"/>
    <n v="0"/>
    <x v="1"/>
    <s v="publishing/children's books"/>
    <n v="0"/>
    <x v="121"/>
    <x v="3"/>
    <x v="39"/>
  </r>
  <r>
    <n v="2781"/>
    <x v="2780"/>
    <x v="2779"/>
    <n v="1250"/>
    <n v="1316"/>
    <x v="0"/>
    <x v="0"/>
    <x v="0"/>
    <n v="1423724400"/>
    <n v="1421274954"/>
    <x v="0"/>
    <n v="28"/>
    <x v="0"/>
    <s v="theater/plays"/>
    <n v="105"/>
    <x v="1192"/>
    <x v="1"/>
    <x v="6"/>
  </r>
  <r>
    <n v="2782"/>
    <x v="2781"/>
    <x v="2780"/>
    <n v="1000"/>
    <n v="1200"/>
    <x v="0"/>
    <x v="0"/>
    <x v="0"/>
    <n v="1424149140"/>
    <n v="1421964718"/>
    <x v="0"/>
    <n v="18"/>
    <x v="0"/>
    <s v="theater/plays"/>
    <n v="120"/>
    <x v="583"/>
    <x v="1"/>
    <x v="6"/>
  </r>
  <r>
    <n v="2783"/>
    <x v="2782"/>
    <x v="2781"/>
    <n v="1000"/>
    <n v="1145"/>
    <x v="0"/>
    <x v="1"/>
    <x v="1"/>
    <n v="1429793446"/>
    <n v="1428583846"/>
    <x v="0"/>
    <n v="61"/>
    <x v="0"/>
    <s v="theater/plays"/>
    <n v="115"/>
    <x v="1950"/>
    <x v="1"/>
    <x v="6"/>
  </r>
  <r>
    <n v="2784"/>
    <x v="2783"/>
    <x v="2782"/>
    <n v="6000"/>
    <n v="7140"/>
    <x v="0"/>
    <x v="0"/>
    <x v="0"/>
    <n v="1414608843"/>
    <n v="1412794443"/>
    <x v="0"/>
    <n v="108"/>
    <x v="0"/>
    <s v="theater/plays"/>
    <n v="119"/>
    <x v="1951"/>
    <x v="1"/>
    <x v="6"/>
  </r>
  <r>
    <n v="2785"/>
    <x v="2784"/>
    <x v="2783"/>
    <n v="5000"/>
    <n v="5234"/>
    <x v="0"/>
    <x v="0"/>
    <x v="0"/>
    <n v="1470430800"/>
    <n v="1467865967"/>
    <x v="0"/>
    <n v="142"/>
    <x v="0"/>
    <s v="theater/plays"/>
    <n v="105"/>
    <x v="1952"/>
    <x v="1"/>
    <x v="6"/>
  </r>
  <r>
    <n v="2786"/>
    <x v="2785"/>
    <x v="2784"/>
    <n v="2500"/>
    <n v="2946"/>
    <x v="0"/>
    <x v="1"/>
    <x v="1"/>
    <n v="1404913180"/>
    <n v="1403703580"/>
    <x v="0"/>
    <n v="74"/>
    <x v="0"/>
    <s v="theater/plays"/>
    <n v="118"/>
    <x v="1953"/>
    <x v="1"/>
    <x v="6"/>
  </r>
  <r>
    <n v="2787"/>
    <x v="2786"/>
    <x v="2785"/>
    <n v="1000"/>
    <n v="1197"/>
    <x v="0"/>
    <x v="0"/>
    <x v="0"/>
    <n v="1405658752"/>
    <n v="1403066752"/>
    <x v="0"/>
    <n v="38"/>
    <x v="0"/>
    <s v="theater/plays"/>
    <n v="120"/>
    <x v="9"/>
    <x v="1"/>
    <x v="6"/>
  </r>
  <r>
    <n v="2788"/>
    <x v="2787"/>
    <x v="2786"/>
    <n v="2000"/>
    <n v="2050"/>
    <x v="0"/>
    <x v="0"/>
    <x v="0"/>
    <n v="1469811043"/>
    <n v="1467219043"/>
    <x v="0"/>
    <n v="20"/>
    <x v="0"/>
    <s v="theater/plays"/>
    <n v="103"/>
    <x v="587"/>
    <x v="1"/>
    <x v="6"/>
  </r>
  <r>
    <n v="2789"/>
    <x v="2788"/>
    <x v="2787"/>
    <n v="3000"/>
    <n v="3035"/>
    <x v="0"/>
    <x v="0"/>
    <x v="0"/>
    <n v="1426132800"/>
    <n v="1424477934"/>
    <x v="0"/>
    <n v="24"/>
    <x v="0"/>
    <s v="theater/plays"/>
    <n v="101"/>
    <x v="1954"/>
    <x v="1"/>
    <x v="6"/>
  </r>
  <r>
    <n v="2790"/>
    <x v="2789"/>
    <x v="2788"/>
    <n v="3000"/>
    <n v="3160"/>
    <x v="0"/>
    <x v="0"/>
    <x v="0"/>
    <n v="1423693903"/>
    <n v="1421101903"/>
    <x v="0"/>
    <n v="66"/>
    <x v="0"/>
    <s v="theater/plays"/>
    <n v="105"/>
    <x v="371"/>
    <x v="1"/>
    <x v="6"/>
  </r>
  <r>
    <n v="2791"/>
    <x v="2790"/>
    <x v="2789"/>
    <n v="2000"/>
    <n v="2050"/>
    <x v="0"/>
    <x v="0"/>
    <x v="0"/>
    <n v="1473393600"/>
    <n v="1470778559"/>
    <x v="0"/>
    <n v="28"/>
    <x v="0"/>
    <s v="theater/plays"/>
    <n v="103"/>
    <x v="1955"/>
    <x v="1"/>
    <x v="6"/>
  </r>
  <r>
    <n v="2792"/>
    <x v="2791"/>
    <x v="2790"/>
    <n v="2000"/>
    <n v="2152"/>
    <x v="0"/>
    <x v="0"/>
    <x v="0"/>
    <n v="1439357559"/>
    <n v="1435469559"/>
    <x v="0"/>
    <n v="24"/>
    <x v="0"/>
    <s v="theater/plays"/>
    <n v="108"/>
    <x v="1223"/>
    <x v="1"/>
    <x v="6"/>
  </r>
  <r>
    <n v="2793"/>
    <x v="2792"/>
    <x v="2791"/>
    <n v="10000"/>
    <n v="11056.75"/>
    <x v="0"/>
    <x v="2"/>
    <x v="2"/>
    <n v="1437473005"/>
    <n v="1434881005"/>
    <x v="0"/>
    <n v="73"/>
    <x v="0"/>
    <s v="theater/plays"/>
    <n v="111"/>
    <x v="1956"/>
    <x v="1"/>
    <x v="6"/>
  </r>
  <r>
    <n v="2794"/>
    <x v="2793"/>
    <x v="2792"/>
    <n v="50"/>
    <n v="75"/>
    <x v="0"/>
    <x v="1"/>
    <x v="1"/>
    <n v="1457031600"/>
    <n v="1455640559"/>
    <x v="0"/>
    <n v="3"/>
    <x v="0"/>
    <s v="theater/plays"/>
    <n v="150"/>
    <x v="380"/>
    <x v="1"/>
    <x v="6"/>
  </r>
  <r>
    <n v="2795"/>
    <x v="2794"/>
    <x v="2793"/>
    <n v="700"/>
    <n v="730"/>
    <x v="0"/>
    <x v="0"/>
    <x v="0"/>
    <n v="1402095600"/>
    <n v="1400675841"/>
    <x v="0"/>
    <n v="20"/>
    <x v="0"/>
    <s v="theater/plays"/>
    <n v="104"/>
    <x v="1957"/>
    <x v="1"/>
    <x v="6"/>
  </r>
  <r>
    <n v="2796"/>
    <x v="2795"/>
    <x v="2794"/>
    <n v="800"/>
    <n v="924"/>
    <x v="0"/>
    <x v="1"/>
    <x v="1"/>
    <n v="1404564028"/>
    <n v="1401972028"/>
    <x v="0"/>
    <n v="21"/>
    <x v="0"/>
    <s v="theater/plays"/>
    <n v="116"/>
    <x v="878"/>
    <x v="1"/>
    <x v="6"/>
  </r>
  <r>
    <n v="2797"/>
    <x v="2796"/>
    <x v="2795"/>
    <n v="8000"/>
    <n v="8211.61"/>
    <x v="0"/>
    <x v="1"/>
    <x v="1"/>
    <n v="1404858840"/>
    <n v="1402266840"/>
    <x v="0"/>
    <n v="94"/>
    <x v="0"/>
    <s v="theater/plays"/>
    <n v="103"/>
    <x v="1958"/>
    <x v="1"/>
    <x v="6"/>
  </r>
  <r>
    <n v="2798"/>
    <x v="2797"/>
    <x v="2796"/>
    <n v="5000"/>
    <n v="5070"/>
    <x v="0"/>
    <x v="1"/>
    <x v="1"/>
    <n v="1438358400"/>
    <n v="1437063121"/>
    <x v="0"/>
    <n v="139"/>
    <x v="0"/>
    <s v="theater/plays"/>
    <n v="101"/>
    <x v="1959"/>
    <x v="1"/>
    <x v="6"/>
  </r>
  <r>
    <n v="2799"/>
    <x v="2798"/>
    <x v="2797"/>
    <n v="5000"/>
    <n v="5831.74"/>
    <x v="0"/>
    <x v="1"/>
    <x v="1"/>
    <n v="1466179200"/>
    <n v="1463466070"/>
    <x v="0"/>
    <n v="130"/>
    <x v="0"/>
    <s v="theater/plays"/>
    <n v="117"/>
    <x v="1960"/>
    <x v="1"/>
    <x v="6"/>
  </r>
  <r>
    <n v="2800"/>
    <x v="2799"/>
    <x v="2798"/>
    <n v="1000"/>
    <n v="1330"/>
    <x v="0"/>
    <x v="1"/>
    <x v="1"/>
    <n v="1420377366"/>
    <n v="1415193366"/>
    <x v="0"/>
    <n v="31"/>
    <x v="0"/>
    <s v="theater/plays"/>
    <n v="133"/>
    <x v="1961"/>
    <x v="1"/>
    <x v="6"/>
  </r>
  <r>
    <n v="2801"/>
    <x v="2800"/>
    <x v="2799"/>
    <n v="500"/>
    <n v="666"/>
    <x v="0"/>
    <x v="2"/>
    <x v="2"/>
    <n v="1412938800"/>
    <n v="1411019409"/>
    <x v="0"/>
    <n v="13"/>
    <x v="0"/>
    <s v="theater/plays"/>
    <n v="133"/>
    <x v="1256"/>
    <x v="1"/>
    <x v="6"/>
  </r>
  <r>
    <n v="2802"/>
    <x v="2801"/>
    <x v="2800"/>
    <n v="3000"/>
    <n v="3055"/>
    <x v="0"/>
    <x v="1"/>
    <x v="1"/>
    <n v="1438875107"/>
    <n v="1436283107"/>
    <x v="0"/>
    <n v="90"/>
    <x v="0"/>
    <s v="theater/plays"/>
    <n v="102"/>
    <x v="1962"/>
    <x v="1"/>
    <x v="6"/>
  </r>
  <r>
    <n v="2803"/>
    <x v="2802"/>
    <x v="2801"/>
    <n v="10000"/>
    <n v="12795"/>
    <x v="0"/>
    <x v="0"/>
    <x v="0"/>
    <n v="1437004800"/>
    <n v="1433295276"/>
    <x v="0"/>
    <n v="141"/>
    <x v="0"/>
    <s v="theater/plays"/>
    <n v="128"/>
    <x v="1963"/>
    <x v="1"/>
    <x v="6"/>
  </r>
  <r>
    <n v="2804"/>
    <x v="2803"/>
    <x v="2802"/>
    <n v="1000"/>
    <n v="1150"/>
    <x v="0"/>
    <x v="1"/>
    <x v="1"/>
    <n v="1411987990"/>
    <n v="1409395990"/>
    <x v="0"/>
    <n v="23"/>
    <x v="0"/>
    <s v="theater/plays"/>
    <n v="115"/>
    <x v="73"/>
    <x v="1"/>
    <x v="6"/>
  </r>
  <r>
    <n v="2805"/>
    <x v="2804"/>
    <x v="2803"/>
    <n v="400"/>
    <n v="440"/>
    <x v="0"/>
    <x v="1"/>
    <x v="1"/>
    <n v="1440245273"/>
    <n v="1438085273"/>
    <x v="0"/>
    <n v="18"/>
    <x v="0"/>
    <s v="theater/plays"/>
    <n v="110"/>
    <x v="1964"/>
    <x v="1"/>
    <x v="6"/>
  </r>
  <r>
    <n v="2806"/>
    <x v="2805"/>
    <x v="2804"/>
    <n v="3000"/>
    <n v="3363"/>
    <x v="0"/>
    <x v="1"/>
    <x v="1"/>
    <n v="1438772400"/>
    <n v="1435645490"/>
    <x v="0"/>
    <n v="76"/>
    <x v="0"/>
    <s v="theater/plays"/>
    <n v="112"/>
    <x v="1965"/>
    <x v="1"/>
    <x v="6"/>
  </r>
  <r>
    <n v="2807"/>
    <x v="2806"/>
    <x v="2805"/>
    <n v="5000"/>
    <n v="6300"/>
    <x v="0"/>
    <x v="0"/>
    <x v="0"/>
    <n v="1435611438"/>
    <n v="1433019438"/>
    <x v="0"/>
    <n v="93"/>
    <x v="0"/>
    <s v="theater/plays"/>
    <n v="126"/>
    <x v="1966"/>
    <x v="1"/>
    <x v="6"/>
  </r>
  <r>
    <n v="2808"/>
    <x v="2807"/>
    <x v="2806"/>
    <n v="4500"/>
    <n v="4511"/>
    <x v="0"/>
    <x v="0"/>
    <x v="0"/>
    <n v="1440274735"/>
    <n v="1437682735"/>
    <x v="0"/>
    <n v="69"/>
    <x v="0"/>
    <s v="theater/plays"/>
    <n v="100"/>
    <x v="109"/>
    <x v="1"/>
    <x v="6"/>
  </r>
  <r>
    <n v="2809"/>
    <x v="2808"/>
    <x v="2807"/>
    <n v="2500"/>
    <n v="2560"/>
    <x v="0"/>
    <x v="0"/>
    <x v="0"/>
    <n v="1459348740"/>
    <n v="1458647725"/>
    <x v="0"/>
    <n v="21"/>
    <x v="0"/>
    <s v="theater/plays"/>
    <n v="102"/>
    <x v="1967"/>
    <x v="1"/>
    <x v="6"/>
  </r>
  <r>
    <n v="2810"/>
    <x v="2809"/>
    <x v="2808"/>
    <n v="2500"/>
    <n v="2705"/>
    <x v="0"/>
    <x v="0"/>
    <x v="0"/>
    <n v="1401595140"/>
    <n v="1398828064"/>
    <x v="0"/>
    <n v="57"/>
    <x v="0"/>
    <s v="theater/plays"/>
    <n v="108"/>
    <x v="1968"/>
    <x v="1"/>
    <x v="6"/>
  </r>
  <r>
    <n v="2811"/>
    <x v="2810"/>
    <x v="2809"/>
    <n v="10000"/>
    <n v="10027"/>
    <x v="0"/>
    <x v="1"/>
    <x v="1"/>
    <n v="1424692503"/>
    <n v="1422100503"/>
    <x v="0"/>
    <n v="108"/>
    <x v="0"/>
    <s v="theater/plays"/>
    <n v="100"/>
    <x v="1969"/>
    <x v="1"/>
    <x v="6"/>
  </r>
  <r>
    <n v="2812"/>
    <x v="2811"/>
    <x v="2810"/>
    <n v="5000"/>
    <n v="5665"/>
    <x v="0"/>
    <x v="5"/>
    <x v="5"/>
    <n v="1428292800"/>
    <n v="1424368298"/>
    <x v="0"/>
    <n v="83"/>
    <x v="0"/>
    <s v="theater/plays"/>
    <n v="113"/>
    <x v="1922"/>
    <x v="1"/>
    <x v="6"/>
  </r>
  <r>
    <n v="2813"/>
    <x v="2812"/>
    <x v="2811"/>
    <n v="2800"/>
    <n v="3572.12"/>
    <x v="0"/>
    <x v="0"/>
    <x v="0"/>
    <n v="1481737761"/>
    <n v="1479577761"/>
    <x v="0"/>
    <n v="96"/>
    <x v="0"/>
    <s v="theater/plays"/>
    <n v="128"/>
    <x v="1970"/>
    <x v="1"/>
    <x v="6"/>
  </r>
  <r>
    <n v="2814"/>
    <x v="2813"/>
    <x v="2812"/>
    <n v="1500"/>
    <n v="1616"/>
    <x v="0"/>
    <x v="1"/>
    <x v="1"/>
    <n v="1431164115"/>
    <n v="1428572115"/>
    <x v="0"/>
    <n v="64"/>
    <x v="0"/>
    <s v="theater/plays"/>
    <n v="108"/>
    <x v="1971"/>
    <x v="1"/>
    <x v="6"/>
  </r>
  <r>
    <n v="2815"/>
    <x v="2814"/>
    <x v="2813"/>
    <n v="250"/>
    <n v="605"/>
    <x v="0"/>
    <x v="5"/>
    <x v="5"/>
    <n v="1470595109"/>
    <n v="1468003109"/>
    <x v="0"/>
    <n v="14"/>
    <x v="0"/>
    <s v="theater/plays"/>
    <n v="242"/>
    <x v="1972"/>
    <x v="1"/>
    <x v="6"/>
  </r>
  <r>
    <n v="2816"/>
    <x v="2815"/>
    <x v="2814"/>
    <n v="3000"/>
    <n v="4247"/>
    <x v="0"/>
    <x v="1"/>
    <x v="1"/>
    <n v="1438531200"/>
    <n v="1435921992"/>
    <x v="0"/>
    <n v="169"/>
    <x v="0"/>
    <s v="theater/plays"/>
    <n v="142"/>
    <x v="1973"/>
    <x v="1"/>
    <x v="6"/>
  </r>
  <r>
    <n v="2817"/>
    <x v="2816"/>
    <x v="2815"/>
    <n v="600"/>
    <n v="780"/>
    <x v="0"/>
    <x v="1"/>
    <x v="1"/>
    <n v="1425136462"/>
    <n v="1421680462"/>
    <x v="0"/>
    <n v="33"/>
    <x v="0"/>
    <s v="theater/plays"/>
    <n v="130"/>
    <x v="1974"/>
    <x v="1"/>
    <x v="6"/>
  </r>
  <r>
    <n v="2818"/>
    <x v="2817"/>
    <x v="2816"/>
    <n v="10000"/>
    <n v="10603"/>
    <x v="0"/>
    <x v="0"/>
    <x v="0"/>
    <n v="1443018086"/>
    <n v="1441290086"/>
    <x v="0"/>
    <n v="102"/>
    <x v="0"/>
    <s v="theater/plays"/>
    <n v="106"/>
    <x v="1975"/>
    <x v="1"/>
    <x v="6"/>
  </r>
  <r>
    <n v="2819"/>
    <x v="2818"/>
    <x v="2817"/>
    <n v="5000"/>
    <n v="5240"/>
    <x v="0"/>
    <x v="1"/>
    <x v="1"/>
    <n v="1434285409"/>
    <n v="1431693409"/>
    <x v="0"/>
    <n v="104"/>
    <x v="0"/>
    <s v="theater/plays"/>
    <n v="105"/>
    <x v="1976"/>
    <x v="1"/>
    <x v="6"/>
  </r>
  <r>
    <n v="2820"/>
    <x v="2819"/>
    <x v="2818"/>
    <n v="200"/>
    <n v="272"/>
    <x v="0"/>
    <x v="1"/>
    <x v="1"/>
    <n v="1456444800"/>
    <n v="1454337589"/>
    <x v="0"/>
    <n v="20"/>
    <x v="0"/>
    <s v="theater/plays"/>
    <n v="136"/>
    <x v="1977"/>
    <x v="1"/>
    <x v="6"/>
  </r>
  <r>
    <n v="2821"/>
    <x v="2820"/>
    <x v="2819"/>
    <n v="1000"/>
    <n v="1000"/>
    <x v="0"/>
    <x v="1"/>
    <x v="1"/>
    <n v="1411510135"/>
    <n v="1408918135"/>
    <x v="0"/>
    <n v="35"/>
    <x v="0"/>
    <s v="theater/plays"/>
    <n v="100"/>
    <x v="1343"/>
    <x v="1"/>
    <x v="6"/>
  </r>
  <r>
    <n v="2822"/>
    <x v="2821"/>
    <x v="2820"/>
    <n v="6000"/>
    <n v="6000"/>
    <x v="0"/>
    <x v="0"/>
    <x v="0"/>
    <n v="1427469892"/>
    <n v="1424881492"/>
    <x v="0"/>
    <n v="94"/>
    <x v="0"/>
    <s v="theater/plays"/>
    <n v="100"/>
    <x v="418"/>
    <x v="1"/>
    <x v="6"/>
  </r>
  <r>
    <n v="2823"/>
    <x v="2822"/>
    <x v="2821"/>
    <n v="100"/>
    <n v="124"/>
    <x v="0"/>
    <x v="1"/>
    <x v="1"/>
    <n v="1427842740"/>
    <n v="1425428206"/>
    <x v="0"/>
    <n v="14"/>
    <x v="0"/>
    <s v="theater/plays"/>
    <n v="124"/>
    <x v="1978"/>
    <x v="1"/>
    <x v="6"/>
  </r>
  <r>
    <n v="2824"/>
    <x v="2823"/>
    <x v="2822"/>
    <n v="650"/>
    <n v="760"/>
    <x v="0"/>
    <x v="0"/>
    <x v="0"/>
    <n v="1434159780"/>
    <n v="1431412196"/>
    <x v="0"/>
    <n v="15"/>
    <x v="0"/>
    <s v="theater/plays"/>
    <n v="117"/>
    <x v="693"/>
    <x v="1"/>
    <x v="6"/>
  </r>
  <r>
    <n v="2825"/>
    <x v="2824"/>
    <x v="2823"/>
    <n v="3000"/>
    <n v="3100"/>
    <x v="0"/>
    <x v="1"/>
    <x v="1"/>
    <n v="1449255686"/>
    <n v="1446663686"/>
    <x v="0"/>
    <n v="51"/>
    <x v="0"/>
    <s v="theater/plays"/>
    <n v="103"/>
    <x v="1979"/>
    <x v="1"/>
    <x v="6"/>
  </r>
  <r>
    <n v="2826"/>
    <x v="2825"/>
    <x v="2824"/>
    <n v="2000"/>
    <n v="2155"/>
    <x v="0"/>
    <x v="0"/>
    <x v="0"/>
    <n v="1436511600"/>
    <n v="1434415812"/>
    <x v="0"/>
    <n v="19"/>
    <x v="0"/>
    <s v="theater/plays"/>
    <n v="108"/>
    <x v="1980"/>
    <x v="1"/>
    <x v="6"/>
  </r>
  <r>
    <n v="2827"/>
    <x v="2826"/>
    <x v="2825"/>
    <n v="2000"/>
    <n v="2405"/>
    <x v="0"/>
    <x v="0"/>
    <x v="0"/>
    <n v="1464971400"/>
    <n v="1462379066"/>
    <x v="0"/>
    <n v="23"/>
    <x v="0"/>
    <s v="theater/plays"/>
    <n v="120"/>
    <x v="1981"/>
    <x v="1"/>
    <x v="6"/>
  </r>
  <r>
    <n v="2828"/>
    <x v="2827"/>
    <x v="2826"/>
    <n v="9500"/>
    <n v="9536"/>
    <x v="0"/>
    <x v="1"/>
    <x v="1"/>
    <n v="1443826800"/>
    <n v="1441606869"/>
    <x v="0"/>
    <n v="97"/>
    <x v="0"/>
    <s v="theater/plays"/>
    <n v="100"/>
    <x v="1982"/>
    <x v="1"/>
    <x v="6"/>
  </r>
  <r>
    <n v="2829"/>
    <x v="2828"/>
    <x v="2827"/>
    <n v="2500"/>
    <n v="2663"/>
    <x v="0"/>
    <x v="1"/>
    <x v="1"/>
    <n v="1464863118"/>
    <n v="1462443918"/>
    <x v="0"/>
    <n v="76"/>
    <x v="0"/>
    <s v="theater/plays"/>
    <n v="107"/>
    <x v="1983"/>
    <x v="1"/>
    <x v="6"/>
  </r>
  <r>
    <n v="2830"/>
    <x v="2829"/>
    <x v="2828"/>
    <n v="3000"/>
    <n v="3000"/>
    <x v="0"/>
    <x v="0"/>
    <x v="0"/>
    <n v="1399867140"/>
    <n v="1398802148"/>
    <x v="0"/>
    <n v="11"/>
    <x v="0"/>
    <s v="theater/plays"/>
    <n v="100"/>
    <x v="1984"/>
    <x v="1"/>
    <x v="6"/>
  </r>
  <r>
    <n v="2831"/>
    <x v="2830"/>
    <x v="2829"/>
    <n v="3000"/>
    <n v="3320"/>
    <x v="0"/>
    <x v="0"/>
    <x v="0"/>
    <n v="1437076070"/>
    <n v="1434484070"/>
    <x v="0"/>
    <n v="52"/>
    <x v="0"/>
    <s v="theater/plays"/>
    <n v="111"/>
    <x v="1985"/>
    <x v="1"/>
    <x v="6"/>
  </r>
  <r>
    <n v="2832"/>
    <x v="2831"/>
    <x v="2830"/>
    <n v="2500"/>
    <n v="2867.99"/>
    <x v="0"/>
    <x v="1"/>
    <x v="1"/>
    <n v="1416780000"/>
    <n v="1414342894"/>
    <x v="0"/>
    <n v="95"/>
    <x v="0"/>
    <s v="theater/plays"/>
    <n v="115"/>
    <x v="1986"/>
    <x v="1"/>
    <x v="6"/>
  </r>
  <r>
    <n v="2833"/>
    <x v="2832"/>
    <x v="2831"/>
    <n v="2700"/>
    <n v="2923"/>
    <x v="0"/>
    <x v="0"/>
    <x v="0"/>
    <n v="1444528800"/>
    <n v="1442804633"/>
    <x v="0"/>
    <n v="35"/>
    <x v="0"/>
    <s v="theater/plays"/>
    <n v="108"/>
    <x v="1987"/>
    <x v="1"/>
    <x v="6"/>
  </r>
  <r>
    <n v="2834"/>
    <x v="2833"/>
    <x v="2832"/>
    <n v="800"/>
    <n v="1360"/>
    <x v="0"/>
    <x v="1"/>
    <x v="1"/>
    <n v="1422658930"/>
    <n v="1421362930"/>
    <x v="0"/>
    <n v="21"/>
    <x v="0"/>
    <s v="theater/plays"/>
    <n v="170"/>
    <x v="1988"/>
    <x v="1"/>
    <x v="6"/>
  </r>
  <r>
    <n v="2835"/>
    <x v="2834"/>
    <x v="2833"/>
    <n v="1000"/>
    <n v="1870.99"/>
    <x v="0"/>
    <x v="1"/>
    <x v="1"/>
    <n v="1449273600"/>
    <n v="1446742417"/>
    <x v="0"/>
    <n v="93"/>
    <x v="0"/>
    <s v="theater/plays"/>
    <n v="187"/>
    <x v="1989"/>
    <x v="1"/>
    <x v="6"/>
  </r>
  <r>
    <n v="2836"/>
    <x v="2835"/>
    <x v="2834"/>
    <n v="450"/>
    <n v="485"/>
    <x v="0"/>
    <x v="0"/>
    <x v="0"/>
    <n v="1487393940"/>
    <n v="1484115418"/>
    <x v="0"/>
    <n v="11"/>
    <x v="0"/>
    <s v="theater/plays"/>
    <n v="108"/>
    <x v="1990"/>
    <x v="1"/>
    <x v="6"/>
  </r>
  <r>
    <n v="2837"/>
    <x v="2836"/>
    <x v="2835"/>
    <n v="850"/>
    <n v="850"/>
    <x v="0"/>
    <x v="5"/>
    <x v="5"/>
    <n v="1449701284"/>
    <n v="1446241684"/>
    <x v="0"/>
    <n v="21"/>
    <x v="0"/>
    <s v="theater/plays"/>
    <n v="100"/>
    <x v="785"/>
    <x v="1"/>
    <x v="6"/>
  </r>
  <r>
    <n v="2838"/>
    <x v="2837"/>
    <x v="2836"/>
    <n v="2000"/>
    <n v="2405"/>
    <x v="0"/>
    <x v="0"/>
    <x v="0"/>
    <n v="1407967200"/>
    <n v="1406039696"/>
    <x v="0"/>
    <n v="54"/>
    <x v="0"/>
    <s v="theater/plays"/>
    <n v="120"/>
    <x v="1991"/>
    <x v="1"/>
    <x v="6"/>
  </r>
  <r>
    <n v="2839"/>
    <x v="2838"/>
    <x v="2837"/>
    <n v="3500"/>
    <n v="3900"/>
    <x v="0"/>
    <x v="0"/>
    <x v="0"/>
    <n v="1408942740"/>
    <n v="1406958354"/>
    <x v="0"/>
    <n v="31"/>
    <x v="0"/>
    <s v="theater/plays"/>
    <n v="111"/>
    <x v="1992"/>
    <x v="1"/>
    <x v="6"/>
  </r>
  <r>
    <n v="2840"/>
    <x v="2839"/>
    <x v="2838"/>
    <n v="2500"/>
    <n v="2600"/>
    <x v="0"/>
    <x v="1"/>
    <x v="1"/>
    <n v="1426698000"/>
    <n v="1424825479"/>
    <x v="0"/>
    <n v="132"/>
    <x v="0"/>
    <s v="theater/plays"/>
    <n v="104"/>
    <x v="1993"/>
    <x v="1"/>
    <x v="6"/>
  </r>
  <r>
    <n v="2841"/>
    <x v="2840"/>
    <x v="2839"/>
    <n v="1000"/>
    <n v="10"/>
    <x v="2"/>
    <x v="1"/>
    <x v="1"/>
    <n v="1450032297"/>
    <n v="1444844697"/>
    <x v="0"/>
    <n v="1"/>
    <x v="1"/>
    <s v="theater/plays"/>
    <n v="1"/>
    <x v="119"/>
    <x v="1"/>
    <x v="6"/>
  </r>
  <r>
    <n v="2842"/>
    <x v="2841"/>
    <x v="2840"/>
    <n v="1500"/>
    <n v="0"/>
    <x v="2"/>
    <x v="1"/>
    <x v="1"/>
    <n v="1403348400"/>
    <n v="1401058295"/>
    <x v="0"/>
    <n v="0"/>
    <x v="1"/>
    <s v="theater/plays"/>
    <n v="0"/>
    <x v="121"/>
    <x v="1"/>
    <x v="6"/>
  </r>
  <r>
    <n v="2843"/>
    <x v="2842"/>
    <x v="2841"/>
    <n v="1200"/>
    <n v="0"/>
    <x v="2"/>
    <x v="0"/>
    <x v="0"/>
    <n v="1465790400"/>
    <n v="1462210950"/>
    <x v="0"/>
    <n v="0"/>
    <x v="1"/>
    <s v="theater/plays"/>
    <n v="0"/>
    <x v="121"/>
    <x v="1"/>
    <x v="6"/>
  </r>
  <r>
    <n v="2844"/>
    <x v="2843"/>
    <x v="2842"/>
    <n v="550"/>
    <n v="30"/>
    <x v="2"/>
    <x v="15"/>
    <x v="3"/>
    <n v="1483535180"/>
    <n v="1480943180"/>
    <x v="0"/>
    <n v="1"/>
    <x v="1"/>
    <s v="theater/plays"/>
    <n v="5"/>
    <x v="179"/>
    <x v="1"/>
    <x v="6"/>
  </r>
  <r>
    <n v="2845"/>
    <x v="2844"/>
    <x v="2843"/>
    <n v="7500"/>
    <n v="2366"/>
    <x v="2"/>
    <x v="0"/>
    <x v="0"/>
    <n v="1433723033"/>
    <n v="1428539033"/>
    <x v="0"/>
    <n v="39"/>
    <x v="1"/>
    <s v="theater/plays"/>
    <n v="32"/>
    <x v="1994"/>
    <x v="1"/>
    <x v="6"/>
  </r>
  <r>
    <n v="2846"/>
    <x v="2845"/>
    <x v="2844"/>
    <n v="8000"/>
    <n v="0"/>
    <x v="2"/>
    <x v="0"/>
    <x v="0"/>
    <n v="1432917394"/>
    <n v="1429029394"/>
    <x v="0"/>
    <n v="0"/>
    <x v="1"/>
    <s v="theater/plays"/>
    <n v="0"/>
    <x v="121"/>
    <x v="1"/>
    <x v="6"/>
  </r>
  <r>
    <n v="2847"/>
    <x v="2846"/>
    <x v="2845"/>
    <n v="2000"/>
    <n v="0"/>
    <x v="2"/>
    <x v="0"/>
    <x v="0"/>
    <n v="1464031265"/>
    <n v="1458847265"/>
    <x v="0"/>
    <n v="0"/>
    <x v="1"/>
    <s v="theater/plays"/>
    <n v="0"/>
    <x v="121"/>
    <x v="1"/>
    <x v="6"/>
  </r>
  <r>
    <n v="2848"/>
    <x v="2847"/>
    <x v="2846"/>
    <n v="35000"/>
    <n v="70"/>
    <x v="2"/>
    <x v="0"/>
    <x v="0"/>
    <n v="1432913659"/>
    <n v="1430321659"/>
    <x v="0"/>
    <n v="3"/>
    <x v="1"/>
    <s v="theater/plays"/>
    <n v="0"/>
    <x v="457"/>
    <x v="1"/>
    <x v="6"/>
  </r>
  <r>
    <n v="2849"/>
    <x v="2848"/>
    <x v="2847"/>
    <n v="500"/>
    <n v="5"/>
    <x v="2"/>
    <x v="1"/>
    <x v="1"/>
    <n v="1461406600"/>
    <n v="1458814600"/>
    <x v="0"/>
    <n v="1"/>
    <x v="1"/>
    <s v="theater/plays"/>
    <n v="1"/>
    <x v="144"/>
    <x v="1"/>
    <x v="6"/>
  </r>
  <r>
    <n v="2850"/>
    <x v="2849"/>
    <x v="2848"/>
    <n v="8000"/>
    <n v="311"/>
    <x v="2"/>
    <x v="0"/>
    <x v="0"/>
    <n v="1409962211"/>
    <n v="1407370211"/>
    <x v="0"/>
    <n v="13"/>
    <x v="1"/>
    <s v="theater/plays"/>
    <n v="4"/>
    <x v="1995"/>
    <x v="1"/>
    <x v="6"/>
  </r>
  <r>
    <n v="2851"/>
    <x v="2850"/>
    <x v="2849"/>
    <n v="4500"/>
    <n v="0"/>
    <x v="2"/>
    <x v="17"/>
    <x v="3"/>
    <n v="1454109420"/>
    <n v="1453334629"/>
    <x v="0"/>
    <n v="0"/>
    <x v="1"/>
    <s v="theater/plays"/>
    <n v="0"/>
    <x v="121"/>
    <x v="1"/>
    <x v="6"/>
  </r>
  <r>
    <n v="2852"/>
    <x v="2851"/>
    <x v="2850"/>
    <n v="5000"/>
    <n v="95"/>
    <x v="2"/>
    <x v="0"/>
    <x v="0"/>
    <n v="1403312703"/>
    <n v="1400720703"/>
    <x v="0"/>
    <n v="6"/>
    <x v="1"/>
    <s v="theater/plays"/>
    <n v="2"/>
    <x v="1996"/>
    <x v="1"/>
    <x v="6"/>
  </r>
  <r>
    <n v="2853"/>
    <x v="2852"/>
    <x v="2851"/>
    <n v="9500"/>
    <n v="0"/>
    <x v="2"/>
    <x v="5"/>
    <x v="5"/>
    <n v="1410669297"/>
    <n v="1405485297"/>
    <x v="0"/>
    <n v="0"/>
    <x v="1"/>
    <s v="theater/plays"/>
    <n v="0"/>
    <x v="121"/>
    <x v="1"/>
    <x v="6"/>
  </r>
  <r>
    <n v="2854"/>
    <x v="2853"/>
    <x v="2852"/>
    <n v="1000"/>
    <n v="417"/>
    <x v="2"/>
    <x v="1"/>
    <x v="1"/>
    <n v="1431018719"/>
    <n v="1429290719"/>
    <x v="0"/>
    <n v="14"/>
    <x v="1"/>
    <s v="theater/plays"/>
    <n v="42"/>
    <x v="1997"/>
    <x v="1"/>
    <x v="6"/>
  </r>
  <r>
    <n v="2855"/>
    <x v="2854"/>
    <x v="2853"/>
    <n v="600"/>
    <n v="300"/>
    <x v="2"/>
    <x v="0"/>
    <x v="0"/>
    <n v="1454110440"/>
    <n v="1451607071"/>
    <x v="0"/>
    <n v="5"/>
    <x v="1"/>
    <s v="theater/plays"/>
    <n v="50"/>
    <x v="88"/>
    <x v="1"/>
    <x v="6"/>
  </r>
  <r>
    <n v="2856"/>
    <x v="2855"/>
    <x v="2854"/>
    <n v="3000"/>
    <n v="146"/>
    <x v="2"/>
    <x v="0"/>
    <x v="0"/>
    <n v="1439069640"/>
    <n v="1433897647"/>
    <x v="0"/>
    <n v="6"/>
    <x v="1"/>
    <s v="theater/plays"/>
    <n v="5"/>
    <x v="821"/>
    <x v="1"/>
    <x v="6"/>
  </r>
  <r>
    <n v="2857"/>
    <x v="2856"/>
    <x v="2855"/>
    <n v="38000"/>
    <n v="7500"/>
    <x v="2"/>
    <x v="14"/>
    <x v="10"/>
    <n v="1487613600"/>
    <n v="1482444295"/>
    <x v="0"/>
    <n v="15"/>
    <x v="1"/>
    <s v="theater/plays"/>
    <n v="20"/>
    <x v="130"/>
    <x v="1"/>
    <x v="6"/>
  </r>
  <r>
    <n v="2858"/>
    <x v="2857"/>
    <x v="2856"/>
    <n v="1000"/>
    <n v="0"/>
    <x v="2"/>
    <x v="9"/>
    <x v="3"/>
    <n v="1417778880"/>
    <n v="1415711095"/>
    <x v="0"/>
    <n v="0"/>
    <x v="1"/>
    <s v="theater/plays"/>
    <n v="0"/>
    <x v="121"/>
    <x v="1"/>
    <x v="6"/>
  </r>
  <r>
    <n v="2859"/>
    <x v="2858"/>
    <x v="2857"/>
    <n v="2000"/>
    <n v="35"/>
    <x v="2"/>
    <x v="2"/>
    <x v="2"/>
    <n v="1444984904"/>
    <n v="1439800904"/>
    <x v="0"/>
    <n v="1"/>
    <x v="1"/>
    <s v="theater/plays"/>
    <n v="2"/>
    <x v="431"/>
    <x v="1"/>
    <x v="6"/>
  </r>
  <r>
    <n v="2860"/>
    <x v="2859"/>
    <x v="2858"/>
    <n v="4000"/>
    <n v="266"/>
    <x v="2"/>
    <x v="0"/>
    <x v="0"/>
    <n v="1466363576"/>
    <n v="1461179576"/>
    <x v="0"/>
    <n v="9"/>
    <x v="1"/>
    <s v="theater/plays"/>
    <n v="7"/>
    <x v="1998"/>
    <x v="1"/>
    <x v="6"/>
  </r>
  <r>
    <n v="2861"/>
    <x v="2860"/>
    <x v="2859"/>
    <n v="250"/>
    <n v="80"/>
    <x v="2"/>
    <x v="2"/>
    <x v="2"/>
    <n v="1443103848"/>
    <n v="1441894248"/>
    <x v="0"/>
    <n v="3"/>
    <x v="1"/>
    <s v="theater/plays"/>
    <n v="32"/>
    <x v="1999"/>
    <x v="1"/>
    <x v="6"/>
  </r>
  <r>
    <n v="2862"/>
    <x v="2861"/>
    <x v="2860"/>
    <n v="12700"/>
    <n v="55"/>
    <x v="2"/>
    <x v="0"/>
    <x v="0"/>
    <n v="1403636229"/>
    <n v="1401044229"/>
    <x v="0"/>
    <n v="3"/>
    <x v="1"/>
    <s v="theater/plays"/>
    <n v="0"/>
    <x v="1714"/>
    <x v="1"/>
    <x v="6"/>
  </r>
  <r>
    <n v="2863"/>
    <x v="2862"/>
    <x v="2861"/>
    <n v="50000"/>
    <n v="20"/>
    <x v="2"/>
    <x v="0"/>
    <x v="0"/>
    <n v="1410279123"/>
    <n v="1405095123"/>
    <x v="0"/>
    <n v="1"/>
    <x v="1"/>
    <s v="theater/plays"/>
    <n v="0"/>
    <x v="135"/>
    <x v="1"/>
    <x v="6"/>
  </r>
  <r>
    <n v="2864"/>
    <x v="2863"/>
    <x v="2862"/>
    <n v="2500"/>
    <n v="40"/>
    <x v="2"/>
    <x v="1"/>
    <x v="1"/>
    <n v="1437139080"/>
    <n v="1434552207"/>
    <x v="0"/>
    <n v="3"/>
    <x v="1"/>
    <s v="theater/plays"/>
    <n v="2"/>
    <x v="140"/>
    <x v="1"/>
    <x v="6"/>
  </r>
  <r>
    <n v="2865"/>
    <x v="2864"/>
    <x v="2863"/>
    <n v="2888"/>
    <n v="0"/>
    <x v="2"/>
    <x v="0"/>
    <x v="0"/>
    <n v="1420512259"/>
    <n v="1415328259"/>
    <x v="0"/>
    <n v="0"/>
    <x v="1"/>
    <s v="theater/plays"/>
    <n v="0"/>
    <x v="121"/>
    <x v="1"/>
    <x v="6"/>
  </r>
  <r>
    <n v="2866"/>
    <x v="2865"/>
    <x v="2864"/>
    <n v="5000"/>
    <n v="45"/>
    <x v="2"/>
    <x v="0"/>
    <x v="0"/>
    <n v="1476482400"/>
    <n v="1473893721"/>
    <x v="0"/>
    <n v="2"/>
    <x v="1"/>
    <s v="theater/plays"/>
    <n v="1"/>
    <x v="377"/>
    <x v="1"/>
    <x v="6"/>
  </r>
  <r>
    <n v="2867"/>
    <x v="2866"/>
    <x v="2865"/>
    <n v="2500"/>
    <n v="504"/>
    <x v="2"/>
    <x v="0"/>
    <x v="0"/>
    <n v="1467604800"/>
    <n v="1465533672"/>
    <x v="0"/>
    <n v="10"/>
    <x v="1"/>
    <s v="theater/plays"/>
    <n v="20"/>
    <x v="2000"/>
    <x v="1"/>
    <x v="6"/>
  </r>
  <r>
    <n v="2868"/>
    <x v="2867"/>
    <x v="2866"/>
    <n v="15000"/>
    <n v="6301.76"/>
    <x v="2"/>
    <x v="0"/>
    <x v="0"/>
    <n v="1475697054"/>
    <n v="1473105054"/>
    <x v="0"/>
    <n v="60"/>
    <x v="1"/>
    <s v="theater/plays"/>
    <n v="42"/>
    <x v="2001"/>
    <x v="1"/>
    <x v="6"/>
  </r>
  <r>
    <n v="2869"/>
    <x v="2868"/>
    <x v="2867"/>
    <n v="20000"/>
    <n v="177"/>
    <x v="2"/>
    <x v="0"/>
    <x v="0"/>
    <n v="1468937681"/>
    <n v="1466345681"/>
    <x v="0"/>
    <n v="5"/>
    <x v="1"/>
    <s v="theater/plays"/>
    <n v="1"/>
    <x v="1238"/>
    <x v="1"/>
    <x v="6"/>
  </r>
  <r>
    <n v="2870"/>
    <x v="2869"/>
    <x v="2868"/>
    <n v="5000"/>
    <n v="750"/>
    <x v="2"/>
    <x v="0"/>
    <x v="0"/>
    <n v="1400301165"/>
    <n v="1397709165"/>
    <x v="0"/>
    <n v="9"/>
    <x v="1"/>
    <s v="theater/plays"/>
    <n v="15"/>
    <x v="160"/>
    <x v="1"/>
    <x v="6"/>
  </r>
  <r>
    <n v="2871"/>
    <x v="2870"/>
    <x v="2869"/>
    <n v="10000"/>
    <n v="467"/>
    <x v="2"/>
    <x v="0"/>
    <x v="0"/>
    <n v="1419183813"/>
    <n v="1417455813"/>
    <x v="0"/>
    <n v="13"/>
    <x v="1"/>
    <s v="theater/plays"/>
    <n v="5"/>
    <x v="1582"/>
    <x v="1"/>
    <x v="6"/>
  </r>
  <r>
    <n v="2872"/>
    <x v="2871"/>
    <x v="2870"/>
    <n v="3000"/>
    <n v="0"/>
    <x v="2"/>
    <x v="0"/>
    <x v="0"/>
    <n v="1434768438"/>
    <n v="1429584438"/>
    <x v="0"/>
    <n v="0"/>
    <x v="1"/>
    <s v="theater/plays"/>
    <n v="0"/>
    <x v="121"/>
    <x v="1"/>
    <x v="6"/>
  </r>
  <r>
    <n v="2873"/>
    <x v="2872"/>
    <x v="2871"/>
    <n v="2500"/>
    <n v="953"/>
    <x v="2"/>
    <x v="0"/>
    <x v="0"/>
    <n v="1422473831"/>
    <n v="1419881831"/>
    <x v="0"/>
    <n v="8"/>
    <x v="1"/>
    <s v="theater/plays"/>
    <n v="38"/>
    <x v="2002"/>
    <x v="1"/>
    <x v="6"/>
  </r>
  <r>
    <n v="2874"/>
    <x v="2873"/>
    <x v="2872"/>
    <n v="5000"/>
    <n v="271"/>
    <x v="2"/>
    <x v="0"/>
    <x v="0"/>
    <n v="1484684186"/>
    <n v="1482092186"/>
    <x v="0"/>
    <n v="3"/>
    <x v="1"/>
    <s v="theater/plays"/>
    <n v="5"/>
    <x v="2003"/>
    <x v="1"/>
    <x v="6"/>
  </r>
  <r>
    <n v="2875"/>
    <x v="2874"/>
    <x v="2873"/>
    <n v="20000"/>
    <n v="7"/>
    <x v="2"/>
    <x v="0"/>
    <x v="0"/>
    <n v="1462417493"/>
    <n v="1459825493"/>
    <x v="0"/>
    <n v="3"/>
    <x v="1"/>
    <s v="theater/plays"/>
    <n v="0"/>
    <x v="1029"/>
    <x v="1"/>
    <x v="6"/>
  </r>
  <r>
    <n v="2876"/>
    <x v="2875"/>
    <x v="2874"/>
    <n v="150000"/>
    <n v="0"/>
    <x v="2"/>
    <x v="0"/>
    <x v="0"/>
    <n v="1437069079"/>
    <n v="1434477079"/>
    <x v="0"/>
    <n v="0"/>
    <x v="1"/>
    <s v="theater/plays"/>
    <n v="0"/>
    <x v="121"/>
    <x v="1"/>
    <x v="6"/>
  </r>
  <r>
    <n v="2877"/>
    <x v="2876"/>
    <x v="2875"/>
    <n v="6000"/>
    <n v="650"/>
    <x v="2"/>
    <x v="0"/>
    <x v="0"/>
    <n v="1480525200"/>
    <n v="1477781724"/>
    <x v="0"/>
    <n v="6"/>
    <x v="1"/>
    <s v="theater/plays"/>
    <n v="11"/>
    <x v="149"/>
    <x v="1"/>
    <x v="6"/>
  </r>
  <r>
    <n v="2878"/>
    <x v="2877"/>
    <x v="2876"/>
    <n v="3000"/>
    <n v="63"/>
    <x v="2"/>
    <x v="1"/>
    <x v="1"/>
    <n v="1435934795"/>
    <n v="1430750795"/>
    <x v="0"/>
    <n v="4"/>
    <x v="1"/>
    <s v="theater/plays"/>
    <n v="2"/>
    <x v="2004"/>
    <x v="1"/>
    <x v="6"/>
  </r>
  <r>
    <n v="2879"/>
    <x v="2878"/>
    <x v="2877"/>
    <n v="11200"/>
    <n v="29"/>
    <x v="2"/>
    <x v="0"/>
    <x v="0"/>
    <n v="1453310661"/>
    <n v="1450718661"/>
    <x v="0"/>
    <n v="1"/>
    <x v="1"/>
    <s v="theater/plays"/>
    <n v="0"/>
    <x v="2005"/>
    <x v="1"/>
    <x v="6"/>
  </r>
  <r>
    <n v="2880"/>
    <x v="2879"/>
    <x v="2878"/>
    <n v="12000"/>
    <n v="2800"/>
    <x v="2"/>
    <x v="0"/>
    <x v="0"/>
    <n v="1440090300"/>
    <n v="1436305452"/>
    <x v="0"/>
    <n v="29"/>
    <x v="1"/>
    <s v="theater/plays"/>
    <n v="23"/>
    <x v="2006"/>
    <x v="1"/>
    <x v="6"/>
  </r>
  <r>
    <n v="2881"/>
    <x v="2880"/>
    <x v="2879"/>
    <n v="5500"/>
    <n v="0"/>
    <x v="2"/>
    <x v="0"/>
    <x v="0"/>
    <n v="1417620036"/>
    <n v="1412432436"/>
    <x v="0"/>
    <n v="0"/>
    <x v="1"/>
    <s v="theater/plays"/>
    <n v="0"/>
    <x v="121"/>
    <x v="1"/>
    <x v="6"/>
  </r>
  <r>
    <n v="2882"/>
    <x v="2881"/>
    <x v="2880"/>
    <n v="750"/>
    <n v="252"/>
    <x v="2"/>
    <x v="0"/>
    <x v="0"/>
    <n v="1462112318"/>
    <n v="1459520318"/>
    <x v="0"/>
    <n v="4"/>
    <x v="1"/>
    <s v="theater/plays"/>
    <n v="34"/>
    <x v="2007"/>
    <x v="1"/>
    <x v="6"/>
  </r>
  <r>
    <n v="2883"/>
    <x v="2882"/>
    <x v="2881"/>
    <n v="10000"/>
    <n v="1908"/>
    <x v="2"/>
    <x v="0"/>
    <x v="0"/>
    <n v="1454734740"/>
    <n v="1451684437"/>
    <x v="0"/>
    <n v="5"/>
    <x v="1"/>
    <s v="theater/plays"/>
    <n v="19"/>
    <x v="2008"/>
    <x v="1"/>
    <x v="6"/>
  </r>
  <r>
    <n v="2884"/>
    <x v="2883"/>
    <x v="2882"/>
    <n v="45000"/>
    <n v="185"/>
    <x v="2"/>
    <x v="0"/>
    <x v="0"/>
    <n v="1417800435"/>
    <n v="1415208435"/>
    <x v="0"/>
    <n v="4"/>
    <x v="1"/>
    <s v="theater/plays"/>
    <n v="0"/>
    <x v="2009"/>
    <x v="1"/>
    <x v="6"/>
  </r>
  <r>
    <n v="2885"/>
    <x v="2884"/>
    <x v="2883"/>
    <n v="400"/>
    <n v="130"/>
    <x v="2"/>
    <x v="0"/>
    <x v="0"/>
    <n v="1426294201"/>
    <n v="1423705801"/>
    <x v="0"/>
    <n v="5"/>
    <x v="1"/>
    <s v="theater/plays"/>
    <n v="33"/>
    <x v="433"/>
    <x v="1"/>
    <x v="6"/>
  </r>
  <r>
    <n v="2886"/>
    <x v="2885"/>
    <x v="2884"/>
    <n v="200"/>
    <n v="10"/>
    <x v="2"/>
    <x v="0"/>
    <x v="0"/>
    <n v="1442635140"/>
    <n v="1442243484"/>
    <x v="0"/>
    <n v="1"/>
    <x v="1"/>
    <s v="theater/plays"/>
    <n v="5"/>
    <x v="119"/>
    <x v="1"/>
    <x v="6"/>
  </r>
  <r>
    <n v="2887"/>
    <x v="2886"/>
    <x v="2885"/>
    <n v="3000"/>
    <n v="5"/>
    <x v="2"/>
    <x v="0"/>
    <x v="0"/>
    <n v="1420971324"/>
    <n v="1418379324"/>
    <x v="0"/>
    <n v="1"/>
    <x v="1"/>
    <s v="theater/plays"/>
    <n v="0"/>
    <x v="144"/>
    <x v="1"/>
    <x v="6"/>
  </r>
  <r>
    <n v="2888"/>
    <x v="2887"/>
    <x v="2886"/>
    <n v="30000"/>
    <n v="0"/>
    <x v="2"/>
    <x v="0"/>
    <x v="0"/>
    <n v="1413608340"/>
    <n v="1412945440"/>
    <x v="0"/>
    <n v="0"/>
    <x v="1"/>
    <s v="theater/plays"/>
    <n v="0"/>
    <x v="121"/>
    <x v="1"/>
    <x v="6"/>
  </r>
  <r>
    <n v="2889"/>
    <x v="2888"/>
    <x v="2887"/>
    <n v="3000"/>
    <n v="1142"/>
    <x v="2"/>
    <x v="0"/>
    <x v="0"/>
    <n v="1409344985"/>
    <n v="1406752985"/>
    <x v="0"/>
    <n v="14"/>
    <x v="1"/>
    <s v="theater/plays"/>
    <n v="38"/>
    <x v="2010"/>
    <x v="1"/>
    <x v="6"/>
  </r>
  <r>
    <n v="2890"/>
    <x v="2889"/>
    <x v="2888"/>
    <n v="2000"/>
    <n v="21"/>
    <x v="2"/>
    <x v="0"/>
    <x v="0"/>
    <n v="1407553200"/>
    <n v="1405100992"/>
    <x v="0"/>
    <n v="3"/>
    <x v="1"/>
    <s v="theater/plays"/>
    <n v="1"/>
    <x v="582"/>
    <x v="1"/>
    <x v="6"/>
  </r>
  <r>
    <n v="2891"/>
    <x v="2890"/>
    <x v="2889"/>
    <n v="10000"/>
    <n v="273"/>
    <x v="2"/>
    <x v="0"/>
    <x v="0"/>
    <n v="1460751128"/>
    <n v="1455570728"/>
    <x v="0"/>
    <n v="10"/>
    <x v="1"/>
    <s v="theater/plays"/>
    <n v="3"/>
    <x v="1594"/>
    <x v="1"/>
    <x v="6"/>
  </r>
  <r>
    <n v="2892"/>
    <x v="2891"/>
    <x v="2890"/>
    <n v="5500"/>
    <n v="500"/>
    <x v="2"/>
    <x v="0"/>
    <x v="0"/>
    <n v="1409000400"/>
    <n v="1408381704"/>
    <x v="0"/>
    <n v="17"/>
    <x v="1"/>
    <s v="theater/plays"/>
    <n v="9"/>
    <x v="2011"/>
    <x v="1"/>
    <x v="6"/>
  </r>
  <r>
    <n v="2893"/>
    <x v="2892"/>
    <x v="2891"/>
    <n v="5000"/>
    <n v="25"/>
    <x v="2"/>
    <x v="0"/>
    <x v="0"/>
    <n v="1420768800"/>
    <n v="1415644395"/>
    <x v="0"/>
    <n v="2"/>
    <x v="1"/>
    <s v="theater/plays"/>
    <n v="1"/>
    <x v="381"/>
    <x v="1"/>
    <x v="6"/>
  </r>
  <r>
    <n v="2894"/>
    <x v="2893"/>
    <x v="2892"/>
    <n v="50000"/>
    <n v="0"/>
    <x v="2"/>
    <x v="0"/>
    <x v="0"/>
    <n v="1428100815"/>
    <n v="1422920415"/>
    <x v="0"/>
    <n v="0"/>
    <x v="1"/>
    <s v="theater/plays"/>
    <n v="0"/>
    <x v="121"/>
    <x v="1"/>
    <x v="6"/>
  </r>
  <r>
    <n v="2895"/>
    <x v="2894"/>
    <x v="2893"/>
    <n v="500"/>
    <n v="23"/>
    <x v="2"/>
    <x v="0"/>
    <x v="0"/>
    <n v="1403470800"/>
    <n v="1403356792"/>
    <x v="0"/>
    <n v="4"/>
    <x v="1"/>
    <s v="theater/plays"/>
    <n v="5"/>
    <x v="2012"/>
    <x v="1"/>
    <x v="6"/>
  </r>
  <r>
    <n v="2896"/>
    <x v="2895"/>
    <x v="2894"/>
    <n v="3000"/>
    <n v="625"/>
    <x v="2"/>
    <x v="0"/>
    <x v="0"/>
    <n v="1481522400"/>
    <n v="1480283321"/>
    <x v="0"/>
    <n v="12"/>
    <x v="1"/>
    <s v="theater/plays"/>
    <n v="21"/>
    <x v="2013"/>
    <x v="1"/>
    <x v="6"/>
  </r>
  <r>
    <n v="2897"/>
    <x v="2896"/>
    <x v="2895"/>
    <n v="12000"/>
    <n v="550"/>
    <x v="2"/>
    <x v="0"/>
    <x v="0"/>
    <n v="1444577345"/>
    <n v="1441985458"/>
    <x v="0"/>
    <n v="3"/>
    <x v="1"/>
    <s v="theater/plays"/>
    <n v="5"/>
    <x v="2014"/>
    <x v="1"/>
    <x v="6"/>
  </r>
  <r>
    <n v="2898"/>
    <x v="2897"/>
    <x v="2896"/>
    <n v="7500"/>
    <n v="316"/>
    <x v="2"/>
    <x v="0"/>
    <x v="0"/>
    <n v="1446307053"/>
    <n v="1443715053"/>
    <x v="0"/>
    <n v="12"/>
    <x v="1"/>
    <s v="theater/plays"/>
    <n v="4"/>
    <x v="2015"/>
    <x v="1"/>
    <x v="6"/>
  </r>
  <r>
    <n v="2899"/>
    <x v="2898"/>
    <x v="2897"/>
    <n v="10000"/>
    <n v="0"/>
    <x v="2"/>
    <x v="0"/>
    <x v="0"/>
    <n v="1469325158"/>
    <n v="1464141158"/>
    <x v="0"/>
    <n v="0"/>
    <x v="1"/>
    <s v="theater/plays"/>
    <n v="0"/>
    <x v="121"/>
    <x v="1"/>
    <x v="6"/>
  </r>
  <r>
    <n v="2900"/>
    <x v="2899"/>
    <x v="2898"/>
    <n v="5500"/>
    <n v="3405"/>
    <x v="2"/>
    <x v="0"/>
    <x v="0"/>
    <n v="1407562632"/>
    <n v="1404970632"/>
    <x v="0"/>
    <n v="7"/>
    <x v="1"/>
    <s v="theater/plays"/>
    <n v="62"/>
    <x v="2016"/>
    <x v="1"/>
    <x v="6"/>
  </r>
  <r>
    <n v="2901"/>
    <x v="2900"/>
    <x v="2899"/>
    <n v="750"/>
    <n v="6"/>
    <x v="2"/>
    <x v="0"/>
    <x v="0"/>
    <n v="1423345339"/>
    <n v="1418161339"/>
    <x v="0"/>
    <n v="2"/>
    <x v="1"/>
    <s v="theater/plays"/>
    <n v="1"/>
    <x v="362"/>
    <x v="1"/>
    <x v="6"/>
  </r>
  <r>
    <n v="2902"/>
    <x v="2901"/>
    <x v="2900"/>
    <n v="150000"/>
    <n v="25"/>
    <x v="2"/>
    <x v="0"/>
    <x v="0"/>
    <n v="1440412396"/>
    <n v="1437820396"/>
    <x v="0"/>
    <n v="1"/>
    <x v="1"/>
    <s v="theater/plays"/>
    <n v="0"/>
    <x v="380"/>
    <x v="1"/>
    <x v="6"/>
  </r>
  <r>
    <n v="2903"/>
    <x v="2902"/>
    <x v="2901"/>
    <n v="5000"/>
    <n v="39"/>
    <x v="2"/>
    <x v="0"/>
    <x v="0"/>
    <n v="1441771218"/>
    <n v="1436587218"/>
    <x v="0"/>
    <n v="4"/>
    <x v="1"/>
    <s v="theater/plays"/>
    <n v="1"/>
    <x v="2017"/>
    <x v="1"/>
    <x v="6"/>
  </r>
  <r>
    <n v="2904"/>
    <x v="2903"/>
    <x v="2902"/>
    <n v="1500"/>
    <n v="75"/>
    <x v="2"/>
    <x v="1"/>
    <x v="1"/>
    <n v="1415534400"/>
    <n v="1414538031"/>
    <x v="0"/>
    <n v="4"/>
    <x v="1"/>
    <s v="theater/plays"/>
    <n v="5"/>
    <x v="644"/>
    <x v="1"/>
    <x v="6"/>
  </r>
  <r>
    <n v="2905"/>
    <x v="2904"/>
    <x v="2903"/>
    <n v="3500"/>
    <n v="622"/>
    <x v="2"/>
    <x v="0"/>
    <x v="0"/>
    <n v="1473211313"/>
    <n v="1472001713"/>
    <x v="0"/>
    <n v="17"/>
    <x v="1"/>
    <s v="theater/plays"/>
    <n v="18"/>
    <x v="2018"/>
    <x v="1"/>
    <x v="6"/>
  </r>
  <r>
    <n v="2906"/>
    <x v="2905"/>
    <x v="2904"/>
    <n v="6000"/>
    <n v="565"/>
    <x v="2"/>
    <x v="0"/>
    <x v="0"/>
    <n v="1438390800"/>
    <n v="1436888066"/>
    <x v="0"/>
    <n v="7"/>
    <x v="1"/>
    <s v="theater/plays"/>
    <n v="9"/>
    <x v="2019"/>
    <x v="1"/>
    <x v="6"/>
  </r>
  <r>
    <n v="2907"/>
    <x v="2906"/>
    <x v="2905"/>
    <n v="2500"/>
    <n v="2"/>
    <x v="2"/>
    <x v="0"/>
    <x v="0"/>
    <n v="1463259837"/>
    <n v="1458075837"/>
    <x v="0"/>
    <n v="2"/>
    <x v="1"/>
    <s v="theater/plays"/>
    <n v="0"/>
    <x v="120"/>
    <x v="1"/>
    <x v="6"/>
  </r>
  <r>
    <n v="2908"/>
    <x v="2907"/>
    <x v="2906"/>
    <n v="9600"/>
    <n v="264"/>
    <x v="2"/>
    <x v="0"/>
    <x v="0"/>
    <n v="1465407219"/>
    <n v="1462815219"/>
    <x v="0"/>
    <n v="5"/>
    <x v="1"/>
    <s v="theater/plays"/>
    <n v="3"/>
    <x v="1775"/>
    <x v="1"/>
    <x v="6"/>
  </r>
  <r>
    <n v="2909"/>
    <x v="2908"/>
    <x v="2907"/>
    <n v="180000"/>
    <n v="20"/>
    <x v="2"/>
    <x v="0"/>
    <x v="0"/>
    <n v="1416944760"/>
    <n v="1413527001"/>
    <x v="0"/>
    <n v="1"/>
    <x v="1"/>
    <s v="theater/plays"/>
    <n v="0"/>
    <x v="135"/>
    <x v="1"/>
    <x v="6"/>
  </r>
  <r>
    <n v="2910"/>
    <x v="2909"/>
    <x v="2908"/>
    <n v="30000"/>
    <n v="1"/>
    <x v="2"/>
    <x v="1"/>
    <x v="1"/>
    <n v="1434139887"/>
    <n v="1428955887"/>
    <x v="0"/>
    <n v="1"/>
    <x v="1"/>
    <s v="theater/plays"/>
    <n v="0"/>
    <x v="120"/>
    <x v="1"/>
    <x v="6"/>
  </r>
  <r>
    <n v="2911"/>
    <x v="2910"/>
    <x v="2909"/>
    <n v="1800"/>
    <n v="657"/>
    <x v="2"/>
    <x v="0"/>
    <x v="0"/>
    <n v="1435429626"/>
    <n v="1431973626"/>
    <x v="0"/>
    <n v="14"/>
    <x v="1"/>
    <s v="theater/plays"/>
    <n v="37"/>
    <x v="2020"/>
    <x v="1"/>
    <x v="6"/>
  </r>
  <r>
    <n v="2912"/>
    <x v="2911"/>
    <x v="2910"/>
    <n v="14440"/>
    <n v="2030"/>
    <x v="2"/>
    <x v="0"/>
    <x v="0"/>
    <n v="1452827374"/>
    <n v="1450235374"/>
    <x v="0"/>
    <n v="26"/>
    <x v="1"/>
    <s v="theater/plays"/>
    <n v="14"/>
    <x v="2021"/>
    <x v="1"/>
    <x v="6"/>
  </r>
  <r>
    <n v="2913"/>
    <x v="2912"/>
    <x v="2911"/>
    <n v="10000"/>
    <n v="2"/>
    <x v="2"/>
    <x v="0"/>
    <x v="0"/>
    <n v="1410041339"/>
    <n v="1404857339"/>
    <x v="0"/>
    <n v="2"/>
    <x v="1"/>
    <s v="theater/plays"/>
    <n v="0"/>
    <x v="120"/>
    <x v="1"/>
    <x v="6"/>
  </r>
  <r>
    <n v="2914"/>
    <x v="2913"/>
    <x v="2912"/>
    <n v="25000"/>
    <n v="1"/>
    <x v="2"/>
    <x v="1"/>
    <x v="1"/>
    <n v="1426365994"/>
    <n v="1421185594"/>
    <x v="0"/>
    <n v="1"/>
    <x v="1"/>
    <s v="theater/plays"/>
    <n v="0"/>
    <x v="120"/>
    <x v="1"/>
    <x v="6"/>
  </r>
  <r>
    <n v="2915"/>
    <x v="2914"/>
    <x v="2913"/>
    <n v="1000"/>
    <n v="611"/>
    <x v="2"/>
    <x v="1"/>
    <x v="1"/>
    <n v="1458117190"/>
    <n v="1455528790"/>
    <x v="0"/>
    <n v="3"/>
    <x v="1"/>
    <s v="theater/plays"/>
    <n v="61"/>
    <x v="2022"/>
    <x v="1"/>
    <x v="6"/>
  </r>
  <r>
    <n v="2916"/>
    <x v="2915"/>
    <x v="2914"/>
    <n v="1850"/>
    <n v="145"/>
    <x v="2"/>
    <x v="1"/>
    <x v="1"/>
    <n v="1400498789"/>
    <n v="1398511589"/>
    <x v="0"/>
    <n v="7"/>
    <x v="1"/>
    <s v="theater/plays"/>
    <n v="8"/>
    <x v="2023"/>
    <x v="1"/>
    <x v="6"/>
  </r>
  <r>
    <n v="2917"/>
    <x v="2916"/>
    <x v="2915"/>
    <n v="2000"/>
    <n v="437"/>
    <x v="2"/>
    <x v="0"/>
    <x v="0"/>
    <n v="1442381847"/>
    <n v="1440826647"/>
    <x v="0"/>
    <n v="9"/>
    <x v="1"/>
    <s v="theater/plays"/>
    <n v="22"/>
    <x v="2024"/>
    <x v="1"/>
    <x v="6"/>
  </r>
  <r>
    <n v="2918"/>
    <x v="2917"/>
    <x v="2916"/>
    <n v="5000"/>
    <n v="1362"/>
    <x v="2"/>
    <x v="0"/>
    <x v="0"/>
    <n v="1446131207"/>
    <n v="1443712007"/>
    <x v="0"/>
    <n v="20"/>
    <x v="1"/>
    <s v="theater/plays"/>
    <n v="27"/>
    <x v="353"/>
    <x v="1"/>
    <x v="6"/>
  </r>
  <r>
    <n v="2919"/>
    <x v="2918"/>
    <x v="2917"/>
    <n v="600"/>
    <n v="51"/>
    <x v="2"/>
    <x v="0"/>
    <x v="0"/>
    <n v="1407250329"/>
    <n v="1404658329"/>
    <x v="0"/>
    <n v="6"/>
    <x v="1"/>
    <s v="theater/plays"/>
    <n v="9"/>
    <x v="434"/>
    <x v="1"/>
    <x v="6"/>
  </r>
  <r>
    <n v="2920"/>
    <x v="2919"/>
    <x v="2918"/>
    <n v="2500"/>
    <n v="671"/>
    <x v="2"/>
    <x v="5"/>
    <x v="5"/>
    <n v="1427306470"/>
    <n v="1424718070"/>
    <x v="0"/>
    <n v="13"/>
    <x v="1"/>
    <s v="theater/plays"/>
    <n v="27"/>
    <x v="2025"/>
    <x v="1"/>
    <x v="6"/>
  </r>
  <r>
    <n v="2921"/>
    <x v="2920"/>
    <x v="2919"/>
    <n v="100"/>
    <n v="129"/>
    <x v="0"/>
    <x v="0"/>
    <x v="0"/>
    <n v="1411679804"/>
    <n v="1409087804"/>
    <x v="0"/>
    <n v="3"/>
    <x v="0"/>
    <s v="theater/musical"/>
    <n v="129"/>
    <x v="1340"/>
    <x v="1"/>
    <x v="40"/>
  </r>
  <r>
    <n v="2922"/>
    <x v="2921"/>
    <x v="2920"/>
    <n v="500"/>
    <n v="500"/>
    <x v="0"/>
    <x v="1"/>
    <x v="1"/>
    <n v="1431982727"/>
    <n v="1428094727"/>
    <x v="0"/>
    <n v="6"/>
    <x v="0"/>
    <s v="theater/musical"/>
    <n v="100"/>
    <x v="160"/>
    <x v="1"/>
    <x v="40"/>
  </r>
  <r>
    <n v="2923"/>
    <x v="2922"/>
    <x v="2921"/>
    <n v="300"/>
    <n v="300"/>
    <x v="0"/>
    <x v="0"/>
    <x v="0"/>
    <n v="1422068400"/>
    <n v="1420774779"/>
    <x v="0"/>
    <n v="10"/>
    <x v="0"/>
    <s v="theater/musical"/>
    <n v="100"/>
    <x v="179"/>
    <x v="1"/>
    <x v="40"/>
  </r>
  <r>
    <n v="2924"/>
    <x v="2923"/>
    <x v="2922"/>
    <n v="25000"/>
    <n v="25800"/>
    <x v="0"/>
    <x v="0"/>
    <x v="0"/>
    <n v="1431143940"/>
    <n v="1428585710"/>
    <x v="0"/>
    <n v="147"/>
    <x v="0"/>
    <s v="theater/musical"/>
    <n v="103"/>
    <x v="2026"/>
    <x v="1"/>
    <x v="40"/>
  </r>
  <r>
    <n v="2925"/>
    <x v="2924"/>
    <x v="2923"/>
    <n v="45000"/>
    <n v="46100.69"/>
    <x v="0"/>
    <x v="0"/>
    <x v="0"/>
    <n v="1410444068"/>
    <n v="1407852068"/>
    <x v="0"/>
    <n v="199"/>
    <x v="0"/>
    <s v="theater/musical"/>
    <n v="102"/>
    <x v="2027"/>
    <x v="1"/>
    <x v="40"/>
  </r>
  <r>
    <n v="2926"/>
    <x v="2925"/>
    <x v="2924"/>
    <n v="3000"/>
    <n v="3750"/>
    <x v="0"/>
    <x v="0"/>
    <x v="0"/>
    <n v="1424715779"/>
    <n v="1423506179"/>
    <x v="0"/>
    <n v="50"/>
    <x v="0"/>
    <s v="theater/musical"/>
    <n v="125"/>
    <x v="753"/>
    <x v="1"/>
    <x v="40"/>
  </r>
  <r>
    <n v="2927"/>
    <x v="2926"/>
    <x v="2925"/>
    <n v="1800"/>
    <n v="2355"/>
    <x v="0"/>
    <x v="0"/>
    <x v="0"/>
    <n v="1405400400"/>
    <n v="1402934629"/>
    <x v="0"/>
    <n v="21"/>
    <x v="0"/>
    <s v="theater/musical"/>
    <n v="131"/>
    <x v="2028"/>
    <x v="1"/>
    <x v="40"/>
  </r>
  <r>
    <n v="2928"/>
    <x v="2927"/>
    <x v="2926"/>
    <n v="1000"/>
    <n v="1000"/>
    <x v="0"/>
    <x v="0"/>
    <x v="0"/>
    <n v="1457135846"/>
    <n v="1454543846"/>
    <x v="0"/>
    <n v="24"/>
    <x v="0"/>
    <s v="theater/musical"/>
    <n v="100"/>
    <x v="683"/>
    <x v="1"/>
    <x v="40"/>
  </r>
  <r>
    <n v="2929"/>
    <x v="2928"/>
    <x v="2927"/>
    <n v="8000"/>
    <n v="8165.55"/>
    <x v="0"/>
    <x v="0"/>
    <x v="0"/>
    <n v="1401024758"/>
    <n v="1398432758"/>
    <x v="0"/>
    <n v="32"/>
    <x v="0"/>
    <s v="theater/musical"/>
    <n v="102"/>
    <x v="2029"/>
    <x v="1"/>
    <x v="40"/>
  </r>
  <r>
    <n v="2930"/>
    <x v="2929"/>
    <x v="2928"/>
    <n v="10000"/>
    <n v="10092"/>
    <x v="0"/>
    <x v="1"/>
    <x v="1"/>
    <n v="1431007264"/>
    <n v="1428415264"/>
    <x v="0"/>
    <n v="62"/>
    <x v="0"/>
    <s v="theater/musical"/>
    <n v="101"/>
    <x v="2030"/>
    <x v="1"/>
    <x v="40"/>
  </r>
  <r>
    <n v="2931"/>
    <x v="2930"/>
    <x v="2929"/>
    <n v="750"/>
    <n v="795"/>
    <x v="0"/>
    <x v="5"/>
    <x v="5"/>
    <n v="1410761280"/>
    <n v="1408604363"/>
    <x v="0"/>
    <n v="9"/>
    <x v="0"/>
    <s v="theater/musical"/>
    <n v="106"/>
    <x v="596"/>
    <x v="1"/>
    <x v="40"/>
  </r>
  <r>
    <n v="2932"/>
    <x v="2931"/>
    <x v="2930"/>
    <n v="3100"/>
    <n v="3258"/>
    <x v="0"/>
    <x v="2"/>
    <x v="2"/>
    <n v="1424516400"/>
    <n v="1421812637"/>
    <x v="0"/>
    <n v="38"/>
    <x v="0"/>
    <s v="theater/musical"/>
    <n v="105"/>
    <x v="2031"/>
    <x v="1"/>
    <x v="40"/>
  </r>
  <r>
    <n v="2933"/>
    <x v="2932"/>
    <x v="2931"/>
    <n v="2500"/>
    <n v="2569"/>
    <x v="0"/>
    <x v="0"/>
    <x v="0"/>
    <n v="1465081053"/>
    <n v="1462489053"/>
    <x v="0"/>
    <n v="54"/>
    <x v="0"/>
    <s v="theater/musical"/>
    <n v="103"/>
    <x v="2032"/>
    <x v="1"/>
    <x v="40"/>
  </r>
  <r>
    <n v="2934"/>
    <x v="2933"/>
    <x v="2932"/>
    <n v="2500"/>
    <n v="2700"/>
    <x v="0"/>
    <x v="5"/>
    <x v="5"/>
    <n v="1402845364"/>
    <n v="1400253364"/>
    <x v="0"/>
    <n v="37"/>
    <x v="0"/>
    <s v="theater/musical"/>
    <n v="108"/>
    <x v="2033"/>
    <x v="1"/>
    <x v="40"/>
  </r>
  <r>
    <n v="2935"/>
    <x v="2934"/>
    <x v="2933"/>
    <n v="3500"/>
    <n v="3531"/>
    <x v="0"/>
    <x v="0"/>
    <x v="0"/>
    <n v="1472490000"/>
    <n v="1467468008"/>
    <x v="0"/>
    <n v="39"/>
    <x v="0"/>
    <s v="theater/musical"/>
    <n v="101"/>
    <x v="2034"/>
    <x v="1"/>
    <x v="40"/>
  </r>
  <r>
    <n v="2936"/>
    <x v="2935"/>
    <x v="2934"/>
    <n v="1000"/>
    <n v="1280"/>
    <x v="0"/>
    <x v="0"/>
    <x v="0"/>
    <n v="1413176340"/>
    <n v="1412091423"/>
    <x v="0"/>
    <n v="34"/>
    <x v="0"/>
    <s v="theater/musical"/>
    <n v="128"/>
    <x v="1753"/>
    <x v="1"/>
    <x v="40"/>
  </r>
  <r>
    <n v="2937"/>
    <x v="2936"/>
    <x v="2935"/>
    <n v="1500"/>
    <n v="2000"/>
    <x v="0"/>
    <x v="1"/>
    <x v="1"/>
    <n v="1405249113"/>
    <n v="1402657113"/>
    <x v="0"/>
    <n v="55"/>
    <x v="0"/>
    <s v="theater/musical"/>
    <n v="133"/>
    <x v="2035"/>
    <x v="1"/>
    <x v="40"/>
  </r>
  <r>
    <n v="2938"/>
    <x v="2937"/>
    <x v="2936"/>
    <n v="4000"/>
    <n v="4055"/>
    <x v="0"/>
    <x v="0"/>
    <x v="0"/>
    <n v="1422636814"/>
    <n v="1420044814"/>
    <x v="0"/>
    <n v="32"/>
    <x v="0"/>
    <s v="theater/musical"/>
    <n v="101"/>
    <x v="2036"/>
    <x v="1"/>
    <x v="40"/>
  </r>
  <r>
    <n v="2939"/>
    <x v="2938"/>
    <x v="2937"/>
    <n v="8000"/>
    <n v="8230"/>
    <x v="0"/>
    <x v="0"/>
    <x v="0"/>
    <n v="1409187600"/>
    <n v="1406316312"/>
    <x v="0"/>
    <n v="25"/>
    <x v="0"/>
    <s v="theater/musical"/>
    <n v="103"/>
    <x v="2037"/>
    <x v="1"/>
    <x v="40"/>
  </r>
  <r>
    <n v="2940"/>
    <x v="2939"/>
    <x v="2938"/>
    <n v="2500"/>
    <n v="2681"/>
    <x v="0"/>
    <x v="0"/>
    <x v="0"/>
    <n v="1421606018"/>
    <n v="1418150018"/>
    <x v="0"/>
    <n v="33"/>
    <x v="0"/>
    <s v="theater/musical"/>
    <n v="107"/>
    <x v="129"/>
    <x v="1"/>
    <x v="40"/>
  </r>
  <r>
    <n v="2941"/>
    <x v="2940"/>
    <x v="2939"/>
    <n v="25000"/>
    <n v="1"/>
    <x v="2"/>
    <x v="0"/>
    <x v="0"/>
    <n v="1425250955"/>
    <n v="1422658955"/>
    <x v="0"/>
    <n v="1"/>
    <x v="1"/>
    <s v="theater/spaces"/>
    <n v="0"/>
    <x v="120"/>
    <x v="1"/>
    <x v="38"/>
  </r>
  <r>
    <n v="2942"/>
    <x v="2941"/>
    <x v="2940"/>
    <n v="200000"/>
    <n v="40850"/>
    <x v="2"/>
    <x v="5"/>
    <x v="5"/>
    <n v="1450297080"/>
    <n v="1448565459"/>
    <x v="0"/>
    <n v="202"/>
    <x v="1"/>
    <s v="theater/spaces"/>
    <n v="20"/>
    <x v="2038"/>
    <x v="1"/>
    <x v="38"/>
  </r>
  <r>
    <n v="2943"/>
    <x v="2942"/>
    <x v="2941"/>
    <n v="3000"/>
    <n v="0"/>
    <x v="2"/>
    <x v="0"/>
    <x v="0"/>
    <n v="1428894380"/>
    <n v="1426302380"/>
    <x v="0"/>
    <n v="0"/>
    <x v="1"/>
    <s v="theater/spaces"/>
    <n v="0"/>
    <x v="121"/>
    <x v="1"/>
    <x v="38"/>
  </r>
  <r>
    <n v="2944"/>
    <x v="2943"/>
    <x v="2942"/>
    <n v="10000"/>
    <n v="100"/>
    <x v="2"/>
    <x v="0"/>
    <x v="0"/>
    <n v="1433714198"/>
    <n v="1431122198"/>
    <x v="0"/>
    <n v="1"/>
    <x v="1"/>
    <s v="theater/spaces"/>
    <n v="1"/>
    <x v="101"/>
    <x v="1"/>
    <x v="38"/>
  </r>
  <r>
    <n v="2945"/>
    <x v="2944"/>
    <x v="2943"/>
    <n v="50000"/>
    <n v="0"/>
    <x v="2"/>
    <x v="0"/>
    <x v="0"/>
    <n v="1432437660"/>
    <n v="1429845660"/>
    <x v="0"/>
    <n v="0"/>
    <x v="1"/>
    <s v="theater/spaces"/>
    <n v="0"/>
    <x v="121"/>
    <x v="1"/>
    <x v="38"/>
  </r>
  <r>
    <n v="2946"/>
    <x v="2945"/>
    <x v="2944"/>
    <n v="2000"/>
    <n v="2"/>
    <x v="2"/>
    <x v="1"/>
    <x v="1"/>
    <n v="1471265092"/>
    <n v="1468673092"/>
    <x v="0"/>
    <n v="2"/>
    <x v="1"/>
    <s v="theater/spaces"/>
    <n v="0"/>
    <x v="120"/>
    <x v="1"/>
    <x v="38"/>
  </r>
  <r>
    <n v="2947"/>
    <x v="2946"/>
    <x v="2945"/>
    <n v="25000"/>
    <n v="1072"/>
    <x v="2"/>
    <x v="0"/>
    <x v="0"/>
    <n v="1480007460"/>
    <n v="1475760567"/>
    <x v="0"/>
    <n v="13"/>
    <x v="1"/>
    <s v="theater/spaces"/>
    <n v="4"/>
    <x v="2039"/>
    <x v="1"/>
    <x v="38"/>
  </r>
  <r>
    <n v="2948"/>
    <x v="2947"/>
    <x v="2946"/>
    <n v="500000"/>
    <n v="24"/>
    <x v="2"/>
    <x v="0"/>
    <x v="0"/>
    <n v="1433259293"/>
    <n v="1428075293"/>
    <x v="0"/>
    <n v="9"/>
    <x v="1"/>
    <s v="theater/spaces"/>
    <n v="0"/>
    <x v="2040"/>
    <x v="1"/>
    <x v="38"/>
  </r>
  <r>
    <n v="2949"/>
    <x v="2948"/>
    <x v="2947"/>
    <n v="1000"/>
    <n v="25"/>
    <x v="2"/>
    <x v="0"/>
    <x v="0"/>
    <n v="1447965917"/>
    <n v="1445370317"/>
    <x v="0"/>
    <n v="2"/>
    <x v="1"/>
    <s v="theater/spaces"/>
    <n v="3"/>
    <x v="381"/>
    <x v="1"/>
    <x v="38"/>
  </r>
  <r>
    <n v="2950"/>
    <x v="2949"/>
    <x v="2948"/>
    <n v="5000000"/>
    <n v="0"/>
    <x v="2"/>
    <x v="0"/>
    <x v="0"/>
    <n v="1453538752"/>
    <n v="1450946752"/>
    <x v="0"/>
    <n v="0"/>
    <x v="1"/>
    <s v="theater/spaces"/>
    <n v="0"/>
    <x v="121"/>
    <x v="1"/>
    <x v="38"/>
  </r>
  <r>
    <n v="2951"/>
    <x v="2950"/>
    <x v="2949"/>
    <n v="50000"/>
    <n v="1096"/>
    <x v="1"/>
    <x v="0"/>
    <x v="0"/>
    <n v="1412536573"/>
    <n v="1408648573"/>
    <x v="0"/>
    <n v="58"/>
    <x v="1"/>
    <s v="theater/spaces"/>
    <n v="2"/>
    <x v="2041"/>
    <x v="1"/>
    <x v="38"/>
  </r>
  <r>
    <n v="2952"/>
    <x v="2951"/>
    <x v="2950"/>
    <n v="20000"/>
    <n v="1605"/>
    <x v="1"/>
    <x v="0"/>
    <x v="0"/>
    <n v="1476676800"/>
    <n v="1473957239"/>
    <x v="0"/>
    <n v="8"/>
    <x v="1"/>
    <s v="theater/spaces"/>
    <n v="8"/>
    <x v="2042"/>
    <x v="1"/>
    <x v="38"/>
  </r>
  <r>
    <n v="2953"/>
    <x v="2952"/>
    <x v="2951"/>
    <n v="400000"/>
    <n v="605"/>
    <x v="1"/>
    <x v="0"/>
    <x v="0"/>
    <n v="1444330821"/>
    <n v="1441738821"/>
    <x v="0"/>
    <n v="3"/>
    <x v="1"/>
    <s v="theater/spaces"/>
    <n v="0"/>
    <x v="2043"/>
    <x v="1"/>
    <x v="38"/>
  </r>
  <r>
    <n v="2954"/>
    <x v="2953"/>
    <x v="2952"/>
    <n v="15000"/>
    <n v="0"/>
    <x v="1"/>
    <x v="0"/>
    <x v="0"/>
    <n v="1489669203"/>
    <n v="1487944803"/>
    <x v="0"/>
    <n v="0"/>
    <x v="1"/>
    <s v="theater/spaces"/>
    <n v="0"/>
    <x v="121"/>
    <x v="1"/>
    <x v="38"/>
  </r>
  <r>
    <n v="2955"/>
    <x v="2954"/>
    <x v="2953"/>
    <n v="1200"/>
    <n v="715"/>
    <x v="1"/>
    <x v="0"/>
    <x v="0"/>
    <n v="1434476849"/>
    <n v="1431884849"/>
    <x v="0"/>
    <n v="11"/>
    <x v="1"/>
    <s v="theater/spaces"/>
    <n v="60"/>
    <x v="177"/>
    <x v="1"/>
    <x v="38"/>
  </r>
  <r>
    <n v="2956"/>
    <x v="2955"/>
    <x v="2954"/>
    <n v="7900"/>
    <n v="1322"/>
    <x v="1"/>
    <x v="0"/>
    <x v="0"/>
    <n v="1462402850"/>
    <n v="1459810850"/>
    <x v="0"/>
    <n v="20"/>
    <x v="1"/>
    <s v="theater/spaces"/>
    <n v="17"/>
    <x v="2044"/>
    <x v="1"/>
    <x v="38"/>
  </r>
  <r>
    <n v="2957"/>
    <x v="2956"/>
    <x v="2955"/>
    <n v="15000"/>
    <n v="280"/>
    <x v="1"/>
    <x v="0"/>
    <x v="0"/>
    <n v="1427498172"/>
    <n v="1422317772"/>
    <x v="0"/>
    <n v="3"/>
    <x v="1"/>
    <s v="theater/spaces"/>
    <n v="2"/>
    <x v="723"/>
    <x v="1"/>
    <x v="38"/>
  </r>
  <r>
    <n v="2958"/>
    <x v="2957"/>
    <x v="2956"/>
    <n v="80000"/>
    <n v="0"/>
    <x v="1"/>
    <x v="0"/>
    <x v="0"/>
    <n v="1462729317"/>
    <n v="1457548917"/>
    <x v="0"/>
    <n v="0"/>
    <x v="1"/>
    <s v="theater/spaces"/>
    <n v="0"/>
    <x v="121"/>
    <x v="1"/>
    <x v="38"/>
  </r>
  <r>
    <n v="2959"/>
    <x v="2958"/>
    <x v="2957"/>
    <n v="10000"/>
    <n v="0"/>
    <x v="1"/>
    <x v="1"/>
    <x v="1"/>
    <n v="1465258325"/>
    <n v="1462666325"/>
    <x v="0"/>
    <n v="0"/>
    <x v="1"/>
    <s v="theater/spaces"/>
    <n v="0"/>
    <x v="121"/>
    <x v="1"/>
    <x v="38"/>
  </r>
  <r>
    <n v="2960"/>
    <x v="2959"/>
    <x v="2958"/>
    <n v="30000000"/>
    <n v="0"/>
    <x v="1"/>
    <x v="0"/>
    <x v="0"/>
    <n v="1410459023"/>
    <n v="1407867023"/>
    <x v="0"/>
    <n v="0"/>
    <x v="1"/>
    <s v="theater/spaces"/>
    <n v="0"/>
    <x v="121"/>
    <x v="1"/>
    <x v="38"/>
  </r>
  <r>
    <n v="2961"/>
    <x v="2960"/>
    <x v="2959"/>
    <n v="5000"/>
    <n v="5481"/>
    <x v="0"/>
    <x v="0"/>
    <x v="0"/>
    <n v="1427342400"/>
    <n v="1424927159"/>
    <x v="0"/>
    <n v="108"/>
    <x v="0"/>
    <s v="theater/plays"/>
    <n v="110"/>
    <x v="2045"/>
    <x v="1"/>
    <x v="6"/>
  </r>
  <r>
    <n v="2962"/>
    <x v="2961"/>
    <x v="2960"/>
    <n v="1000"/>
    <n v="1218"/>
    <x v="0"/>
    <x v="0"/>
    <x v="0"/>
    <n v="1425193140"/>
    <n v="1422769906"/>
    <x v="0"/>
    <n v="20"/>
    <x v="0"/>
    <s v="theater/plays"/>
    <n v="122"/>
    <x v="546"/>
    <x v="1"/>
    <x v="6"/>
  </r>
  <r>
    <n v="2963"/>
    <x v="2962"/>
    <x v="2961"/>
    <n v="10000"/>
    <n v="10685"/>
    <x v="0"/>
    <x v="0"/>
    <x v="0"/>
    <n v="1435835824"/>
    <n v="1433243824"/>
    <x v="0"/>
    <n v="98"/>
    <x v="0"/>
    <s v="theater/plays"/>
    <n v="107"/>
    <x v="2046"/>
    <x v="1"/>
    <x v="6"/>
  </r>
  <r>
    <n v="2964"/>
    <x v="2963"/>
    <x v="2962"/>
    <n v="5000"/>
    <n v="5035.6899999999996"/>
    <x v="0"/>
    <x v="0"/>
    <x v="0"/>
    <n v="1407360720"/>
    <n v="1404769819"/>
    <x v="0"/>
    <n v="196"/>
    <x v="0"/>
    <s v="theater/plays"/>
    <n v="101"/>
    <x v="2047"/>
    <x v="1"/>
    <x v="6"/>
  </r>
  <r>
    <n v="2965"/>
    <x v="2964"/>
    <x v="2963"/>
    <n v="1500"/>
    <n v="1635"/>
    <x v="0"/>
    <x v="0"/>
    <x v="0"/>
    <n v="1436290233"/>
    <n v="1433698233"/>
    <x v="0"/>
    <n v="39"/>
    <x v="0"/>
    <s v="theater/plays"/>
    <n v="109"/>
    <x v="2048"/>
    <x v="1"/>
    <x v="6"/>
  </r>
  <r>
    <n v="2966"/>
    <x v="2965"/>
    <x v="2964"/>
    <n v="10000"/>
    <n v="11363"/>
    <x v="0"/>
    <x v="0"/>
    <x v="0"/>
    <n v="1442425412"/>
    <n v="1439833412"/>
    <x v="0"/>
    <n v="128"/>
    <x v="0"/>
    <s v="theater/plays"/>
    <n v="114"/>
    <x v="2049"/>
    <x v="1"/>
    <x v="6"/>
  </r>
  <r>
    <n v="2967"/>
    <x v="2966"/>
    <x v="2965"/>
    <n v="5000"/>
    <n v="5696"/>
    <x v="0"/>
    <x v="0"/>
    <x v="0"/>
    <n v="1425872692"/>
    <n v="1423284292"/>
    <x v="0"/>
    <n v="71"/>
    <x v="0"/>
    <s v="theater/plays"/>
    <n v="114"/>
    <x v="2050"/>
    <x v="1"/>
    <x v="6"/>
  </r>
  <r>
    <n v="2968"/>
    <x v="2967"/>
    <x v="2966"/>
    <n v="3500"/>
    <n v="3710"/>
    <x v="0"/>
    <x v="0"/>
    <x v="0"/>
    <n v="1471406340"/>
    <n v="1470227660"/>
    <x v="0"/>
    <n v="47"/>
    <x v="0"/>
    <s v="theater/plays"/>
    <n v="106"/>
    <x v="2051"/>
    <x v="1"/>
    <x v="6"/>
  </r>
  <r>
    <n v="2969"/>
    <x v="2968"/>
    <x v="2967"/>
    <n v="1000"/>
    <n v="1625"/>
    <x v="0"/>
    <x v="5"/>
    <x v="5"/>
    <n v="1430693460"/>
    <n v="1428087153"/>
    <x v="0"/>
    <n v="17"/>
    <x v="0"/>
    <s v="theater/plays"/>
    <n v="163"/>
    <x v="2052"/>
    <x v="1"/>
    <x v="6"/>
  </r>
  <r>
    <n v="2970"/>
    <x v="2969"/>
    <x v="2968"/>
    <n v="6000"/>
    <n v="6360"/>
    <x v="0"/>
    <x v="0"/>
    <x v="0"/>
    <n v="1405699451"/>
    <n v="1403107451"/>
    <x v="0"/>
    <n v="91"/>
    <x v="0"/>
    <s v="theater/plays"/>
    <n v="106"/>
    <x v="2053"/>
    <x v="1"/>
    <x v="6"/>
  </r>
  <r>
    <n v="2971"/>
    <x v="2970"/>
    <x v="2969"/>
    <n v="3200"/>
    <n v="3205"/>
    <x v="0"/>
    <x v="0"/>
    <x v="0"/>
    <n v="1409500078"/>
    <n v="1406908078"/>
    <x v="0"/>
    <n v="43"/>
    <x v="0"/>
    <s v="theater/plays"/>
    <n v="100"/>
    <x v="2054"/>
    <x v="1"/>
    <x v="6"/>
  </r>
  <r>
    <n v="2972"/>
    <x v="2971"/>
    <x v="2970"/>
    <n v="2000"/>
    <n v="2107"/>
    <x v="0"/>
    <x v="0"/>
    <x v="0"/>
    <n v="1480899600"/>
    <n v="1479609520"/>
    <x v="0"/>
    <n v="17"/>
    <x v="0"/>
    <s v="theater/plays"/>
    <n v="105"/>
    <x v="2055"/>
    <x v="1"/>
    <x v="6"/>
  </r>
  <r>
    <n v="2973"/>
    <x v="2972"/>
    <x v="2971"/>
    <n v="5000"/>
    <n v="8740"/>
    <x v="0"/>
    <x v="0"/>
    <x v="0"/>
    <n v="1451620800"/>
    <n v="1449171508"/>
    <x v="0"/>
    <n v="33"/>
    <x v="0"/>
    <s v="theater/plays"/>
    <n v="175"/>
    <x v="2056"/>
    <x v="1"/>
    <x v="6"/>
  </r>
  <r>
    <n v="2974"/>
    <x v="2973"/>
    <x v="2972"/>
    <n v="5000"/>
    <n v="5100"/>
    <x v="0"/>
    <x v="0"/>
    <x v="0"/>
    <n v="1411695300"/>
    <n v="1409275671"/>
    <x v="0"/>
    <n v="87"/>
    <x v="0"/>
    <s v="theater/plays"/>
    <n v="102"/>
    <x v="1242"/>
    <x v="1"/>
    <x v="6"/>
  </r>
  <r>
    <n v="2975"/>
    <x v="2974"/>
    <x v="2973"/>
    <n v="8000"/>
    <n v="8010"/>
    <x v="0"/>
    <x v="0"/>
    <x v="0"/>
    <n v="1417057200"/>
    <n v="1414599886"/>
    <x v="0"/>
    <n v="113"/>
    <x v="0"/>
    <s v="theater/plays"/>
    <n v="100"/>
    <x v="2057"/>
    <x v="1"/>
    <x v="6"/>
  </r>
  <r>
    <n v="2976"/>
    <x v="2975"/>
    <x v="2974"/>
    <n v="70"/>
    <n v="120"/>
    <x v="0"/>
    <x v="1"/>
    <x v="1"/>
    <n v="1457870400"/>
    <n v="1456421530"/>
    <x v="0"/>
    <n v="14"/>
    <x v="0"/>
    <s v="theater/plays"/>
    <n v="171"/>
    <x v="2058"/>
    <x v="1"/>
    <x v="6"/>
  </r>
  <r>
    <n v="2977"/>
    <x v="2976"/>
    <x v="2975"/>
    <n v="3000"/>
    <n v="3407"/>
    <x v="0"/>
    <x v="0"/>
    <x v="0"/>
    <n v="1427076840"/>
    <n v="1421960934"/>
    <x v="0"/>
    <n v="30"/>
    <x v="0"/>
    <s v="theater/plays"/>
    <n v="114"/>
    <x v="787"/>
    <x v="1"/>
    <x v="6"/>
  </r>
  <r>
    <n v="2978"/>
    <x v="2977"/>
    <x v="2976"/>
    <n v="750"/>
    <n v="971"/>
    <x v="0"/>
    <x v="0"/>
    <x v="0"/>
    <n v="1413784740"/>
    <n v="1412954547"/>
    <x v="0"/>
    <n v="16"/>
    <x v="0"/>
    <s v="theater/plays"/>
    <n v="129"/>
    <x v="2059"/>
    <x v="1"/>
    <x v="6"/>
  </r>
  <r>
    <n v="2979"/>
    <x v="2978"/>
    <x v="2977"/>
    <n v="5000"/>
    <n v="5070"/>
    <x v="0"/>
    <x v="0"/>
    <x v="0"/>
    <n v="1420524000"/>
    <n v="1419104823"/>
    <x v="0"/>
    <n v="46"/>
    <x v="0"/>
    <s v="theater/plays"/>
    <n v="101"/>
    <x v="2060"/>
    <x v="1"/>
    <x v="6"/>
  </r>
  <r>
    <n v="2980"/>
    <x v="2979"/>
    <x v="2978"/>
    <n v="3000"/>
    <n v="3275"/>
    <x v="0"/>
    <x v="0"/>
    <x v="0"/>
    <n v="1440381600"/>
    <n v="1438639130"/>
    <x v="0"/>
    <n v="24"/>
    <x v="0"/>
    <s v="theater/plays"/>
    <n v="109"/>
    <x v="709"/>
    <x v="1"/>
    <x v="6"/>
  </r>
  <r>
    <n v="2981"/>
    <x v="2980"/>
    <x v="2979"/>
    <n v="4000"/>
    <n v="5157"/>
    <x v="0"/>
    <x v="17"/>
    <x v="3"/>
    <n v="1443014756"/>
    <n v="1439126756"/>
    <x v="1"/>
    <n v="97"/>
    <x v="0"/>
    <s v="theater/spaces"/>
    <n v="129"/>
    <x v="1290"/>
    <x v="1"/>
    <x v="38"/>
  </r>
  <r>
    <n v="2982"/>
    <x v="2981"/>
    <x v="2980"/>
    <n v="5000"/>
    <n v="5103"/>
    <x v="0"/>
    <x v="1"/>
    <x v="1"/>
    <n v="1455208143"/>
    <n v="1452616143"/>
    <x v="1"/>
    <n v="59"/>
    <x v="0"/>
    <s v="theater/spaces"/>
    <n v="102"/>
    <x v="1149"/>
    <x v="1"/>
    <x v="38"/>
  </r>
  <r>
    <n v="2983"/>
    <x v="2982"/>
    <x v="2981"/>
    <n v="116000"/>
    <n v="169985.91"/>
    <x v="0"/>
    <x v="0"/>
    <x v="0"/>
    <n v="1415722236"/>
    <n v="1410534636"/>
    <x v="1"/>
    <n v="1095"/>
    <x v="0"/>
    <s v="theater/spaces"/>
    <n v="147"/>
    <x v="2061"/>
    <x v="1"/>
    <x v="38"/>
  </r>
  <r>
    <n v="2984"/>
    <x v="2983"/>
    <x v="2982"/>
    <n v="25000"/>
    <n v="25088"/>
    <x v="0"/>
    <x v="0"/>
    <x v="0"/>
    <n v="1472020881"/>
    <n v="1469428881"/>
    <x v="1"/>
    <n v="218"/>
    <x v="0"/>
    <s v="theater/spaces"/>
    <n v="100"/>
    <x v="2062"/>
    <x v="1"/>
    <x v="38"/>
  </r>
  <r>
    <n v="2985"/>
    <x v="2984"/>
    <x v="2983"/>
    <n v="10000"/>
    <n v="12165"/>
    <x v="0"/>
    <x v="4"/>
    <x v="4"/>
    <n v="1477886400"/>
    <n v="1476228128"/>
    <x v="0"/>
    <n v="111"/>
    <x v="0"/>
    <s v="theater/spaces"/>
    <n v="122"/>
    <x v="2063"/>
    <x v="1"/>
    <x v="38"/>
  </r>
  <r>
    <n v="2986"/>
    <x v="2985"/>
    <x v="2984"/>
    <n v="2400"/>
    <n v="2532"/>
    <x v="0"/>
    <x v="1"/>
    <x v="1"/>
    <n v="1462100406"/>
    <n v="1456920006"/>
    <x v="0"/>
    <n v="56"/>
    <x v="0"/>
    <s v="theater/spaces"/>
    <n v="106"/>
    <x v="2064"/>
    <x v="1"/>
    <x v="38"/>
  </r>
  <r>
    <n v="2987"/>
    <x v="2986"/>
    <x v="2985"/>
    <n v="25000"/>
    <n v="27600.2"/>
    <x v="0"/>
    <x v="0"/>
    <x v="0"/>
    <n v="1476316800"/>
    <n v="1473837751"/>
    <x v="0"/>
    <n v="265"/>
    <x v="0"/>
    <s v="theater/spaces"/>
    <n v="110"/>
    <x v="2065"/>
    <x v="1"/>
    <x v="38"/>
  </r>
  <r>
    <n v="2988"/>
    <x v="2987"/>
    <x v="2986"/>
    <n v="1000"/>
    <n v="1000"/>
    <x v="0"/>
    <x v="1"/>
    <x v="1"/>
    <n v="1466412081"/>
    <n v="1463820081"/>
    <x v="0"/>
    <n v="28"/>
    <x v="0"/>
    <s v="theater/spaces"/>
    <n v="100"/>
    <x v="669"/>
    <x v="1"/>
    <x v="38"/>
  </r>
  <r>
    <n v="2989"/>
    <x v="2988"/>
    <x v="2987"/>
    <n v="20000"/>
    <n v="35307"/>
    <x v="0"/>
    <x v="0"/>
    <x v="0"/>
    <n v="1450673940"/>
    <n v="1448756962"/>
    <x v="0"/>
    <n v="364"/>
    <x v="0"/>
    <s v="theater/spaces"/>
    <n v="177"/>
    <x v="2066"/>
    <x v="1"/>
    <x v="38"/>
  </r>
  <r>
    <n v="2990"/>
    <x v="2989"/>
    <x v="2988"/>
    <n v="10000"/>
    <n v="10000"/>
    <x v="0"/>
    <x v="0"/>
    <x v="0"/>
    <n v="1452174420"/>
    <n v="1449150420"/>
    <x v="0"/>
    <n v="27"/>
    <x v="0"/>
    <s v="theater/spaces"/>
    <n v="100"/>
    <x v="2067"/>
    <x v="1"/>
    <x v="38"/>
  </r>
  <r>
    <n v="2991"/>
    <x v="2990"/>
    <x v="2989"/>
    <n v="8500"/>
    <n v="8780"/>
    <x v="0"/>
    <x v="0"/>
    <x v="0"/>
    <n v="1485547530"/>
    <n v="1483646730"/>
    <x v="0"/>
    <n v="93"/>
    <x v="0"/>
    <s v="theater/spaces"/>
    <n v="103"/>
    <x v="2068"/>
    <x v="1"/>
    <x v="38"/>
  </r>
  <r>
    <n v="2992"/>
    <x v="2991"/>
    <x v="2990"/>
    <n v="3000"/>
    <n v="3135"/>
    <x v="0"/>
    <x v="0"/>
    <x v="0"/>
    <n v="1476037510"/>
    <n v="1473445510"/>
    <x v="0"/>
    <n v="64"/>
    <x v="0"/>
    <s v="theater/spaces"/>
    <n v="105"/>
    <x v="2069"/>
    <x v="1"/>
    <x v="38"/>
  </r>
  <r>
    <n v="2993"/>
    <x v="2992"/>
    <x v="2991"/>
    <n v="1000"/>
    <n v="1003"/>
    <x v="0"/>
    <x v="0"/>
    <x v="0"/>
    <n v="1455998867"/>
    <n v="1453406867"/>
    <x v="0"/>
    <n v="22"/>
    <x v="0"/>
    <s v="theater/spaces"/>
    <n v="100"/>
    <x v="1187"/>
    <x v="1"/>
    <x v="38"/>
  </r>
  <r>
    <n v="2994"/>
    <x v="2993"/>
    <x v="2992"/>
    <n v="300"/>
    <n v="1373.24"/>
    <x v="0"/>
    <x v="1"/>
    <x v="1"/>
    <n v="1412335772"/>
    <n v="1409743772"/>
    <x v="0"/>
    <n v="59"/>
    <x v="0"/>
    <s v="theater/spaces"/>
    <n v="458"/>
    <x v="2070"/>
    <x v="1"/>
    <x v="38"/>
  </r>
  <r>
    <n v="2995"/>
    <x v="2994"/>
    <x v="2993"/>
    <n v="15000"/>
    <n v="15744"/>
    <x v="0"/>
    <x v="0"/>
    <x v="0"/>
    <n v="1484841471"/>
    <n v="1482249471"/>
    <x v="0"/>
    <n v="249"/>
    <x v="0"/>
    <s v="theater/spaces"/>
    <n v="105"/>
    <x v="2071"/>
    <x v="1"/>
    <x v="38"/>
  </r>
  <r>
    <n v="2996"/>
    <x v="2995"/>
    <x v="2994"/>
    <n v="35000"/>
    <n v="60180"/>
    <x v="0"/>
    <x v="0"/>
    <x v="0"/>
    <n v="1432677240"/>
    <n v="1427493240"/>
    <x v="0"/>
    <n v="392"/>
    <x v="0"/>
    <s v="theater/spaces"/>
    <n v="172"/>
    <x v="2072"/>
    <x v="1"/>
    <x v="38"/>
  </r>
  <r>
    <n v="2997"/>
    <x v="2996"/>
    <x v="2995"/>
    <n v="10000"/>
    <n v="10373"/>
    <x v="0"/>
    <x v="0"/>
    <x v="0"/>
    <n v="1488171540"/>
    <n v="1486661793"/>
    <x v="0"/>
    <n v="115"/>
    <x v="0"/>
    <s v="theater/spaces"/>
    <n v="104"/>
    <x v="2073"/>
    <x v="1"/>
    <x v="38"/>
  </r>
  <r>
    <n v="2998"/>
    <x v="2997"/>
    <x v="2996"/>
    <n v="50000"/>
    <n v="51514.5"/>
    <x v="0"/>
    <x v="0"/>
    <x v="0"/>
    <n v="1402892700"/>
    <n v="1400474329"/>
    <x v="0"/>
    <n v="433"/>
    <x v="0"/>
    <s v="theater/spaces"/>
    <n v="103"/>
    <x v="2074"/>
    <x v="1"/>
    <x v="38"/>
  </r>
  <r>
    <n v="2999"/>
    <x v="2998"/>
    <x v="2997"/>
    <n v="1350"/>
    <n v="1605"/>
    <x v="0"/>
    <x v="0"/>
    <x v="0"/>
    <n v="1488333600"/>
    <n v="1487094360"/>
    <x v="0"/>
    <n v="20"/>
    <x v="0"/>
    <s v="theater/spaces"/>
    <n v="119"/>
    <x v="2075"/>
    <x v="1"/>
    <x v="38"/>
  </r>
  <r>
    <n v="3000"/>
    <x v="2999"/>
    <x v="2998"/>
    <n v="500"/>
    <n v="500"/>
    <x v="0"/>
    <x v="0"/>
    <x v="0"/>
    <n v="1485885600"/>
    <n v="1484682670"/>
    <x v="0"/>
    <n v="8"/>
    <x v="0"/>
    <s v="theater/spaces"/>
    <n v="100"/>
    <x v="368"/>
    <x v="1"/>
    <x v="38"/>
  </r>
  <r>
    <n v="3001"/>
    <x v="3000"/>
    <x v="2999"/>
    <n v="7214"/>
    <n v="22991.01"/>
    <x v="0"/>
    <x v="0"/>
    <x v="0"/>
    <n v="1468445382"/>
    <n v="1465853382"/>
    <x v="0"/>
    <n v="175"/>
    <x v="0"/>
    <s v="theater/spaces"/>
    <n v="319"/>
    <x v="2076"/>
    <x v="1"/>
    <x v="38"/>
  </r>
  <r>
    <n v="3002"/>
    <x v="3001"/>
    <x v="3000"/>
    <n v="7000"/>
    <n v="7595.43"/>
    <x v="0"/>
    <x v="0"/>
    <x v="0"/>
    <n v="1356552252"/>
    <n v="1353960252"/>
    <x v="0"/>
    <n v="104"/>
    <x v="0"/>
    <s v="theater/spaces"/>
    <n v="109"/>
    <x v="2077"/>
    <x v="1"/>
    <x v="38"/>
  </r>
  <r>
    <n v="3003"/>
    <x v="3002"/>
    <x v="3001"/>
    <n v="3000"/>
    <n v="3035"/>
    <x v="0"/>
    <x v="0"/>
    <x v="0"/>
    <n v="1456811940"/>
    <n v="1454098976"/>
    <x v="0"/>
    <n v="17"/>
    <x v="0"/>
    <s v="theater/spaces"/>
    <n v="101"/>
    <x v="2078"/>
    <x v="1"/>
    <x v="38"/>
  </r>
  <r>
    <n v="3004"/>
    <x v="3003"/>
    <x v="3002"/>
    <n v="40000"/>
    <n v="45126"/>
    <x v="0"/>
    <x v="0"/>
    <x v="0"/>
    <n v="1416089324"/>
    <n v="1413493724"/>
    <x v="0"/>
    <n v="277"/>
    <x v="0"/>
    <s v="theater/spaces"/>
    <n v="113"/>
    <x v="2079"/>
    <x v="1"/>
    <x v="38"/>
  </r>
  <r>
    <n v="3005"/>
    <x v="3004"/>
    <x v="3003"/>
    <n v="10600"/>
    <n v="12772.6"/>
    <x v="0"/>
    <x v="0"/>
    <x v="0"/>
    <n v="1412611905"/>
    <n v="1410019905"/>
    <x v="0"/>
    <n v="118"/>
    <x v="0"/>
    <s v="theater/spaces"/>
    <n v="120"/>
    <x v="2080"/>
    <x v="1"/>
    <x v="38"/>
  </r>
  <r>
    <n v="3006"/>
    <x v="3005"/>
    <x v="3004"/>
    <n v="8000"/>
    <n v="8620"/>
    <x v="0"/>
    <x v="5"/>
    <x v="5"/>
    <n v="1418580591"/>
    <n v="1415988591"/>
    <x v="0"/>
    <n v="97"/>
    <x v="0"/>
    <s v="theater/spaces"/>
    <n v="108"/>
    <x v="2081"/>
    <x v="1"/>
    <x v="38"/>
  </r>
  <r>
    <n v="3007"/>
    <x v="3006"/>
    <x v="3005"/>
    <n v="600"/>
    <n v="1080"/>
    <x v="0"/>
    <x v="0"/>
    <x v="0"/>
    <n v="1429938683"/>
    <n v="1428124283"/>
    <x v="0"/>
    <n v="20"/>
    <x v="0"/>
    <s v="theater/spaces"/>
    <n v="180"/>
    <x v="1205"/>
    <x v="1"/>
    <x v="38"/>
  </r>
  <r>
    <n v="3008"/>
    <x v="3007"/>
    <x v="3006"/>
    <n v="3000"/>
    <n v="3035"/>
    <x v="0"/>
    <x v="0"/>
    <x v="0"/>
    <n v="1453352719"/>
    <n v="1450760719"/>
    <x v="0"/>
    <n v="26"/>
    <x v="0"/>
    <s v="theater/spaces"/>
    <n v="101"/>
    <x v="2082"/>
    <x v="1"/>
    <x v="38"/>
  </r>
  <r>
    <n v="3009"/>
    <x v="3008"/>
    <x v="3007"/>
    <n v="25000"/>
    <n v="29939"/>
    <x v="0"/>
    <x v="0"/>
    <x v="0"/>
    <n v="1417012840"/>
    <n v="1414417240"/>
    <x v="0"/>
    <n v="128"/>
    <x v="0"/>
    <s v="theater/spaces"/>
    <n v="120"/>
    <x v="2083"/>
    <x v="1"/>
    <x v="38"/>
  </r>
  <r>
    <n v="3010"/>
    <x v="3009"/>
    <x v="3008"/>
    <n v="1500"/>
    <n v="2370"/>
    <x v="0"/>
    <x v="0"/>
    <x v="0"/>
    <n v="1424548719"/>
    <n v="1419364719"/>
    <x v="0"/>
    <n v="15"/>
    <x v="0"/>
    <s v="theater/spaces"/>
    <n v="158"/>
    <x v="2084"/>
    <x v="1"/>
    <x v="38"/>
  </r>
  <r>
    <n v="3011"/>
    <x v="3010"/>
    <x v="3009"/>
    <n v="300"/>
    <n v="371"/>
    <x v="0"/>
    <x v="3"/>
    <x v="3"/>
    <n v="1450911540"/>
    <n v="1448536516"/>
    <x v="0"/>
    <n v="25"/>
    <x v="0"/>
    <s v="theater/spaces"/>
    <n v="124"/>
    <x v="2085"/>
    <x v="1"/>
    <x v="38"/>
  </r>
  <r>
    <n v="3012"/>
    <x v="3011"/>
    <x v="3010"/>
    <n v="4000"/>
    <n v="4685"/>
    <x v="0"/>
    <x v="0"/>
    <x v="0"/>
    <n v="1423587130"/>
    <n v="1421772730"/>
    <x v="0"/>
    <n v="55"/>
    <x v="0"/>
    <s v="theater/spaces"/>
    <n v="117"/>
    <x v="2086"/>
    <x v="1"/>
    <x v="38"/>
  </r>
  <r>
    <n v="3013"/>
    <x v="3012"/>
    <x v="3011"/>
    <n v="10000"/>
    <n v="15696"/>
    <x v="0"/>
    <x v="0"/>
    <x v="0"/>
    <n v="1434917049"/>
    <n v="1432325049"/>
    <x v="0"/>
    <n v="107"/>
    <x v="0"/>
    <s v="theater/spaces"/>
    <n v="157"/>
    <x v="2087"/>
    <x v="1"/>
    <x v="38"/>
  </r>
  <r>
    <n v="3014"/>
    <x v="3013"/>
    <x v="3012"/>
    <n v="25000"/>
    <n v="28276"/>
    <x v="0"/>
    <x v="0"/>
    <x v="0"/>
    <n v="1415163600"/>
    <n v="1412737080"/>
    <x v="0"/>
    <n v="557"/>
    <x v="0"/>
    <s v="theater/spaces"/>
    <n v="113"/>
    <x v="2088"/>
    <x v="1"/>
    <x v="38"/>
  </r>
  <r>
    <n v="3015"/>
    <x v="3014"/>
    <x v="3013"/>
    <n v="3400"/>
    <n v="3508"/>
    <x v="0"/>
    <x v="0"/>
    <x v="0"/>
    <n v="1402459200"/>
    <n v="1401125238"/>
    <x v="0"/>
    <n v="40"/>
    <x v="0"/>
    <s v="theater/spaces"/>
    <n v="103"/>
    <x v="2089"/>
    <x v="1"/>
    <x v="38"/>
  </r>
  <r>
    <n v="3016"/>
    <x v="3015"/>
    <x v="3014"/>
    <n v="8500"/>
    <n v="8722"/>
    <x v="0"/>
    <x v="0"/>
    <x v="0"/>
    <n v="1405688952"/>
    <n v="1400504952"/>
    <x v="0"/>
    <n v="36"/>
    <x v="0"/>
    <s v="theater/spaces"/>
    <n v="103"/>
    <x v="2090"/>
    <x v="1"/>
    <x v="38"/>
  </r>
  <r>
    <n v="3017"/>
    <x v="3016"/>
    <x v="3015"/>
    <n v="22000"/>
    <n v="23285"/>
    <x v="0"/>
    <x v="0"/>
    <x v="0"/>
    <n v="1408566243"/>
    <n v="1405974243"/>
    <x v="0"/>
    <n v="159"/>
    <x v="0"/>
    <s v="theater/spaces"/>
    <n v="106"/>
    <x v="2091"/>
    <x v="1"/>
    <x v="38"/>
  </r>
  <r>
    <n v="3018"/>
    <x v="3017"/>
    <x v="3016"/>
    <n v="4200"/>
    <n v="4230"/>
    <x v="0"/>
    <x v="6"/>
    <x v="3"/>
    <n v="1437429600"/>
    <n v="1433747376"/>
    <x v="0"/>
    <n v="41"/>
    <x v="0"/>
    <s v="theater/spaces"/>
    <n v="101"/>
    <x v="2092"/>
    <x v="1"/>
    <x v="38"/>
  </r>
  <r>
    <n v="3019"/>
    <x v="3018"/>
    <x v="3017"/>
    <n v="15000"/>
    <n v="18185"/>
    <x v="0"/>
    <x v="0"/>
    <x v="0"/>
    <n v="1401159600"/>
    <n v="1398801620"/>
    <x v="0"/>
    <n v="226"/>
    <x v="0"/>
    <s v="theater/spaces"/>
    <n v="121"/>
    <x v="2093"/>
    <x v="1"/>
    <x v="38"/>
  </r>
  <r>
    <n v="3020"/>
    <x v="3019"/>
    <x v="3018"/>
    <n v="7000"/>
    <n v="7040"/>
    <x v="0"/>
    <x v="0"/>
    <x v="0"/>
    <n v="1439583533"/>
    <n v="1434399533"/>
    <x v="0"/>
    <n v="30"/>
    <x v="0"/>
    <s v="theater/spaces"/>
    <n v="101"/>
    <x v="2094"/>
    <x v="1"/>
    <x v="38"/>
  </r>
  <r>
    <n v="3021"/>
    <x v="3020"/>
    <x v="3019"/>
    <n v="4500"/>
    <n v="5221"/>
    <x v="0"/>
    <x v="0"/>
    <x v="0"/>
    <n v="1479794340"/>
    <n v="1476715869"/>
    <x v="0"/>
    <n v="103"/>
    <x v="0"/>
    <s v="theater/spaces"/>
    <n v="116"/>
    <x v="901"/>
    <x v="1"/>
    <x v="38"/>
  </r>
  <r>
    <n v="3022"/>
    <x v="3021"/>
    <x v="3020"/>
    <n v="10000"/>
    <n v="10088"/>
    <x v="0"/>
    <x v="0"/>
    <x v="0"/>
    <n v="1472338409"/>
    <n v="1468450409"/>
    <x v="0"/>
    <n v="62"/>
    <x v="0"/>
    <s v="theater/spaces"/>
    <n v="101"/>
    <x v="2095"/>
    <x v="1"/>
    <x v="38"/>
  </r>
  <r>
    <n v="3023"/>
    <x v="3022"/>
    <x v="3021"/>
    <n v="700"/>
    <n v="721"/>
    <x v="0"/>
    <x v="1"/>
    <x v="1"/>
    <n v="1434039186"/>
    <n v="1430151186"/>
    <x v="0"/>
    <n v="6"/>
    <x v="0"/>
    <s v="theater/spaces"/>
    <n v="103"/>
    <x v="2096"/>
    <x v="1"/>
    <x v="38"/>
  </r>
  <r>
    <n v="3024"/>
    <x v="3023"/>
    <x v="3022"/>
    <n v="5000"/>
    <n v="12321"/>
    <x v="0"/>
    <x v="0"/>
    <x v="0"/>
    <n v="1349567475"/>
    <n v="1346975475"/>
    <x v="0"/>
    <n v="182"/>
    <x v="0"/>
    <s v="theater/spaces"/>
    <n v="246"/>
    <x v="2097"/>
    <x v="1"/>
    <x v="38"/>
  </r>
  <r>
    <n v="3025"/>
    <x v="3024"/>
    <x v="3023"/>
    <n v="2500"/>
    <n v="7555"/>
    <x v="0"/>
    <x v="1"/>
    <x v="1"/>
    <n v="1401465600"/>
    <n v="1399032813"/>
    <x v="0"/>
    <n v="145"/>
    <x v="0"/>
    <s v="theater/spaces"/>
    <n v="302"/>
    <x v="2098"/>
    <x v="1"/>
    <x v="38"/>
  </r>
  <r>
    <n v="3026"/>
    <x v="3025"/>
    <x v="3024"/>
    <n v="900"/>
    <n v="1290"/>
    <x v="0"/>
    <x v="1"/>
    <x v="1"/>
    <n v="1488538892"/>
    <n v="1487329292"/>
    <x v="0"/>
    <n v="25"/>
    <x v="0"/>
    <s v="theater/spaces"/>
    <n v="143"/>
    <x v="1769"/>
    <x v="1"/>
    <x v="38"/>
  </r>
  <r>
    <n v="3027"/>
    <x v="3026"/>
    <x v="3025"/>
    <n v="40000"/>
    <n v="52576"/>
    <x v="0"/>
    <x v="0"/>
    <x v="0"/>
    <n v="1426866851"/>
    <n v="1424278451"/>
    <x v="0"/>
    <n v="320"/>
    <x v="0"/>
    <s v="theater/spaces"/>
    <n v="131"/>
    <x v="2099"/>
    <x v="1"/>
    <x v="38"/>
  </r>
  <r>
    <n v="3028"/>
    <x v="3027"/>
    <x v="3026"/>
    <n v="5000"/>
    <n v="8401"/>
    <x v="0"/>
    <x v="0"/>
    <x v="0"/>
    <n v="1471242025"/>
    <n v="1468650025"/>
    <x v="0"/>
    <n v="99"/>
    <x v="0"/>
    <s v="theater/spaces"/>
    <n v="168"/>
    <x v="2100"/>
    <x v="1"/>
    <x v="38"/>
  </r>
  <r>
    <n v="3029"/>
    <x v="3028"/>
    <x v="3027"/>
    <n v="30000"/>
    <n v="32903"/>
    <x v="0"/>
    <x v="0"/>
    <x v="0"/>
    <n v="1416285300"/>
    <n v="1413824447"/>
    <x v="0"/>
    <n v="348"/>
    <x v="0"/>
    <s v="theater/spaces"/>
    <n v="110"/>
    <x v="2101"/>
    <x v="1"/>
    <x v="38"/>
  </r>
  <r>
    <n v="3030"/>
    <x v="3029"/>
    <x v="3028"/>
    <n v="1750"/>
    <n v="1867"/>
    <x v="0"/>
    <x v="0"/>
    <x v="0"/>
    <n v="1442426171"/>
    <n v="1439834171"/>
    <x v="0"/>
    <n v="41"/>
    <x v="0"/>
    <s v="theater/spaces"/>
    <n v="107"/>
    <x v="2102"/>
    <x v="1"/>
    <x v="38"/>
  </r>
  <r>
    <n v="3031"/>
    <x v="3030"/>
    <x v="3029"/>
    <n v="1500"/>
    <n v="1500"/>
    <x v="0"/>
    <x v="0"/>
    <x v="0"/>
    <n v="1476479447"/>
    <n v="1471295447"/>
    <x v="0"/>
    <n v="29"/>
    <x v="0"/>
    <s v="theater/spaces"/>
    <n v="100"/>
    <x v="246"/>
    <x v="1"/>
    <x v="38"/>
  </r>
  <r>
    <n v="3032"/>
    <x v="3031"/>
    <x v="3030"/>
    <n v="1000"/>
    <n v="1272"/>
    <x v="0"/>
    <x v="0"/>
    <x v="0"/>
    <n v="1441933459"/>
    <n v="1439341459"/>
    <x v="0"/>
    <n v="25"/>
    <x v="0"/>
    <s v="theater/spaces"/>
    <n v="127"/>
    <x v="1302"/>
    <x v="1"/>
    <x v="38"/>
  </r>
  <r>
    <n v="3033"/>
    <x v="3032"/>
    <x v="3031"/>
    <n v="3000"/>
    <n v="4396"/>
    <x v="0"/>
    <x v="0"/>
    <x v="0"/>
    <n v="1471487925"/>
    <n v="1468895925"/>
    <x v="0"/>
    <n v="23"/>
    <x v="0"/>
    <s v="theater/spaces"/>
    <n v="147"/>
    <x v="2103"/>
    <x v="1"/>
    <x v="38"/>
  </r>
  <r>
    <n v="3034"/>
    <x v="3033"/>
    <x v="3032"/>
    <n v="100000"/>
    <n v="112536"/>
    <x v="0"/>
    <x v="0"/>
    <x v="0"/>
    <n v="1477972740"/>
    <n v="1475326255"/>
    <x v="0"/>
    <n v="1260"/>
    <x v="0"/>
    <s v="theater/spaces"/>
    <n v="113"/>
    <x v="2104"/>
    <x v="1"/>
    <x v="38"/>
  </r>
  <r>
    <n v="3035"/>
    <x v="3034"/>
    <x v="3033"/>
    <n v="25000"/>
    <n v="27196.71"/>
    <x v="0"/>
    <x v="0"/>
    <x v="0"/>
    <n v="1367674009"/>
    <n v="1365082009"/>
    <x v="0"/>
    <n v="307"/>
    <x v="0"/>
    <s v="theater/spaces"/>
    <n v="109"/>
    <x v="2105"/>
    <x v="1"/>
    <x v="38"/>
  </r>
  <r>
    <n v="3036"/>
    <x v="3035"/>
    <x v="3034"/>
    <n v="25000"/>
    <n v="31683"/>
    <x v="0"/>
    <x v="0"/>
    <x v="0"/>
    <n v="1376654340"/>
    <n v="1373568644"/>
    <x v="0"/>
    <n v="329"/>
    <x v="0"/>
    <s v="theater/spaces"/>
    <n v="127"/>
    <x v="2106"/>
    <x v="1"/>
    <x v="38"/>
  </r>
  <r>
    <n v="3037"/>
    <x v="3036"/>
    <x v="3035"/>
    <n v="500"/>
    <n v="1066"/>
    <x v="0"/>
    <x v="0"/>
    <x v="0"/>
    <n v="1285995540"/>
    <n v="1279574773"/>
    <x v="0"/>
    <n v="32"/>
    <x v="0"/>
    <s v="theater/spaces"/>
    <n v="213"/>
    <x v="2107"/>
    <x v="1"/>
    <x v="38"/>
  </r>
  <r>
    <n v="3038"/>
    <x v="3037"/>
    <x v="3036"/>
    <n v="1000"/>
    <n v="1005"/>
    <x v="0"/>
    <x v="0"/>
    <x v="0"/>
    <n v="1457071397"/>
    <n v="1451887397"/>
    <x v="0"/>
    <n v="27"/>
    <x v="0"/>
    <s v="theater/spaces"/>
    <n v="101"/>
    <x v="2108"/>
    <x v="1"/>
    <x v="38"/>
  </r>
  <r>
    <n v="3039"/>
    <x v="3038"/>
    <x v="3037"/>
    <n v="20000"/>
    <n v="21742.78"/>
    <x v="0"/>
    <x v="0"/>
    <x v="0"/>
    <n v="1388303940"/>
    <n v="1386011038"/>
    <x v="0"/>
    <n v="236"/>
    <x v="0"/>
    <s v="theater/spaces"/>
    <n v="109"/>
    <x v="2109"/>
    <x v="1"/>
    <x v="38"/>
  </r>
  <r>
    <n v="3040"/>
    <x v="3039"/>
    <x v="3038"/>
    <n v="3000"/>
    <n v="3225"/>
    <x v="0"/>
    <x v="0"/>
    <x v="0"/>
    <n v="1435359600"/>
    <n v="1434999621"/>
    <x v="0"/>
    <n v="42"/>
    <x v="0"/>
    <s v="theater/spaces"/>
    <n v="108"/>
    <x v="2110"/>
    <x v="1"/>
    <x v="38"/>
  </r>
  <r>
    <n v="3041"/>
    <x v="3040"/>
    <x v="3039"/>
    <n v="8300"/>
    <n v="9170"/>
    <x v="0"/>
    <x v="0"/>
    <x v="0"/>
    <n v="1453323048"/>
    <n v="1450731048"/>
    <x v="0"/>
    <n v="95"/>
    <x v="0"/>
    <s v="theater/spaces"/>
    <n v="110"/>
    <x v="2111"/>
    <x v="1"/>
    <x v="38"/>
  </r>
  <r>
    <n v="3042"/>
    <x v="3041"/>
    <x v="3040"/>
    <n v="1500"/>
    <n v="1920"/>
    <x v="0"/>
    <x v="1"/>
    <x v="1"/>
    <n v="1444149047"/>
    <n v="1441557047"/>
    <x v="0"/>
    <n v="37"/>
    <x v="0"/>
    <s v="theater/spaces"/>
    <n v="128"/>
    <x v="2112"/>
    <x v="1"/>
    <x v="38"/>
  </r>
  <r>
    <n v="3043"/>
    <x v="3042"/>
    <x v="3041"/>
    <n v="15000"/>
    <n v="16501"/>
    <x v="0"/>
    <x v="5"/>
    <x v="5"/>
    <n v="1429152600"/>
    <n v="1426815699"/>
    <x v="0"/>
    <n v="128"/>
    <x v="0"/>
    <s v="theater/spaces"/>
    <n v="110"/>
    <x v="2113"/>
    <x v="1"/>
    <x v="38"/>
  </r>
  <r>
    <n v="3044"/>
    <x v="3043"/>
    <x v="3042"/>
    <n v="12000"/>
    <n v="13121"/>
    <x v="0"/>
    <x v="0"/>
    <x v="0"/>
    <n v="1454433998"/>
    <n v="1453137998"/>
    <x v="0"/>
    <n v="156"/>
    <x v="0"/>
    <s v="theater/spaces"/>
    <n v="109"/>
    <x v="2114"/>
    <x v="1"/>
    <x v="38"/>
  </r>
  <r>
    <n v="3045"/>
    <x v="3044"/>
    <x v="3043"/>
    <n v="4000"/>
    <n v="5308.26"/>
    <x v="0"/>
    <x v="0"/>
    <x v="0"/>
    <n v="1408679055"/>
    <n v="1406087055"/>
    <x v="0"/>
    <n v="64"/>
    <x v="0"/>
    <s v="theater/spaces"/>
    <n v="133"/>
    <x v="2115"/>
    <x v="1"/>
    <x v="38"/>
  </r>
  <r>
    <n v="3046"/>
    <x v="3045"/>
    <x v="3044"/>
    <n v="7900"/>
    <n v="15077"/>
    <x v="0"/>
    <x v="0"/>
    <x v="0"/>
    <n v="1410324720"/>
    <n v="1407784586"/>
    <x v="0"/>
    <n v="58"/>
    <x v="0"/>
    <s v="theater/spaces"/>
    <n v="191"/>
    <x v="2116"/>
    <x v="1"/>
    <x v="38"/>
  </r>
  <r>
    <n v="3047"/>
    <x v="3046"/>
    <x v="3045"/>
    <n v="500"/>
    <n v="745"/>
    <x v="0"/>
    <x v="0"/>
    <x v="0"/>
    <n v="1461762960"/>
    <n v="1457999054"/>
    <x v="0"/>
    <n v="20"/>
    <x v="0"/>
    <s v="theater/spaces"/>
    <n v="149"/>
    <x v="2117"/>
    <x v="1"/>
    <x v="38"/>
  </r>
  <r>
    <n v="3048"/>
    <x v="3047"/>
    <x v="3046"/>
    <n v="5000"/>
    <n v="8320"/>
    <x v="0"/>
    <x v="0"/>
    <x v="0"/>
    <n v="1420060920"/>
    <n v="1417556262"/>
    <x v="0"/>
    <n v="47"/>
    <x v="0"/>
    <s v="theater/spaces"/>
    <n v="166"/>
    <x v="2118"/>
    <x v="1"/>
    <x v="38"/>
  </r>
  <r>
    <n v="3049"/>
    <x v="3048"/>
    <x v="3047"/>
    <n v="3750"/>
    <n v="4000"/>
    <x v="0"/>
    <x v="0"/>
    <x v="0"/>
    <n v="1434241255"/>
    <n v="1431649255"/>
    <x v="0"/>
    <n v="54"/>
    <x v="0"/>
    <s v="theater/spaces"/>
    <n v="107"/>
    <x v="1793"/>
    <x v="1"/>
    <x v="38"/>
  </r>
  <r>
    <n v="3050"/>
    <x v="3049"/>
    <x v="3048"/>
    <n v="600"/>
    <n v="636"/>
    <x v="0"/>
    <x v="0"/>
    <x v="0"/>
    <n v="1462420960"/>
    <n v="1459828960"/>
    <x v="0"/>
    <n v="9"/>
    <x v="0"/>
    <s v="theater/spaces"/>
    <n v="106"/>
    <x v="2119"/>
    <x v="1"/>
    <x v="38"/>
  </r>
  <r>
    <n v="3051"/>
    <x v="3050"/>
    <x v="3049"/>
    <n v="3500"/>
    <n v="827"/>
    <x v="2"/>
    <x v="1"/>
    <x v="1"/>
    <n v="1486547945"/>
    <n v="1483955945"/>
    <x v="1"/>
    <n v="35"/>
    <x v="1"/>
    <s v="theater/spaces"/>
    <n v="24"/>
    <x v="2120"/>
    <x v="1"/>
    <x v="38"/>
  </r>
  <r>
    <n v="3052"/>
    <x v="3051"/>
    <x v="3050"/>
    <n v="50000"/>
    <n v="75"/>
    <x v="2"/>
    <x v="0"/>
    <x v="0"/>
    <n v="1432828740"/>
    <n v="1430237094"/>
    <x v="0"/>
    <n v="2"/>
    <x v="1"/>
    <s v="theater/spaces"/>
    <n v="0"/>
    <x v="822"/>
    <x v="1"/>
    <x v="38"/>
  </r>
  <r>
    <n v="3053"/>
    <x v="3052"/>
    <x v="3051"/>
    <n v="10000"/>
    <n v="40"/>
    <x v="2"/>
    <x v="0"/>
    <x v="0"/>
    <n v="1412222340"/>
    <n v="1407781013"/>
    <x v="0"/>
    <n v="3"/>
    <x v="1"/>
    <s v="theater/spaces"/>
    <n v="0"/>
    <x v="140"/>
    <x v="1"/>
    <x v="38"/>
  </r>
  <r>
    <n v="3054"/>
    <x v="3053"/>
    <x v="3052"/>
    <n v="300"/>
    <n v="0"/>
    <x v="2"/>
    <x v="0"/>
    <x v="0"/>
    <n v="1425258240"/>
    <n v="1422043154"/>
    <x v="0"/>
    <n v="0"/>
    <x v="1"/>
    <s v="theater/spaces"/>
    <n v="0"/>
    <x v="121"/>
    <x v="1"/>
    <x v="38"/>
  </r>
  <r>
    <n v="3055"/>
    <x v="3054"/>
    <x v="3053"/>
    <n v="20000"/>
    <n v="1"/>
    <x v="2"/>
    <x v="0"/>
    <x v="0"/>
    <n v="1420844390"/>
    <n v="1415660390"/>
    <x v="0"/>
    <n v="1"/>
    <x v="1"/>
    <s v="theater/spaces"/>
    <n v="0"/>
    <x v="120"/>
    <x v="1"/>
    <x v="38"/>
  </r>
  <r>
    <n v="3056"/>
    <x v="3055"/>
    <x v="3054"/>
    <n v="25000"/>
    <n v="0"/>
    <x v="2"/>
    <x v="0"/>
    <x v="0"/>
    <n v="1412003784"/>
    <n v="1406819784"/>
    <x v="0"/>
    <n v="0"/>
    <x v="1"/>
    <s v="theater/spaces"/>
    <n v="0"/>
    <x v="121"/>
    <x v="1"/>
    <x v="38"/>
  </r>
  <r>
    <n v="3057"/>
    <x v="3056"/>
    <x v="3055"/>
    <n v="50000"/>
    <n v="0"/>
    <x v="2"/>
    <x v="1"/>
    <x v="1"/>
    <n v="1459694211"/>
    <n v="1457105811"/>
    <x v="0"/>
    <n v="0"/>
    <x v="1"/>
    <s v="theater/spaces"/>
    <n v="0"/>
    <x v="121"/>
    <x v="1"/>
    <x v="38"/>
  </r>
  <r>
    <n v="3058"/>
    <x v="3057"/>
    <x v="3056"/>
    <n v="18000"/>
    <n v="3"/>
    <x v="2"/>
    <x v="13"/>
    <x v="3"/>
    <n v="1463734740"/>
    <n v="1459414740"/>
    <x v="0"/>
    <n v="3"/>
    <x v="1"/>
    <s v="theater/spaces"/>
    <n v="0"/>
    <x v="120"/>
    <x v="1"/>
    <x v="38"/>
  </r>
  <r>
    <n v="3059"/>
    <x v="3058"/>
    <x v="3057"/>
    <n v="15000"/>
    <n v="451"/>
    <x v="2"/>
    <x v="0"/>
    <x v="0"/>
    <n v="1407536846"/>
    <n v="1404944846"/>
    <x v="0"/>
    <n v="11"/>
    <x v="1"/>
    <s v="theater/spaces"/>
    <n v="3"/>
    <x v="2121"/>
    <x v="1"/>
    <x v="38"/>
  </r>
  <r>
    <n v="3060"/>
    <x v="3059"/>
    <x v="3058"/>
    <n v="220000"/>
    <n v="335"/>
    <x v="2"/>
    <x v="0"/>
    <x v="0"/>
    <n v="1443422134"/>
    <n v="1440830134"/>
    <x v="0"/>
    <n v="6"/>
    <x v="1"/>
    <s v="theater/spaces"/>
    <n v="0"/>
    <x v="1727"/>
    <x v="1"/>
    <x v="38"/>
  </r>
  <r>
    <n v="3061"/>
    <x v="3060"/>
    <x v="3059"/>
    <n v="1000000"/>
    <n v="0"/>
    <x v="2"/>
    <x v="0"/>
    <x v="0"/>
    <n v="1407955748"/>
    <n v="1405363748"/>
    <x v="0"/>
    <n v="0"/>
    <x v="1"/>
    <s v="theater/spaces"/>
    <n v="0"/>
    <x v="121"/>
    <x v="1"/>
    <x v="38"/>
  </r>
  <r>
    <n v="3062"/>
    <x v="3061"/>
    <x v="3060"/>
    <n v="10000"/>
    <n v="6684"/>
    <x v="2"/>
    <x v="0"/>
    <x v="0"/>
    <n v="1443636000"/>
    <n v="1441111892"/>
    <x v="0"/>
    <n v="67"/>
    <x v="1"/>
    <s v="theater/spaces"/>
    <n v="67"/>
    <x v="2122"/>
    <x v="1"/>
    <x v="38"/>
  </r>
  <r>
    <n v="3063"/>
    <x v="3062"/>
    <x v="3061"/>
    <n v="3000"/>
    <n v="587"/>
    <x v="2"/>
    <x v="0"/>
    <x v="0"/>
    <n v="1477174138"/>
    <n v="1474150138"/>
    <x v="0"/>
    <n v="23"/>
    <x v="1"/>
    <s v="theater/spaces"/>
    <n v="20"/>
    <x v="2123"/>
    <x v="1"/>
    <x v="38"/>
  </r>
  <r>
    <n v="3064"/>
    <x v="3063"/>
    <x v="3062"/>
    <n v="75000"/>
    <n v="8471"/>
    <x v="2"/>
    <x v="0"/>
    <x v="0"/>
    <n v="1448175540"/>
    <n v="1445483246"/>
    <x v="0"/>
    <n v="72"/>
    <x v="1"/>
    <s v="theater/spaces"/>
    <n v="11"/>
    <x v="2124"/>
    <x v="1"/>
    <x v="38"/>
  </r>
  <r>
    <n v="3065"/>
    <x v="3064"/>
    <x v="3063"/>
    <n v="25000"/>
    <n v="10"/>
    <x v="2"/>
    <x v="0"/>
    <x v="0"/>
    <n v="1406683172"/>
    <n v="1404523172"/>
    <x v="0"/>
    <n v="2"/>
    <x v="1"/>
    <s v="theater/spaces"/>
    <n v="0"/>
    <x v="144"/>
    <x v="1"/>
    <x v="38"/>
  </r>
  <r>
    <n v="3066"/>
    <x v="3065"/>
    <x v="3064"/>
    <n v="350000"/>
    <n v="41950"/>
    <x v="2"/>
    <x v="2"/>
    <x v="2"/>
    <n v="1468128537"/>
    <n v="1465536537"/>
    <x v="0"/>
    <n v="15"/>
    <x v="1"/>
    <s v="theater/spaces"/>
    <n v="12"/>
    <x v="2125"/>
    <x v="1"/>
    <x v="38"/>
  </r>
  <r>
    <n v="3067"/>
    <x v="3066"/>
    <x v="3065"/>
    <n v="8000"/>
    <n v="200"/>
    <x v="2"/>
    <x v="4"/>
    <x v="4"/>
    <n v="1441837879"/>
    <n v="1439245879"/>
    <x v="0"/>
    <n v="1"/>
    <x v="1"/>
    <s v="theater/spaces"/>
    <n v="3"/>
    <x v="438"/>
    <x v="1"/>
    <x v="38"/>
  </r>
  <r>
    <n v="3068"/>
    <x v="3067"/>
    <x v="3066"/>
    <n v="250000"/>
    <n v="175"/>
    <x v="2"/>
    <x v="0"/>
    <x v="0"/>
    <n v="1445013352"/>
    <n v="1442421352"/>
    <x v="0"/>
    <n v="2"/>
    <x v="1"/>
    <s v="theater/spaces"/>
    <n v="0"/>
    <x v="2126"/>
    <x v="1"/>
    <x v="38"/>
  </r>
  <r>
    <n v="3069"/>
    <x v="3068"/>
    <x v="3067"/>
    <n v="1000"/>
    <n v="141"/>
    <x v="2"/>
    <x v="0"/>
    <x v="0"/>
    <n v="1418587234"/>
    <n v="1415995234"/>
    <x v="0"/>
    <n v="7"/>
    <x v="1"/>
    <s v="theater/spaces"/>
    <n v="14"/>
    <x v="2127"/>
    <x v="1"/>
    <x v="38"/>
  </r>
  <r>
    <n v="3070"/>
    <x v="3069"/>
    <x v="3068"/>
    <n v="10000"/>
    <n v="334"/>
    <x v="2"/>
    <x v="1"/>
    <x v="1"/>
    <n v="1481132169"/>
    <n v="1479317769"/>
    <x v="0"/>
    <n v="16"/>
    <x v="1"/>
    <s v="theater/spaces"/>
    <n v="3"/>
    <x v="2128"/>
    <x v="1"/>
    <x v="38"/>
  </r>
  <r>
    <n v="3071"/>
    <x v="3070"/>
    <x v="3069"/>
    <n v="12000"/>
    <n v="7173"/>
    <x v="2"/>
    <x v="0"/>
    <x v="0"/>
    <n v="1429595940"/>
    <n v="1428082481"/>
    <x v="0"/>
    <n v="117"/>
    <x v="1"/>
    <s v="theater/spaces"/>
    <n v="60"/>
    <x v="2129"/>
    <x v="1"/>
    <x v="38"/>
  </r>
  <r>
    <n v="3072"/>
    <x v="3071"/>
    <x v="3070"/>
    <n v="12000"/>
    <n v="2"/>
    <x v="2"/>
    <x v="0"/>
    <x v="0"/>
    <n v="1477791960"/>
    <n v="1476549262"/>
    <x v="0"/>
    <n v="2"/>
    <x v="1"/>
    <s v="theater/spaces"/>
    <n v="0"/>
    <x v="120"/>
    <x v="1"/>
    <x v="38"/>
  </r>
  <r>
    <n v="3073"/>
    <x v="3072"/>
    <x v="3071"/>
    <n v="2800000"/>
    <n v="645"/>
    <x v="2"/>
    <x v="0"/>
    <x v="0"/>
    <n v="1434309540"/>
    <n v="1429287900"/>
    <x v="0"/>
    <n v="7"/>
    <x v="1"/>
    <s v="theater/spaces"/>
    <n v="0"/>
    <x v="2130"/>
    <x v="1"/>
    <x v="38"/>
  </r>
  <r>
    <n v="3074"/>
    <x v="3073"/>
    <x v="3072"/>
    <n v="25000"/>
    <n v="22"/>
    <x v="2"/>
    <x v="6"/>
    <x v="3"/>
    <n v="1457617359"/>
    <n v="1455025359"/>
    <x v="0"/>
    <n v="3"/>
    <x v="1"/>
    <s v="theater/spaces"/>
    <n v="0"/>
    <x v="2131"/>
    <x v="1"/>
    <x v="38"/>
  </r>
  <r>
    <n v="3075"/>
    <x v="3074"/>
    <x v="3073"/>
    <n v="15000"/>
    <n v="1296"/>
    <x v="2"/>
    <x v="0"/>
    <x v="0"/>
    <n v="1471573640"/>
    <n v="1467253640"/>
    <x v="0"/>
    <n v="20"/>
    <x v="1"/>
    <s v="theater/spaces"/>
    <n v="9"/>
    <x v="2132"/>
    <x v="1"/>
    <x v="38"/>
  </r>
  <r>
    <n v="3076"/>
    <x v="3075"/>
    <x v="3074"/>
    <n v="10000"/>
    <n v="1506"/>
    <x v="2"/>
    <x v="0"/>
    <x v="0"/>
    <n v="1444405123"/>
    <n v="1439221123"/>
    <x v="0"/>
    <n v="50"/>
    <x v="1"/>
    <s v="theater/spaces"/>
    <n v="15"/>
    <x v="2133"/>
    <x v="1"/>
    <x v="38"/>
  </r>
  <r>
    <n v="3077"/>
    <x v="3076"/>
    <x v="3075"/>
    <n v="22000"/>
    <n v="105"/>
    <x v="2"/>
    <x v="5"/>
    <x v="5"/>
    <n v="1488495478"/>
    <n v="1485903478"/>
    <x v="0"/>
    <n v="2"/>
    <x v="1"/>
    <s v="theater/spaces"/>
    <n v="0"/>
    <x v="1780"/>
    <x v="1"/>
    <x v="38"/>
  </r>
  <r>
    <n v="3078"/>
    <x v="3077"/>
    <x v="3076"/>
    <n v="60000"/>
    <n v="71"/>
    <x v="2"/>
    <x v="0"/>
    <x v="0"/>
    <n v="1424920795"/>
    <n v="1422328795"/>
    <x v="0"/>
    <n v="3"/>
    <x v="1"/>
    <s v="theater/spaces"/>
    <n v="0"/>
    <x v="1902"/>
    <x v="1"/>
    <x v="38"/>
  </r>
  <r>
    <n v="3079"/>
    <x v="3078"/>
    <x v="3077"/>
    <n v="1333666"/>
    <n v="11226"/>
    <x v="2"/>
    <x v="0"/>
    <x v="0"/>
    <n v="1427040435"/>
    <n v="1424452035"/>
    <x v="0"/>
    <n v="27"/>
    <x v="1"/>
    <s v="theater/spaces"/>
    <n v="1"/>
    <x v="2134"/>
    <x v="1"/>
    <x v="38"/>
  </r>
  <r>
    <n v="3080"/>
    <x v="3079"/>
    <x v="3078"/>
    <n v="2000000"/>
    <n v="376"/>
    <x v="2"/>
    <x v="0"/>
    <x v="0"/>
    <n v="1419644444"/>
    <n v="1414456844"/>
    <x v="0"/>
    <n v="7"/>
    <x v="1"/>
    <s v="theater/spaces"/>
    <n v="0"/>
    <x v="2135"/>
    <x v="1"/>
    <x v="38"/>
  </r>
  <r>
    <n v="3081"/>
    <x v="3080"/>
    <x v="3079"/>
    <n v="1000000"/>
    <n v="2103"/>
    <x v="2"/>
    <x v="0"/>
    <x v="0"/>
    <n v="1442722891"/>
    <n v="1440130891"/>
    <x v="0"/>
    <n v="5"/>
    <x v="1"/>
    <s v="theater/spaces"/>
    <n v="0"/>
    <x v="2136"/>
    <x v="1"/>
    <x v="38"/>
  </r>
  <r>
    <n v="3082"/>
    <x v="3081"/>
    <x v="3080"/>
    <n v="9000"/>
    <n v="0"/>
    <x v="2"/>
    <x v="0"/>
    <x v="0"/>
    <n v="1447628946"/>
    <n v="1445033346"/>
    <x v="0"/>
    <n v="0"/>
    <x v="1"/>
    <s v="theater/spaces"/>
    <n v="0"/>
    <x v="121"/>
    <x v="1"/>
    <x v="38"/>
  </r>
  <r>
    <n v="3083"/>
    <x v="3082"/>
    <x v="3081"/>
    <n v="20000"/>
    <n v="56"/>
    <x v="2"/>
    <x v="0"/>
    <x v="0"/>
    <n v="1409547600"/>
    <n v="1406986278"/>
    <x v="0"/>
    <n v="3"/>
    <x v="1"/>
    <s v="theater/spaces"/>
    <n v="0"/>
    <x v="791"/>
    <x v="1"/>
    <x v="38"/>
  </r>
  <r>
    <n v="3084"/>
    <x v="3083"/>
    <x v="3082"/>
    <n v="4059"/>
    <n v="470"/>
    <x v="2"/>
    <x v="0"/>
    <x v="0"/>
    <n v="1430851680"/>
    <n v="1428340931"/>
    <x v="0"/>
    <n v="6"/>
    <x v="1"/>
    <s v="theater/spaces"/>
    <n v="12"/>
    <x v="2137"/>
    <x v="1"/>
    <x v="38"/>
  </r>
  <r>
    <n v="3085"/>
    <x v="3084"/>
    <x v="3083"/>
    <n v="25000"/>
    <n v="610"/>
    <x v="2"/>
    <x v="0"/>
    <x v="0"/>
    <n v="1443561159"/>
    <n v="1440969159"/>
    <x v="0"/>
    <n v="9"/>
    <x v="1"/>
    <s v="theater/spaces"/>
    <n v="2"/>
    <x v="2138"/>
    <x v="1"/>
    <x v="38"/>
  </r>
  <r>
    <n v="3086"/>
    <x v="3085"/>
    <x v="3084"/>
    <n v="20000"/>
    <n v="50"/>
    <x v="2"/>
    <x v="13"/>
    <x v="3"/>
    <n v="1439827559"/>
    <n v="1434643559"/>
    <x v="0"/>
    <n v="3"/>
    <x v="1"/>
    <s v="theater/spaces"/>
    <n v="0"/>
    <x v="407"/>
    <x v="1"/>
    <x v="38"/>
  </r>
  <r>
    <n v="3087"/>
    <x v="3086"/>
    <x v="3085"/>
    <n v="20000"/>
    <n v="125"/>
    <x v="2"/>
    <x v="0"/>
    <x v="0"/>
    <n v="1482294990"/>
    <n v="1477107390"/>
    <x v="0"/>
    <n v="2"/>
    <x v="1"/>
    <s v="theater/spaces"/>
    <n v="1"/>
    <x v="368"/>
    <x v="1"/>
    <x v="38"/>
  </r>
  <r>
    <n v="3088"/>
    <x v="3087"/>
    <x v="3086"/>
    <n v="65000"/>
    <n v="126"/>
    <x v="2"/>
    <x v="0"/>
    <x v="0"/>
    <n v="1420724460"/>
    <n v="1418046247"/>
    <x v="0"/>
    <n v="3"/>
    <x v="1"/>
    <s v="theater/spaces"/>
    <n v="0"/>
    <x v="823"/>
    <x v="1"/>
    <x v="38"/>
  </r>
  <r>
    <n v="3089"/>
    <x v="3088"/>
    <x v="3087"/>
    <n v="25000"/>
    <n v="5854"/>
    <x v="2"/>
    <x v="0"/>
    <x v="0"/>
    <n v="1468029540"/>
    <n v="1465304483"/>
    <x v="0"/>
    <n v="45"/>
    <x v="1"/>
    <s v="theater/spaces"/>
    <n v="23"/>
    <x v="2139"/>
    <x v="1"/>
    <x v="38"/>
  </r>
  <r>
    <n v="3090"/>
    <x v="3089"/>
    <x v="3088"/>
    <n v="225000"/>
    <n v="11432"/>
    <x v="2"/>
    <x v="0"/>
    <x v="0"/>
    <n v="1430505545"/>
    <n v="1425325145"/>
    <x v="0"/>
    <n v="9"/>
    <x v="1"/>
    <s v="theater/spaces"/>
    <n v="5"/>
    <x v="2140"/>
    <x v="1"/>
    <x v="38"/>
  </r>
  <r>
    <n v="3091"/>
    <x v="3090"/>
    <x v="3089"/>
    <n v="5000"/>
    <n v="796"/>
    <x v="2"/>
    <x v="0"/>
    <x v="0"/>
    <n v="1471214743"/>
    <n v="1468622743"/>
    <x v="0"/>
    <n v="9"/>
    <x v="1"/>
    <s v="theater/spaces"/>
    <n v="16"/>
    <x v="1803"/>
    <x v="1"/>
    <x v="38"/>
  </r>
  <r>
    <n v="3092"/>
    <x v="3091"/>
    <x v="3090"/>
    <n v="100000"/>
    <n v="1183.19"/>
    <x v="2"/>
    <x v="0"/>
    <x v="0"/>
    <n v="1444946400"/>
    <n v="1441723912"/>
    <x v="0"/>
    <n v="21"/>
    <x v="1"/>
    <s v="theater/spaces"/>
    <n v="1"/>
    <x v="239"/>
    <x v="1"/>
    <x v="38"/>
  </r>
  <r>
    <n v="3093"/>
    <x v="3092"/>
    <x v="3091"/>
    <n v="4000"/>
    <n v="910"/>
    <x v="2"/>
    <x v="5"/>
    <x v="5"/>
    <n v="1401595140"/>
    <n v="1398980941"/>
    <x v="0"/>
    <n v="17"/>
    <x v="1"/>
    <s v="theater/spaces"/>
    <n v="23"/>
    <x v="2141"/>
    <x v="1"/>
    <x v="38"/>
  </r>
  <r>
    <n v="3094"/>
    <x v="3093"/>
    <x v="3092"/>
    <n v="100000"/>
    <n v="25"/>
    <x v="2"/>
    <x v="0"/>
    <x v="0"/>
    <n v="1442775956"/>
    <n v="1437591956"/>
    <x v="0"/>
    <n v="1"/>
    <x v="1"/>
    <s v="theater/spaces"/>
    <n v="0"/>
    <x v="380"/>
    <x v="1"/>
    <x v="38"/>
  </r>
  <r>
    <n v="3095"/>
    <x v="3094"/>
    <x v="3093"/>
    <n v="14920"/>
    <n v="50"/>
    <x v="2"/>
    <x v="0"/>
    <x v="0"/>
    <n v="1470011780"/>
    <n v="1464827780"/>
    <x v="0"/>
    <n v="1"/>
    <x v="1"/>
    <s v="theater/spaces"/>
    <n v="0"/>
    <x v="73"/>
    <x v="1"/>
    <x v="38"/>
  </r>
  <r>
    <n v="3096"/>
    <x v="3095"/>
    <x v="3094"/>
    <n v="20000"/>
    <n v="795"/>
    <x v="2"/>
    <x v="0"/>
    <x v="0"/>
    <n v="1432151326"/>
    <n v="1429559326"/>
    <x v="0"/>
    <n v="14"/>
    <x v="1"/>
    <s v="theater/spaces"/>
    <n v="4"/>
    <x v="2142"/>
    <x v="1"/>
    <x v="38"/>
  </r>
  <r>
    <n v="3097"/>
    <x v="3096"/>
    <x v="3095"/>
    <n v="10000"/>
    <n v="1715"/>
    <x v="2"/>
    <x v="1"/>
    <x v="1"/>
    <n v="1475848800"/>
    <n v="1474027501"/>
    <x v="0"/>
    <n v="42"/>
    <x v="1"/>
    <s v="theater/spaces"/>
    <n v="17"/>
    <x v="2143"/>
    <x v="1"/>
    <x v="38"/>
  </r>
  <r>
    <n v="3098"/>
    <x v="3097"/>
    <x v="3096"/>
    <n v="48725"/>
    <n v="1758"/>
    <x v="2"/>
    <x v="0"/>
    <x v="0"/>
    <n v="1454890620"/>
    <n v="1450724449"/>
    <x v="0"/>
    <n v="27"/>
    <x v="1"/>
    <s v="theater/spaces"/>
    <n v="4"/>
    <x v="2144"/>
    <x v="1"/>
    <x v="38"/>
  </r>
  <r>
    <n v="3099"/>
    <x v="3098"/>
    <x v="3097"/>
    <n v="2000"/>
    <n v="278"/>
    <x v="2"/>
    <x v="0"/>
    <x v="0"/>
    <n v="1455251591"/>
    <n v="1452659591"/>
    <x v="0"/>
    <n v="5"/>
    <x v="1"/>
    <s v="theater/spaces"/>
    <n v="14"/>
    <x v="2145"/>
    <x v="1"/>
    <x v="38"/>
  </r>
  <r>
    <n v="3100"/>
    <x v="3099"/>
    <x v="3098"/>
    <n v="12000"/>
    <n v="1827"/>
    <x v="2"/>
    <x v="0"/>
    <x v="0"/>
    <n v="1413816975"/>
    <n v="1411224975"/>
    <x v="0"/>
    <n v="13"/>
    <x v="1"/>
    <s v="theater/spaces"/>
    <n v="15"/>
    <x v="2146"/>
    <x v="1"/>
    <x v="38"/>
  </r>
  <r>
    <n v="3101"/>
    <x v="3100"/>
    <x v="3099"/>
    <n v="2500"/>
    <n v="300"/>
    <x v="2"/>
    <x v="6"/>
    <x v="3"/>
    <n v="1437033360"/>
    <n v="1434445937"/>
    <x v="0"/>
    <n v="12"/>
    <x v="1"/>
    <s v="theater/spaces"/>
    <n v="12"/>
    <x v="380"/>
    <x v="1"/>
    <x v="38"/>
  </r>
  <r>
    <n v="3102"/>
    <x v="3101"/>
    <x v="3100"/>
    <n v="16000"/>
    <n v="6258"/>
    <x v="2"/>
    <x v="1"/>
    <x v="1"/>
    <n v="1471939818"/>
    <n v="1467619818"/>
    <x v="0"/>
    <n v="90"/>
    <x v="1"/>
    <s v="theater/spaces"/>
    <n v="39"/>
    <x v="2147"/>
    <x v="1"/>
    <x v="38"/>
  </r>
  <r>
    <n v="3103"/>
    <x v="3102"/>
    <x v="3101"/>
    <n v="4100"/>
    <n v="11"/>
    <x v="2"/>
    <x v="0"/>
    <x v="0"/>
    <n v="1434080706"/>
    <n v="1428896706"/>
    <x v="0"/>
    <n v="2"/>
    <x v="1"/>
    <s v="theater/spaces"/>
    <n v="0"/>
    <x v="148"/>
    <x v="1"/>
    <x v="38"/>
  </r>
  <r>
    <n v="3104"/>
    <x v="3103"/>
    <x v="3102"/>
    <n v="4000"/>
    <n v="1185"/>
    <x v="2"/>
    <x v="2"/>
    <x v="2"/>
    <n v="1422928800"/>
    <n v="1420235311"/>
    <x v="0"/>
    <n v="5"/>
    <x v="1"/>
    <s v="theater/spaces"/>
    <n v="30"/>
    <x v="2148"/>
    <x v="1"/>
    <x v="38"/>
  </r>
  <r>
    <n v="3105"/>
    <x v="3104"/>
    <x v="3103"/>
    <n v="5845"/>
    <n v="2476"/>
    <x v="2"/>
    <x v="0"/>
    <x v="0"/>
    <n v="1413694800"/>
    <n v="1408986916"/>
    <x v="0"/>
    <n v="31"/>
    <x v="1"/>
    <s v="theater/spaces"/>
    <n v="42"/>
    <x v="2149"/>
    <x v="1"/>
    <x v="38"/>
  </r>
  <r>
    <n v="3106"/>
    <x v="3105"/>
    <x v="3104"/>
    <n v="1000"/>
    <n v="41"/>
    <x v="2"/>
    <x v="1"/>
    <x v="1"/>
    <n v="1442440800"/>
    <n v="1440497876"/>
    <x v="0"/>
    <n v="4"/>
    <x v="1"/>
    <s v="theater/spaces"/>
    <n v="4"/>
    <x v="2150"/>
    <x v="1"/>
    <x v="38"/>
  </r>
  <r>
    <n v="3107"/>
    <x v="3106"/>
    <x v="3105"/>
    <n v="40000"/>
    <n v="7905"/>
    <x v="2"/>
    <x v="0"/>
    <x v="0"/>
    <n v="1431372751"/>
    <n v="1430767951"/>
    <x v="0"/>
    <n v="29"/>
    <x v="1"/>
    <s v="theater/spaces"/>
    <n v="20"/>
    <x v="2151"/>
    <x v="1"/>
    <x v="38"/>
  </r>
  <r>
    <n v="3108"/>
    <x v="3107"/>
    <x v="3106"/>
    <n v="50000"/>
    <n v="26"/>
    <x v="2"/>
    <x v="0"/>
    <x v="0"/>
    <n v="1430234394"/>
    <n v="1425053994"/>
    <x v="0"/>
    <n v="2"/>
    <x v="1"/>
    <s v="theater/spaces"/>
    <n v="0"/>
    <x v="31"/>
    <x v="1"/>
    <x v="38"/>
  </r>
  <r>
    <n v="3109"/>
    <x v="3108"/>
    <x v="3107"/>
    <n v="26500"/>
    <n v="6633"/>
    <x v="2"/>
    <x v="0"/>
    <x v="0"/>
    <n v="1409194810"/>
    <n v="1406170810"/>
    <x v="0"/>
    <n v="114"/>
    <x v="1"/>
    <s v="theater/spaces"/>
    <n v="25"/>
    <x v="658"/>
    <x v="1"/>
    <x v="38"/>
  </r>
  <r>
    <n v="3110"/>
    <x v="3109"/>
    <x v="3108"/>
    <n v="25000"/>
    <n v="10"/>
    <x v="2"/>
    <x v="0"/>
    <x v="0"/>
    <n v="1487465119"/>
    <n v="1484009119"/>
    <x v="0"/>
    <n v="1"/>
    <x v="1"/>
    <s v="theater/spaces"/>
    <n v="0"/>
    <x v="119"/>
    <x v="1"/>
    <x v="38"/>
  </r>
  <r>
    <n v="3111"/>
    <x v="3110"/>
    <x v="3109"/>
    <n v="20000"/>
    <n v="5328"/>
    <x v="2"/>
    <x v="0"/>
    <x v="0"/>
    <n v="1412432220"/>
    <n v="1409753820"/>
    <x v="0"/>
    <n v="76"/>
    <x v="1"/>
    <s v="theater/spaces"/>
    <n v="27"/>
    <x v="2152"/>
    <x v="1"/>
    <x v="38"/>
  </r>
  <r>
    <n v="3112"/>
    <x v="3111"/>
    <x v="3110"/>
    <n v="11000"/>
    <n v="521"/>
    <x v="2"/>
    <x v="0"/>
    <x v="0"/>
    <n v="1477968934"/>
    <n v="1472784934"/>
    <x v="0"/>
    <n v="9"/>
    <x v="1"/>
    <s v="theater/spaces"/>
    <n v="5"/>
    <x v="2153"/>
    <x v="1"/>
    <x v="38"/>
  </r>
  <r>
    <n v="3113"/>
    <x v="3112"/>
    <x v="3111"/>
    <n v="109225"/>
    <n v="4635"/>
    <x v="2"/>
    <x v="0"/>
    <x v="0"/>
    <n v="1429291982"/>
    <n v="1426699982"/>
    <x v="0"/>
    <n v="37"/>
    <x v="1"/>
    <s v="theater/spaces"/>
    <n v="4"/>
    <x v="2154"/>
    <x v="1"/>
    <x v="38"/>
  </r>
  <r>
    <n v="3114"/>
    <x v="3113"/>
    <x v="3112"/>
    <n v="75000"/>
    <n v="0"/>
    <x v="2"/>
    <x v="0"/>
    <x v="0"/>
    <n v="1411312250"/>
    <n v="1406128250"/>
    <x v="0"/>
    <n v="0"/>
    <x v="1"/>
    <s v="theater/spaces"/>
    <n v="0"/>
    <x v="121"/>
    <x v="1"/>
    <x v="38"/>
  </r>
  <r>
    <n v="3115"/>
    <x v="3114"/>
    <x v="3113"/>
    <n v="10000"/>
    <n v="300"/>
    <x v="2"/>
    <x v="11"/>
    <x v="9"/>
    <n v="1465123427"/>
    <n v="1462531427"/>
    <x v="0"/>
    <n v="1"/>
    <x v="1"/>
    <s v="theater/spaces"/>
    <n v="3"/>
    <x v="462"/>
    <x v="1"/>
    <x v="38"/>
  </r>
  <r>
    <n v="3116"/>
    <x v="3115"/>
    <x v="3114"/>
    <n v="750"/>
    <n v="430"/>
    <x v="2"/>
    <x v="0"/>
    <x v="0"/>
    <n v="1427890925"/>
    <n v="1426681325"/>
    <x v="0"/>
    <n v="10"/>
    <x v="1"/>
    <s v="theater/spaces"/>
    <n v="57"/>
    <x v="1340"/>
    <x v="1"/>
    <x v="38"/>
  </r>
  <r>
    <n v="3117"/>
    <x v="3116"/>
    <x v="3115"/>
    <n v="1000"/>
    <n v="1"/>
    <x v="2"/>
    <x v="1"/>
    <x v="1"/>
    <n v="1464354720"/>
    <n v="1463648360"/>
    <x v="0"/>
    <n v="1"/>
    <x v="1"/>
    <s v="theater/spaces"/>
    <n v="0"/>
    <x v="120"/>
    <x v="1"/>
    <x v="38"/>
  </r>
  <r>
    <n v="3118"/>
    <x v="3117"/>
    <x v="3116"/>
    <n v="500000"/>
    <n v="1550"/>
    <x v="2"/>
    <x v="11"/>
    <x v="9"/>
    <n v="1467473723"/>
    <n v="1465832123"/>
    <x v="0"/>
    <n v="2"/>
    <x v="1"/>
    <s v="theater/spaces"/>
    <n v="0"/>
    <x v="2155"/>
    <x v="1"/>
    <x v="38"/>
  </r>
  <r>
    <n v="3119"/>
    <x v="3118"/>
    <x v="3117"/>
    <n v="10000"/>
    <n v="5"/>
    <x v="2"/>
    <x v="0"/>
    <x v="0"/>
    <n v="1427414732"/>
    <n v="1424826332"/>
    <x v="0"/>
    <n v="1"/>
    <x v="1"/>
    <s v="theater/spaces"/>
    <n v="0"/>
    <x v="144"/>
    <x v="1"/>
    <x v="38"/>
  </r>
  <r>
    <n v="3120"/>
    <x v="3119"/>
    <x v="3118"/>
    <n v="1300000"/>
    <n v="128"/>
    <x v="2"/>
    <x v="9"/>
    <x v="3"/>
    <n v="1462484196"/>
    <n v="1457303796"/>
    <x v="0"/>
    <n v="10"/>
    <x v="1"/>
    <s v="theater/spaces"/>
    <n v="0"/>
    <x v="2156"/>
    <x v="1"/>
    <x v="38"/>
  </r>
  <r>
    <n v="3121"/>
    <x v="3120"/>
    <x v="3119"/>
    <n v="1500"/>
    <n v="10"/>
    <x v="1"/>
    <x v="5"/>
    <x v="5"/>
    <n v="1411748335"/>
    <n v="1406564335"/>
    <x v="0"/>
    <n v="1"/>
    <x v="1"/>
    <s v="theater/spaces"/>
    <n v="1"/>
    <x v="119"/>
    <x v="1"/>
    <x v="38"/>
  </r>
  <r>
    <n v="3122"/>
    <x v="3121"/>
    <x v="3120"/>
    <n v="199"/>
    <n v="116"/>
    <x v="1"/>
    <x v="0"/>
    <x v="0"/>
    <n v="1478733732"/>
    <n v="1478298132"/>
    <x v="0"/>
    <n v="2"/>
    <x v="1"/>
    <s v="theater/spaces"/>
    <n v="58"/>
    <x v="2157"/>
    <x v="1"/>
    <x v="38"/>
  </r>
  <r>
    <n v="3123"/>
    <x v="3122"/>
    <x v="3121"/>
    <n v="125000"/>
    <n v="85192"/>
    <x v="1"/>
    <x v="0"/>
    <x v="0"/>
    <n v="1468108198"/>
    <n v="1465516198"/>
    <x v="0"/>
    <n v="348"/>
    <x v="1"/>
    <s v="theater/spaces"/>
    <n v="68"/>
    <x v="2158"/>
    <x v="1"/>
    <x v="38"/>
  </r>
  <r>
    <n v="3124"/>
    <x v="3123"/>
    <x v="3122"/>
    <n v="800000"/>
    <n v="26"/>
    <x v="1"/>
    <x v="0"/>
    <x v="0"/>
    <n v="1422902601"/>
    <n v="1417718601"/>
    <x v="0"/>
    <n v="4"/>
    <x v="1"/>
    <s v="theater/spaces"/>
    <n v="0"/>
    <x v="516"/>
    <x v="1"/>
    <x v="38"/>
  </r>
  <r>
    <n v="3125"/>
    <x v="3124"/>
    <x v="3123"/>
    <n v="1500000"/>
    <n v="0"/>
    <x v="1"/>
    <x v="0"/>
    <x v="0"/>
    <n v="1452142672"/>
    <n v="1449550672"/>
    <x v="0"/>
    <n v="0"/>
    <x v="1"/>
    <s v="theater/spaces"/>
    <n v="0"/>
    <x v="121"/>
    <x v="1"/>
    <x v="38"/>
  </r>
  <r>
    <n v="3126"/>
    <x v="3125"/>
    <x v="3124"/>
    <n v="25000"/>
    <n v="1040"/>
    <x v="1"/>
    <x v="0"/>
    <x v="0"/>
    <n v="1459121162"/>
    <n v="1456532762"/>
    <x v="0"/>
    <n v="17"/>
    <x v="1"/>
    <s v="theater/spaces"/>
    <n v="4"/>
    <x v="2159"/>
    <x v="1"/>
    <x v="38"/>
  </r>
  <r>
    <n v="3127"/>
    <x v="3126"/>
    <x v="3125"/>
    <n v="100000"/>
    <n v="0"/>
    <x v="1"/>
    <x v="0"/>
    <x v="0"/>
    <n v="1425242029"/>
    <n v="1422650029"/>
    <x v="0"/>
    <n v="0"/>
    <x v="1"/>
    <s v="theater/spaces"/>
    <n v="0"/>
    <x v="121"/>
    <x v="1"/>
    <x v="38"/>
  </r>
  <r>
    <n v="3128"/>
    <x v="3127"/>
    <x v="3126"/>
    <n v="15000"/>
    <n v="16291"/>
    <x v="3"/>
    <x v="0"/>
    <x v="0"/>
    <n v="1489690141"/>
    <n v="1487101741"/>
    <x v="0"/>
    <n v="117"/>
    <x v="1"/>
    <s v="theater/plays"/>
    <n v="109"/>
    <x v="2160"/>
    <x v="1"/>
    <x v="6"/>
  </r>
  <r>
    <n v="3129"/>
    <x v="3128"/>
    <x v="3127"/>
    <n v="1250"/>
    <n v="10"/>
    <x v="3"/>
    <x v="0"/>
    <x v="0"/>
    <n v="1492542819"/>
    <n v="1489090419"/>
    <x v="0"/>
    <n v="1"/>
    <x v="1"/>
    <s v="theater/plays"/>
    <n v="1"/>
    <x v="119"/>
    <x v="1"/>
    <x v="6"/>
  </r>
  <r>
    <n v="3130"/>
    <x v="3129"/>
    <x v="3128"/>
    <n v="10000"/>
    <n v="375"/>
    <x v="3"/>
    <x v="0"/>
    <x v="0"/>
    <n v="1492145940"/>
    <n v="1489504916"/>
    <x v="0"/>
    <n v="4"/>
    <x v="1"/>
    <s v="theater/plays"/>
    <n v="4"/>
    <x v="2161"/>
    <x v="1"/>
    <x v="6"/>
  </r>
  <r>
    <n v="3131"/>
    <x v="3130"/>
    <x v="3129"/>
    <n v="4100"/>
    <n v="645"/>
    <x v="3"/>
    <x v="0"/>
    <x v="0"/>
    <n v="1491656045"/>
    <n v="1489067645"/>
    <x v="0"/>
    <n v="12"/>
    <x v="1"/>
    <s v="theater/plays"/>
    <n v="16"/>
    <x v="399"/>
    <x v="1"/>
    <x v="6"/>
  </r>
  <r>
    <n v="3132"/>
    <x v="3131"/>
    <x v="3130"/>
    <n v="30000"/>
    <n v="10"/>
    <x v="3"/>
    <x v="0"/>
    <x v="0"/>
    <n v="1492759460"/>
    <n v="1487579060"/>
    <x v="0"/>
    <n v="1"/>
    <x v="1"/>
    <s v="theater/plays"/>
    <n v="0"/>
    <x v="119"/>
    <x v="1"/>
    <x v="6"/>
  </r>
  <r>
    <n v="3133"/>
    <x v="3132"/>
    <x v="3131"/>
    <n v="500"/>
    <n v="540"/>
    <x v="3"/>
    <x v="1"/>
    <x v="1"/>
    <n v="1490358834"/>
    <n v="1487770434"/>
    <x v="0"/>
    <n v="16"/>
    <x v="1"/>
    <s v="theater/plays"/>
    <n v="108"/>
    <x v="1178"/>
    <x v="1"/>
    <x v="6"/>
  </r>
  <r>
    <n v="3134"/>
    <x v="3133"/>
    <x v="3132"/>
    <n v="1000"/>
    <n v="225"/>
    <x v="3"/>
    <x v="1"/>
    <x v="1"/>
    <n v="1490631419"/>
    <n v="1488820619"/>
    <x v="0"/>
    <n v="12"/>
    <x v="1"/>
    <s v="theater/plays"/>
    <n v="23"/>
    <x v="644"/>
    <x v="1"/>
    <x v="6"/>
  </r>
  <r>
    <n v="3135"/>
    <x v="3134"/>
    <x v="3133"/>
    <n v="777"/>
    <n v="162"/>
    <x v="3"/>
    <x v="0"/>
    <x v="0"/>
    <n v="1491277121"/>
    <n v="1489376321"/>
    <x v="0"/>
    <n v="7"/>
    <x v="1"/>
    <s v="theater/plays"/>
    <n v="21"/>
    <x v="2162"/>
    <x v="1"/>
    <x v="6"/>
  </r>
  <r>
    <n v="3136"/>
    <x v="3135"/>
    <x v="3134"/>
    <n v="500"/>
    <n v="639"/>
    <x v="3"/>
    <x v="1"/>
    <x v="1"/>
    <n v="1491001140"/>
    <n v="1487847954"/>
    <x v="0"/>
    <n v="22"/>
    <x v="1"/>
    <s v="theater/plays"/>
    <n v="128"/>
    <x v="2163"/>
    <x v="1"/>
    <x v="6"/>
  </r>
  <r>
    <n v="3137"/>
    <x v="3136"/>
    <x v="3135"/>
    <n v="1500"/>
    <n v="50"/>
    <x v="3"/>
    <x v="0"/>
    <x v="0"/>
    <n v="1493838720"/>
    <n v="1489439669"/>
    <x v="0"/>
    <n v="1"/>
    <x v="1"/>
    <s v="theater/plays"/>
    <n v="3"/>
    <x v="73"/>
    <x v="1"/>
    <x v="6"/>
  </r>
  <r>
    <n v="3138"/>
    <x v="3137"/>
    <x v="3136"/>
    <n v="200"/>
    <n v="0"/>
    <x v="3"/>
    <x v="1"/>
    <x v="1"/>
    <n v="1491233407"/>
    <n v="1489591807"/>
    <x v="0"/>
    <n v="0"/>
    <x v="1"/>
    <s v="theater/plays"/>
    <n v="0"/>
    <x v="121"/>
    <x v="1"/>
    <x v="6"/>
  </r>
  <r>
    <n v="3139"/>
    <x v="3138"/>
    <x v="3137"/>
    <n v="50000"/>
    <n v="2700"/>
    <x v="3"/>
    <x v="14"/>
    <x v="10"/>
    <n v="1490416380"/>
    <n v="1487485760"/>
    <x v="0"/>
    <n v="6"/>
    <x v="1"/>
    <s v="theater/plays"/>
    <n v="5"/>
    <x v="2164"/>
    <x v="1"/>
    <x v="6"/>
  </r>
  <r>
    <n v="3140"/>
    <x v="3139"/>
    <x v="3138"/>
    <n v="10000"/>
    <n v="96"/>
    <x v="3"/>
    <x v="6"/>
    <x v="3"/>
    <n v="1491581703"/>
    <n v="1488993303"/>
    <x v="0"/>
    <n v="4"/>
    <x v="1"/>
    <s v="theater/plays"/>
    <n v="1"/>
    <x v="1196"/>
    <x v="1"/>
    <x v="6"/>
  </r>
  <r>
    <n v="3141"/>
    <x v="3140"/>
    <x v="3139"/>
    <n v="500"/>
    <n v="258"/>
    <x v="3"/>
    <x v="9"/>
    <x v="3"/>
    <n v="1492372800"/>
    <n v="1488823488"/>
    <x v="0"/>
    <n v="8"/>
    <x v="1"/>
    <s v="theater/plays"/>
    <n v="52"/>
    <x v="2165"/>
    <x v="1"/>
    <x v="6"/>
  </r>
  <r>
    <n v="3142"/>
    <x v="3141"/>
    <x v="3140"/>
    <n v="2750"/>
    <n v="45"/>
    <x v="3"/>
    <x v="1"/>
    <x v="1"/>
    <n v="1489922339"/>
    <n v="1487333939"/>
    <x v="0"/>
    <n v="3"/>
    <x v="1"/>
    <s v="theater/plays"/>
    <n v="2"/>
    <x v="2"/>
    <x v="1"/>
    <x v="6"/>
  </r>
  <r>
    <n v="3143"/>
    <x v="3142"/>
    <x v="3141"/>
    <n v="700"/>
    <n v="0"/>
    <x v="3"/>
    <x v="1"/>
    <x v="1"/>
    <n v="1491726956"/>
    <n v="1489480556"/>
    <x v="0"/>
    <n v="0"/>
    <x v="1"/>
    <s v="theater/plays"/>
    <n v="0"/>
    <x v="121"/>
    <x v="1"/>
    <x v="6"/>
  </r>
  <r>
    <n v="3144"/>
    <x v="3143"/>
    <x v="3142"/>
    <n v="10000"/>
    <n v="7540"/>
    <x v="3"/>
    <x v="0"/>
    <x v="0"/>
    <n v="1489903200"/>
    <n v="1488459307"/>
    <x v="0"/>
    <n v="30"/>
    <x v="1"/>
    <s v="theater/plays"/>
    <n v="75"/>
    <x v="2166"/>
    <x v="1"/>
    <x v="6"/>
  </r>
  <r>
    <n v="3145"/>
    <x v="3144"/>
    <x v="3143"/>
    <n v="25000"/>
    <n v="0"/>
    <x v="3"/>
    <x v="0"/>
    <x v="0"/>
    <n v="1490659134"/>
    <n v="1485478734"/>
    <x v="0"/>
    <n v="0"/>
    <x v="1"/>
    <s v="theater/plays"/>
    <n v="0"/>
    <x v="121"/>
    <x v="1"/>
    <x v="6"/>
  </r>
  <r>
    <n v="3146"/>
    <x v="3145"/>
    <x v="3144"/>
    <n v="50000"/>
    <n v="5250"/>
    <x v="3"/>
    <x v="14"/>
    <x v="10"/>
    <n v="1492356166"/>
    <n v="1488471766"/>
    <x v="0"/>
    <n v="12"/>
    <x v="1"/>
    <s v="theater/plays"/>
    <n v="11"/>
    <x v="2167"/>
    <x v="1"/>
    <x v="6"/>
  </r>
  <r>
    <n v="3147"/>
    <x v="3146"/>
    <x v="3145"/>
    <n v="20000"/>
    <n v="23505"/>
    <x v="0"/>
    <x v="0"/>
    <x v="0"/>
    <n v="1415319355"/>
    <n v="1411859755"/>
    <x v="1"/>
    <n v="213"/>
    <x v="0"/>
    <s v="theater/plays"/>
    <n v="118"/>
    <x v="2168"/>
    <x v="1"/>
    <x v="6"/>
  </r>
  <r>
    <n v="3148"/>
    <x v="3147"/>
    <x v="3146"/>
    <n v="1800"/>
    <n v="2361"/>
    <x v="0"/>
    <x v="0"/>
    <x v="0"/>
    <n v="1412136000"/>
    <n v="1410278284"/>
    <x v="1"/>
    <n v="57"/>
    <x v="0"/>
    <s v="theater/plays"/>
    <n v="131"/>
    <x v="2169"/>
    <x v="1"/>
    <x v="6"/>
  </r>
  <r>
    <n v="3149"/>
    <x v="3148"/>
    <x v="3147"/>
    <n v="1250"/>
    <n v="1300"/>
    <x v="0"/>
    <x v="0"/>
    <x v="0"/>
    <n v="1354845600"/>
    <n v="1352766300"/>
    <x v="1"/>
    <n v="25"/>
    <x v="0"/>
    <s v="theater/plays"/>
    <n v="104"/>
    <x v="364"/>
    <x v="1"/>
    <x v="6"/>
  </r>
  <r>
    <n v="3150"/>
    <x v="3149"/>
    <x v="3148"/>
    <n v="3500"/>
    <n v="3535"/>
    <x v="0"/>
    <x v="0"/>
    <x v="0"/>
    <n v="1295928000"/>
    <n v="1288160403"/>
    <x v="1"/>
    <n v="104"/>
    <x v="0"/>
    <s v="theater/plays"/>
    <n v="101"/>
    <x v="2170"/>
    <x v="1"/>
    <x v="6"/>
  </r>
  <r>
    <n v="3151"/>
    <x v="3150"/>
    <x v="3149"/>
    <n v="3500"/>
    <n v="3514"/>
    <x v="0"/>
    <x v="0"/>
    <x v="0"/>
    <n v="1410379774"/>
    <n v="1407787774"/>
    <x v="1"/>
    <n v="34"/>
    <x v="0"/>
    <s v="theater/plays"/>
    <n v="100"/>
    <x v="2171"/>
    <x v="1"/>
    <x v="6"/>
  </r>
  <r>
    <n v="3152"/>
    <x v="3151"/>
    <x v="3150"/>
    <n v="2200"/>
    <n v="2331"/>
    <x v="0"/>
    <x v="1"/>
    <x v="1"/>
    <n v="1383425367"/>
    <n v="1380833367"/>
    <x v="1"/>
    <n v="67"/>
    <x v="0"/>
    <s v="theater/plays"/>
    <n v="106"/>
    <x v="2172"/>
    <x v="1"/>
    <x v="6"/>
  </r>
  <r>
    <n v="3153"/>
    <x v="3152"/>
    <x v="3151"/>
    <n v="3000"/>
    <n v="10067.5"/>
    <x v="0"/>
    <x v="0"/>
    <x v="0"/>
    <n v="1304225940"/>
    <n v="1301542937"/>
    <x v="1"/>
    <n v="241"/>
    <x v="0"/>
    <s v="theater/plays"/>
    <n v="336"/>
    <x v="2173"/>
    <x v="1"/>
    <x v="6"/>
  </r>
  <r>
    <n v="3154"/>
    <x v="3153"/>
    <x v="3152"/>
    <n v="7000"/>
    <n v="7905"/>
    <x v="0"/>
    <x v="0"/>
    <x v="0"/>
    <n v="1333310458"/>
    <n v="1330722058"/>
    <x v="1"/>
    <n v="123"/>
    <x v="0"/>
    <s v="theater/plays"/>
    <n v="113"/>
    <x v="2174"/>
    <x v="1"/>
    <x v="6"/>
  </r>
  <r>
    <n v="3155"/>
    <x v="3154"/>
    <x v="3153"/>
    <n v="5000"/>
    <n v="9425.23"/>
    <x v="0"/>
    <x v="1"/>
    <x v="1"/>
    <n v="1356004725"/>
    <n v="1353412725"/>
    <x v="1"/>
    <n v="302"/>
    <x v="0"/>
    <s v="theater/plays"/>
    <n v="189"/>
    <x v="1259"/>
    <x v="1"/>
    <x v="6"/>
  </r>
  <r>
    <n v="3156"/>
    <x v="3155"/>
    <x v="3154"/>
    <n v="5500"/>
    <n v="5600"/>
    <x v="0"/>
    <x v="0"/>
    <x v="0"/>
    <n v="1338591144"/>
    <n v="1335567144"/>
    <x v="1"/>
    <n v="89"/>
    <x v="0"/>
    <s v="theater/plays"/>
    <n v="102"/>
    <x v="2175"/>
    <x v="1"/>
    <x v="6"/>
  </r>
  <r>
    <n v="3157"/>
    <x v="3156"/>
    <x v="3155"/>
    <n v="4000"/>
    <n v="4040"/>
    <x v="0"/>
    <x v="0"/>
    <x v="0"/>
    <n v="1405746000"/>
    <n v="1404932105"/>
    <x v="1"/>
    <n v="41"/>
    <x v="0"/>
    <s v="theater/plays"/>
    <n v="101"/>
    <x v="2176"/>
    <x v="1"/>
    <x v="6"/>
  </r>
  <r>
    <n v="3158"/>
    <x v="3157"/>
    <x v="3156"/>
    <n v="5000"/>
    <n v="5700"/>
    <x v="0"/>
    <x v="0"/>
    <x v="0"/>
    <n v="1374523752"/>
    <n v="1371931752"/>
    <x v="1"/>
    <n v="69"/>
    <x v="0"/>
    <s v="theater/plays"/>
    <n v="114"/>
    <x v="2177"/>
    <x v="1"/>
    <x v="6"/>
  </r>
  <r>
    <n v="3159"/>
    <x v="3158"/>
    <x v="3157"/>
    <n v="1500"/>
    <n v="2002.22"/>
    <x v="0"/>
    <x v="0"/>
    <x v="0"/>
    <n v="1326927600"/>
    <n v="1323221761"/>
    <x v="1"/>
    <n v="52"/>
    <x v="0"/>
    <s v="theater/plays"/>
    <n v="133"/>
    <x v="1038"/>
    <x v="1"/>
    <x v="6"/>
  </r>
  <r>
    <n v="3160"/>
    <x v="3159"/>
    <x v="3158"/>
    <n v="4500"/>
    <n v="4569"/>
    <x v="0"/>
    <x v="0"/>
    <x v="0"/>
    <n v="1407905940"/>
    <n v="1405923687"/>
    <x v="1"/>
    <n v="57"/>
    <x v="0"/>
    <s v="theater/plays"/>
    <n v="102"/>
    <x v="20"/>
    <x v="1"/>
    <x v="6"/>
  </r>
  <r>
    <n v="3161"/>
    <x v="3160"/>
    <x v="3159"/>
    <n v="2000"/>
    <n v="2102"/>
    <x v="0"/>
    <x v="1"/>
    <x v="1"/>
    <n v="1413377522"/>
    <n v="1410785522"/>
    <x v="1"/>
    <n v="74"/>
    <x v="0"/>
    <s v="theater/plays"/>
    <n v="105"/>
    <x v="2178"/>
    <x v="1"/>
    <x v="6"/>
  </r>
  <r>
    <n v="3162"/>
    <x v="3161"/>
    <x v="3160"/>
    <n v="4000"/>
    <n v="5086"/>
    <x v="0"/>
    <x v="0"/>
    <x v="0"/>
    <n v="1404698400"/>
    <n v="1402331262"/>
    <x v="1"/>
    <n v="63"/>
    <x v="0"/>
    <s v="theater/plays"/>
    <n v="127"/>
    <x v="1403"/>
    <x v="1"/>
    <x v="6"/>
  </r>
  <r>
    <n v="3163"/>
    <x v="3162"/>
    <x v="3161"/>
    <n v="13000"/>
    <n v="14450"/>
    <x v="0"/>
    <x v="0"/>
    <x v="0"/>
    <n v="1402855525"/>
    <n v="1400263525"/>
    <x v="1"/>
    <n v="72"/>
    <x v="0"/>
    <s v="theater/plays"/>
    <n v="111"/>
    <x v="2179"/>
    <x v="1"/>
    <x v="6"/>
  </r>
  <r>
    <n v="3164"/>
    <x v="3163"/>
    <x v="3162"/>
    <n v="2500"/>
    <n v="2669"/>
    <x v="0"/>
    <x v="0"/>
    <x v="0"/>
    <n v="1402341615"/>
    <n v="1399490415"/>
    <x v="1"/>
    <n v="71"/>
    <x v="0"/>
    <s v="theater/plays"/>
    <n v="107"/>
    <x v="2180"/>
    <x v="1"/>
    <x v="6"/>
  </r>
  <r>
    <n v="3165"/>
    <x v="3164"/>
    <x v="3163"/>
    <n v="750"/>
    <n v="1220"/>
    <x v="0"/>
    <x v="0"/>
    <x v="0"/>
    <n v="1304395140"/>
    <n v="1302493760"/>
    <x v="1"/>
    <n v="21"/>
    <x v="0"/>
    <s v="theater/plays"/>
    <n v="163"/>
    <x v="2181"/>
    <x v="1"/>
    <x v="6"/>
  </r>
  <r>
    <n v="3166"/>
    <x v="3165"/>
    <x v="3164"/>
    <n v="35000"/>
    <n v="56079.83"/>
    <x v="0"/>
    <x v="0"/>
    <x v="0"/>
    <n v="1416988740"/>
    <n v="1414514153"/>
    <x v="1"/>
    <n v="930"/>
    <x v="0"/>
    <s v="theater/plays"/>
    <n v="160"/>
    <x v="2182"/>
    <x v="1"/>
    <x v="6"/>
  </r>
  <r>
    <n v="3167"/>
    <x v="3166"/>
    <x v="3165"/>
    <n v="3000"/>
    <n v="3485"/>
    <x v="0"/>
    <x v="0"/>
    <x v="0"/>
    <n v="1406952781"/>
    <n v="1405743181"/>
    <x v="1"/>
    <n v="55"/>
    <x v="0"/>
    <s v="theater/plays"/>
    <n v="116"/>
    <x v="2183"/>
    <x v="1"/>
    <x v="6"/>
  </r>
  <r>
    <n v="3168"/>
    <x v="3167"/>
    <x v="3166"/>
    <n v="2500"/>
    <n v="3105"/>
    <x v="0"/>
    <x v="0"/>
    <x v="0"/>
    <n v="1402696800"/>
    <n v="1399948353"/>
    <x v="1"/>
    <n v="61"/>
    <x v="0"/>
    <s v="theater/plays"/>
    <n v="124"/>
    <x v="2184"/>
    <x v="1"/>
    <x v="6"/>
  </r>
  <r>
    <n v="3169"/>
    <x v="3168"/>
    <x v="3167"/>
    <n v="8000"/>
    <n v="8241"/>
    <x v="0"/>
    <x v="0"/>
    <x v="0"/>
    <n v="1386910740"/>
    <n v="1384364561"/>
    <x v="1"/>
    <n v="82"/>
    <x v="0"/>
    <s v="theater/plays"/>
    <n v="103"/>
    <x v="965"/>
    <x v="1"/>
    <x v="6"/>
  </r>
  <r>
    <n v="3170"/>
    <x v="3169"/>
    <x v="3168"/>
    <n v="2000"/>
    <n v="2245"/>
    <x v="0"/>
    <x v="0"/>
    <x v="0"/>
    <n v="1404273600"/>
    <n v="1401414944"/>
    <x v="1"/>
    <n v="71"/>
    <x v="0"/>
    <s v="theater/plays"/>
    <n v="112"/>
    <x v="29"/>
    <x v="1"/>
    <x v="6"/>
  </r>
  <r>
    <n v="3171"/>
    <x v="3170"/>
    <x v="3169"/>
    <n v="7000"/>
    <n v="7617"/>
    <x v="0"/>
    <x v="1"/>
    <x v="1"/>
    <n v="1462545358"/>
    <n v="1459953358"/>
    <x v="1"/>
    <n v="117"/>
    <x v="0"/>
    <s v="theater/plays"/>
    <n v="109"/>
    <x v="1250"/>
    <x v="1"/>
    <x v="6"/>
  </r>
  <r>
    <n v="3172"/>
    <x v="3171"/>
    <x v="3170"/>
    <n v="2000"/>
    <n v="2300"/>
    <x v="0"/>
    <x v="0"/>
    <x v="0"/>
    <n v="1329240668"/>
    <n v="1326648668"/>
    <x v="1"/>
    <n v="29"/>
    <x v="0"/>
    <s v="theater/plays"/>
    <n v="115"/>
    <x v="2185"/>
    <x v="1"/>
    <x v="6"/>
  </r>
  <r>
    <n v="3173"/>
    <x v="3172"/>
    <x v="3171"/>
    <n v="10000"/>
    <n v="10300"/>
    <x v="0"/>
    <x v="0"/>
    <x v="0"/>
    <n v="1411765492"/>
    <n v="1409173492"/>
    <x v="1"/>
    <n v="74"/>
    <x v="0"/>
    <s v="theater/plays"/>
    <n v="103"/>
    <x v="2186"/>
    <x v="1"/>
    <x v="6"/>
  </r>
  <r>
    <n v="3174"/>
    <x v="3173"/>
    <x v="3172"/>
    <n v="3000"/>
    <n v="3034"/>
    <x v="0"/>
    <x v="0"/>
    <x v="0"/>
    <n v="1408999508"/>
    <n v="1407789908"/>
    <x v="1"/>
    <n v="23"/>
    <x v="0"/>
    <s v="theater/plays"/>
    <n v="101"/>
    <x v="2187"/>
    <x v="1"/>
    <x v="6"/>
  </r>
  <r>
    <n v="3175"/>
    <x v="3174"/>
    <x v="3173"/>
    <n v="5000"/>
    <n v="5478"/>
    <x v="0"/>
    <x v="0"/>
    <x v="0"/>
    <n v="1297977427"/>
    <n v="1292793427"/>
    <x v="1"/>
    <n v="60"/>
    <x v="0"/>
    <s v="theater/plays"/>
    <n v="110"/>
    <x v="1867"/>
    <x v="1"/>
    <x v="6"/>
  </r>
  <r>
    <n v="3176"/>
    <x v="3175"/>
    <x v="3174"/>
    <n v="1900"/>
    <n v="2182"/>
    <x v="0"/>
    <x v="0"/>
    <x v="0"/>
    <n v="1376838000"/>
    <n v="1374531631"/>
    <x v="1"/>
    <n v="55"/>
    <x v="0"/>
    <s v="theater/plays"/>
    <n v="115"/>
    <x v="2188"/>
    <x v="1"/>
    <x v="6"/>
  </r>
  <r>
    <n v="3177"/>
    <x v="3176"/>
    <x v="3175"/>
    <n v="2500"/>
    <n v="2935"/>
    <x v="0"/>
    <x v="0"/>
    <x v="0"/>
    <n v="1403366409"/>
    <n v="1400774409"/>
    <x v="1"/>
    <n v="51"/>
    <x v="0"/>
    <s v="theater/plays"/>
    <n v="117"/>
    <x v="2189"/>
    <x v="1"/>
    <x v="6"/>
  </r>
  <r>
    <n v="3178"/>
    <x v="3177"/>
    <x v="3176"/>
    <n v="1500"/>
    <n v="2576"/>
    <x v="0"/>
    <x v="1"/>
    <x v="1"/>
    <n v="1405521075"/>
    <n v="1402929075"/>
    <x v="1"/>
    <n v="78"/>
    <x v="0"/>
    <s v="theater/plays"/>
    <n v="172"/>
    <x v="2190"/>
    <x v="1"/>
    <x v="6"/>
  </r>
  <r>
    <n v="3179"/>
    <x v="3178"/>
    <x v="3177"/>
    <n v="4200"/>
    <n v="4794.82"/>
    <x v="0"/>
    <x v="0"/>
    <x v="0"/>
    <n v="1367859071"/>
    <n v="1365699071"/>
    <x v="1"/>
    <n v="62"/>
    <x v="0"/>
    <s v="theater/plays"/>
    <n v="114"/>
    <x v="2191"/>
    <x v="1"/>
    <x v="6"/>
  </r>
  <r>
    <n v="3180"/>
    <x v="3179"/>
    <x v="3178"/>
    <n v="1200"/>
    <n v="1437"/>
    <x v="0"/>
    <x v="1"/>
    <x v="1"/>
    <n v="1403258049"/>
    <n v="1400666049"/>
    <x v="1"/>
    <n v="45"/>
    <x v="0"/>
    <s v="theater/plays"/>
    <n v="120"/>
    <x v="2192"/>
    <x v="1"/>
    <x v="6"/>
  </r>
  <r>
    <n v="3181"/>
    <x v="3180"/>
    <x v="3179"/>
    <n v="500"/>
    <n v="545"/>
    <x v="0"/>
    <x v="1"/>
    <x v="1"/>
    <n v="1402848000"/>
    <n v="1400570787"/>
    <x v="1"/>
    <n v="15"/>
    <x v="0"/>
    <s v="theater/plays"/>
    <n v="109"/>
    <x v="811"/>
    <x v="1"/>
    <x v="6"/>
  </r>
  <r>
    <n v="3182"/>
    <x v="3181"/>
    <x v="3180"/>
    <n v="7000"/>
    <n v="7062"/>
    <x v="0"/>
    <x v="0"/>
    <x v="0"/>
    <n v="1328029200"/>
    <n v="1323211621"/>
    <x v="1"/>
    <n v="151"/>
    <x v="0"/>
    <s v="theater/plays"/>
    <n v="101"/>
    <x v="2193"/>
    <x v="1"/>
    <x v="6"/>
  </r>
  <r>
    <n v="3183"/>
    <x v="3182"/>
    <x v="3181"/>
    <n v="2500"/>
    <n v="2725"/>
    <x v="0"/>
    <x v="0"/>
    <x v="0"/>
    <n v="1377284669"/>
    <n v="1375729469"/>
    <x v="1"/>
    <n v="68"/>
    <x v="0"/>
    <s v="theater/plays"/>
    <n v="109"/>
    <x v="1583"/>
    <x v="1"/>
    <x v="6"/>
  </r>
  <r>
    <n v="3184"/>
    <x v="3183"/>
    <x v="3182"/>
    <n v="4300"/>
    <n v="4610"/>
    <x v="0"/>
    <x v="0"/>
    <x v="0"/>
    <n v="1404258631"/>
    <n v="1401666631"/>
    <x v="1"/>
    <n v="46"/>
    <x v="0"/>
    <s v="theater/plays"/>
    <n v="107"/>
    <x v="2194"/>
    <x v="1"/>
    <x v="6"/>
  </r>
  <r>
    <n v="3185"/>
    <x v="3184"/>
    <x v="3183"/>
    <n v="1000"/>
    <n v="1000"/>
    <x v="0"/>
    <x v="1"/>
    <x v="1"/>
    <n v="1405553241"/>
    <n v="1404948441"/>
    <x v="1"/>
    <n v="24"/>
    <x v="0"/>
    <s v="theater/plays"/>
    <n v="100"/>
    <x v="683"/>
    <x v="1"/>
    <x v="6"/>
  </r>
  <r>
    <n v="3186"/>
    <x v="3185"/>
    <x v="3184"/>
    <n v="3200"/>
    <n v="3270"/>
    <x v="0"/>
    <x v="1"/>
    <x v="1"/>
    <n v="1410901200"/>
    <n v="1408313438"/>
    <x v="1"/>
    <n v="70"/>
    <x v="0"/>
    <s v="theater/plays"/>
    <n v="102"/>
    <x v="2195"/>
    <x v="1"/>
    <x v="6"/>
  </r>
  <r>
    <n v="3187"/>
    <x v="3186"/>
    <x v="3185"/>
    <n v="15000"/>
    <n v="17444"/>
    <x v="0"/>
    <x v="0"/>
    <x v="0"/>
    <n v="1407167973"/>
    <n v="1405439973"/>
    <x v="1"/>
    <n v="244"/>
    <x v="0"/>
    <s v="theater/plays"/>
    <n v="116"/>
    <x v="2196"/>
    <x v="1"/>
    <x v="6"/>
  </r>
  <r>
    <n v="3188"/>
    <x v="3187"/>
    <x v="3186"/>
    <n v="200"/>
    <n v="130"/>
    <x v="2"/>
    <x v="1"/>
    <x v="1"/>
    <n v="1433930302"/>
    <n v="1432115902"/>
    <x v="0"/>
    <n v="9"/>
    <x v="1"/>
    <s v="theater/musical"/>
    <n v="65"/>
    <x v="2197"/>
    <x v="1"/>
    <x v="40"/>
  </r>
  <r>
    <n v="3189"/>
    <x v="3188"/>
    <x v="3187"/>
    <n v="55000"/>
    <n v="6780"/>
    <x v="2"/>
    <x v="11"/>
    <x v="9"/>
    <n v="1432455532"/>
    <n v="1429863532"/>
    <x v="0"/>
    <n v="19"/>
    <x v="1"/>
    <s v="theater/musical"/>
    <n v="12"/>
    <x v="2198"/>
    <x v="1"/>
    <x v="40"/>
  </r>
  <r>
    <n v="3190"/>
    <x v="3189"/>
    <x v="3188"/>
    <n v="4000"/>
    <n v="0"/>
    <x v="2"/>
    <x v="5"/>
    <x v="5"/>
    <n v="1481258275"/>
    <n v="1478662675"/>
    <x v="0"/>
    <n v="0"/>
    <x v="1"/>
    <s v="theater/musical"/>
    <n v="0"/>
    <x v="121"/>
    <x v="1"/>
    <x v="40"/>
  </r>
  <r>
    <n v="3191"/>
    <x v="3190"/>
    <x v="3189"/>
    <n v="3750"/>
    <n v="151"/>
    <x v="2"/>
    <x v="0"/>
    <x v="0"/>
    <n v="1471370869"/>
    <n v="1466186869"/>
    <x v="0"/>
    <n v="4"/>
    <x v="1"/>
    <s v="theater/musical"/>
    <n v="4"/>
    <x v="2199"/>
    <x v="1"/>
    <x v="40"/>
  </r>
  <r>
    <n v="3192"/>
    <x v="3191"/>
    <x v="3190"/>
    <n v="10000"/>
    <n v="102"/>
    <x v="2"/>
    <x v="1"/>
    <x v="1"/>
    <n v="1425160800"/>
    <n v="1421274859"/>
    <x v="0"/>
    <n v="8"/>
    <x v="1"/>
    <s v="theater/musical"/>
    <n v="1"/>
    <x v="786"/>
    <x v="1"/>
    <x v="40"/>
  </r>
  <r>
    <n v="3193"/>
    <x v="3192"/>
    <x v="3191"/>
    <n v="5000"/>
    <n v="587"/>
    <x v="2"/>
    <x v="1"/>
    <x v="1"/>
    <n v="1424474056"/>
    <n v="1420586056"/>
    <x v="0"/>
    <n v="24"/>
    <x v="1"/>
    <s v="theater/musical"/>
    <n v="12"/>
    <x v="2200"/>
    <x v="1"/>
    <x v="40"/>
  </r>
  <r>
    <n v="3194"/>
    <x v="3193"/>
    <x v="3192"/>
    <n v="11000"/>
    <n v="0"/>
    <x v="2"/>
    <x v="0"/>
    <x v="0"/>
    <n v="1437960598"/>
    <n v="1435368598"/>
    <x v="0"/>
    <n v="0"/>
    <x v="1"/>
    <s v="theater/musical"/>
    <n v="0"/>
    <x v="121"/>
    <x v="1"/>
    <x v="40"/>
  </r>
  <r>
    <n v="3195"/>
    <x v="3194"/>
    <x v="3193"/>
    <n v="3500"/>
    <n v="2070"/>
    <x v="2"/>
    <x v="0"/>
    <x v="0"/>
    <n v="1423750542"/>
    <n v="1421158542"/>
    <x v="0"/>
    <n v="39"/>
    <x v="1"/>
    <s v="theater/musical"/>
    <n v="59"/>
    <x v="1656"/>
    <x v="1"/>
    <x v="40"/>
  </r>
  <r>
    <n v="3196"/>
    <x v="3195"/>
    <x v="3194"/>
    <n v="3000000"/>
    <n v="1800"/>
    <x v="2"/>
    <x v="0"/>
    <x v="0"/>
    <n v="1438437600"/>
    <n v="1433254875"/>
    <x v="0"/>
    <n v="6"/>
    <x v="1"/>
    <s v="theater/musical"/>
    <n v="0"/>
    <x v="462"/>
    <x v="1"/>
    <x v="40"/>
  </r>
  <r>
    <n v="3197"/>
    <x v="3196"/>
    <x v="3195"/>
    <n v="10000"/>
    <n v="1145"/>
    <x v="2"/>
    <x v="10"/>
    <x v="8"/>
    <n v="1423050618"/>
    <n v="1420458618"/>
    <x v="0"/>
    <n v="4"/>
    <x v="1"/>
    <s v="theater/musical"/>
    <n v="11"/>
    <x v="2201"/>
    <x v="1"/>
    <x v="40"/>
  </r>
  <r>
    <n v="3198"/>
    <x v="3197"/>
    <x v="3196"/>
    <n v="30000"/>
    <n v="110"/>
    <x v="2"/>
    <x v="8"/>
    <x v="7"/>
    <n v="1424081477"/>
    <n v="1420798277"/>
    <x v="0"/>
    <n v="3"/>
    <x v="1"/>
    <s v="theater/musical"/>
    <n v="0"/>
    <x v="2202"/>
    <x v="1"/>
    <x v="40"/>
  </r>
  <r>
    <n v="3199"/>
    <x v="3198"/>
    <x v="3197"/>
    <n v="5000"/>
    <n v="2608"/>
    <x v="2"/>
    <x v="0"/>
    <x v="0"/>
    <n v="1410037200"/>
    <n v="1407435418"/>
    <x v="0"/>
    <n v="53"/>
    <x v="1"/>
    <s v="theater/musical"/>
    <n v="52"/>
    <x v="2203"/>
    <x v="1"/>
    <x v="40"/>
  </r>
  <r>
    <n v="3200"/>
    <x v="3199"/>
    <x v="3198"/>
    <n v="50000"/>
    <n v="1"/>
    <x v="2"/>
    <x v="0"/>
    <x v="0"/>
    <n v="1461994440"/>
    <n v="1459410101"/>
    <x v="0"/>
    <n v="1"/>
    <x v="1"/>
    <s v="theater/musical"/>
    <n v="0"/>
    <x v="120"/>
    <x v="1"/>
    <x v="40"/>
  </r>
  <r>
    <n v="3201"/>
    <x v="3200"/>
    <x v="3199"/>
    <n v="2000"/>
    <n v="25"/>
    <x v="2"/>
    <x v="1"/>
    <x v="1"/>
    <n v="1409509477"/>
    <n v="1407695077"/>
    <x v="0"/>
    <n v="2"/>
    <x v="1"/>
    <s v="theater/musical"/>
    <n v="1"/>
    <x v="381"/>
    <x v="1"/>
    <x v="40"/>
  </r>
  <r>
    <n v="3202"/>
    <x v="3201"/>
    <x v="3200"/>
    <n v="5000"/>
    <n v="2726"/>
    <x v="2"/>
    <x v="0"/>
    <x v="0"/>
    <n v="1450072740"/>
    <n v="1445027346"/>
    <x v="0"/>
    <n v="25"/>
    <x v="1"/>
    <s v="theater/musical"/>
    <n v="55"/>
    <x v="183"/>
    <x v="1"/>
    <x v="40"/>
  </r>
  <r>
    <n v="3203"/>
    <x v="3202"/>
    <x v="3201"/>
    <n v="1000"/>
    <n v="250"/>
    <x v="2"/>
    <x v="0"/>
    <x v="0"/>
    <n v="1443224622"/>
    <n v="1440632622"/>
    <x v="0"/>
    <n v="6"/>
    <x v="1"/>
    <s v="theater/musical"/>
    <n v="25"/>
    <x v="683"/>
    <x v="1"/>
    <x v="40"/>
  </r>
  <r>
    <n v="3204"/>
    <x v="3203"/>
    <x v="3202"/>
    <n v="500"/>
    <n v="0"/>
    <x v="2"/>
    <x v="0"/>
    <x v="0"/>
    <n v="1437149640"/>
    <n v="1434558479"/>
    <x v="0"/>
    <n v="0"/>
    <x v="1"/>
    <s v="theater/musical"/>
    <n v="0"/>
    <x v="121"/>
    <x v="1"/>
    <x v="40"/>
  </r>
  <r>
    <n v="3205"/>
    <x v="3204"/>
    <x v="3203"/>
    <n v="8000"/>
    <n v="273"/>
    <x v="2"/>
    <x v="1"/>
    <x v="1"/>
    <n v="1430470772"/>
    <n v="1427878772"/>
    <x v="0"/>
    <n v="12"/>
    <x v="1"/>
    <s v="theater/musical"/>
    <n v="3"/>
    <x v="1878"/>
    <x v="1"/>
    <x v="40"/>
  </r>
  <r>
    <n v="3206"/>
    <x v="3205"/>
    <x v="3204"/>
    <n v="5000"/>
    <n v="0"/>
    <x v="2"/>
    <x v="0"/>
    <x v="0"/>
    <n v="1442644651"/>
    <n v="1440052651"/>
    <x v="0"/>
    <n v="0"/>
    <x v="1"/>
    <s v="theater/musical"/>
    <n v="0"/>
    <x v="121"/>
    <x v="1"/>
    <x v="40"/>
  </r>
  <r>
    <n v="3207"/>
    <x v="3206"/>
    <x v="3205"/>
    <n v="5500"/>
    <n v="2550"/>
    <x v="2"/>
    <x v="0"/>
    <x v="0"/>
    <n v="1429767607"/>
    <n v="1424587207"/>
    <x v="0"/>
    <n v="36"/>
    <x v="1"/>
    <s v="theater/musical"/>
    <n v="46"/>
    <x v="2204"/>
    <x v="1"/>
    <x v="40"/>
  </r>
  <r>
    <n v="3208"/>
    <x v="3207"/>
    <x v="3206"/>
    <n v="5000"/>
    <n v="5175"/>
    <x v="0"/>
    <x v="0"/>
    <x v="0"/>
    <n v="1406557877"/>
    <n v="1404743477"/>
    <x v="1"/>
    <n v="82"/>
    <x v="0"/>
    <s v="theater/plays"/>
    <n v="104"/>
    <x v="2205"/>
    <x v="1"/>
    <x v="6"/>
  </r>
  <r>
    <n v="3209"/>
    <x v="3208"/>
    <x v="3207"/>
    <n v="9500"/>
    <n v="11335.7"/>
    <x v="0"/>
    <x v="0"/>
    <x v="0"/>
    <n v="1403305200"/>
    <n v="1400512658"/>
    <x v="1"/>
    <n v="226"/>
    <x v="0"/>
    <s v="theater/plays"/>
    <n v="119"/>
    <x v="2206"/>
    <x v="1"/>
    <x v="6"/>
  </r>
  <r>
    <n v="3210"/>
    <x v="3209"/>
    <x v="3208"/>
    <n v="3000"/>
    <n v="3773"/>
    <x v="0"/>
    <x v="0"/>
    <x v="0"/>
    <n v="1338523140"/>
    <n v="1334442519"/>
    <x v="1"/>
    <n v="60"/>
    <x v="0"/>
    <s v="theater/plays"/>
    <n v="126"/>
    <x v="2207"/>
    <x v="1"/>
    <x v="6"/>
  </r>
  <r>
    <n v="3211"/>
    <x v="3210"/>
    <x v="3209"/>
    <n v="23000"/>
    <n v="27541"/>
    <x v="0"/>
    <x v="0"/>
    <x v="0"/>
    <n v="1408068000"/>
    <n v="1405346680"/>
    <x v="1"/>
    <n v="322"/>
    <x v="0"/>
    <s v="theater/plays"/>
    <n v="120"/>
    <x v="2208"/>
    <x v="1"/>
    <x v="6"/>
  </r>
  <r>
    <n v="3212"/>
    <x v="3211"/>
    <x v="3210"/>
    <n v="4000"/>
    <n v="5050"/>
    <x v="0"/>
    <x v="0"/>
    <x v="0"/>
    <n v="1407524751"/>
    <n v="1404932751"/>
    <x v="1"/>
    <n v="94"/>
    <x v="0"/>
    <s v="theater/plays"/>
    <n v="126"/>
    <x v="2209"/>
    <x v="1"/>
    <x v="6"/>
  </r>
  <r>
    <n v="3213"/>
    <x v="3212"/>
    <x v="3211"/>
    <n v="6000"/>
    <n v="6007"/>
    <x v="0"/>
    <x v="1"/>
    <x v="1"/>
    <n v="1437934759"/>
    <n v="1434478759"/>
    <x v="1"/>
    <n v="47"/>
    <x v="0"/>
    <s v="theater/plays"/>
    <n v="100"/>
    <x v="2210"/>
    <x v="1"/>
    <x v="6"/>
  </r>
  <r>
    <n v="3214"/>
    <x v="3213"/>
    <x v="3212"/>
    <n v="12000"/>
    <n v="12256"/>
    <x v="0"/>
    <x v="1"/>
    <x v="1"/>
    <n v="1452038100"/>
    <n v="1448823673"/>
    <x v="1"/>
    <n v="115"/>
    <x v="0"/>
    <s v="theater/plays"/>
    <n v="102"/>
    <x v="2211"/>
    <x v="1"/>
    <x v="6"/>
  </r>
  <r>
    <n v="3215"/>
    <x v="3214"/>
    <x v="3213"/>
    <n v="35000"/>
    <n v="35123"/>
    <x v="0"/>
    <x v="0"/>
    <x v="0"/>
    <n v="1441857540"/>
    <n v="1438617471"/>
    <x v="1"/>
    <n v="134"/>
    <x v="0"/>
    <s v="theater/plays"/>
    <n v="100"/>
    <x v="2212"/>
    <x v="1"/>
    <x v="6"/>
  </r>
  <r>
    <n v="3216"/>
    <x v="3215"/>
    <x v="3214"/>
    <n v="2000"/>
    <n v="2001"/>
    <x v="0"/>
    <x v="1"/>
    <x v="1"/>
    <n v="1436625000"/>
    <n v="1433934371"/>
    <x v="1"/>
    <n v="35"/>
    <x v="0"/>
    <s v="theater/plays"/>
    <n v="100"/>
    <x v="2213"/>
    <x v="1"/>
    <x v="6"/>
  </r>
  <r>
    <n v="3217"/>
    <x v="3216"/>
    <x v="3215"/>
    <n v="4500"/>
    <n v="5221"/>
    <x v="0"/>
    <x v="0"/>
    <x v="0"/>
    <n v="1478264784"/>
    <n v="1475672784"/>
    <x v="1"/>
    <n v="104"/>
    <x v="0"/>
    <s v="theater/plays"/>
    <n v="116"/>
    <x v="2214"/>
    <x v="1"/>
    <x v="6"/>
  </r>
  <r>
    <n v="3218"/>
    <x v="3217"/>
    <x v="3216"/>
    <n v="12000"/>
    <n v="12252"/>
    <x v="0"/>
    <x v="1"/>
    <x v="1"/>
    <n v="1419984000"/>
    <n v="1417132986"/>
    <x v="1"/>
    <n v="184"/>
    <x v="0"/>
    <s v="theater/plays"/>
    <n v="102"/>
    <x v="2215"/>
    <x v="1"/>
    <x v="6"/>
  </r>
  <r>
    <n v="3219"/>
    <x v="3218"/>
    <x v="3217"/>
    <n v="20000"/>
    <n v="20022"/>
    <x v="0"/>
    <x v="0"/>
    <x v="0"/>
    <n v="1427063747"/>
    <n v="1424043347"/>
    <x v="1"/>
    <n v="119"/>
    <x v="0"/>
    <s v="theater/plays"/>
    <n v="100"/>
    <x v="2216"/>
    <x v="1"/>
    <x v="6"/>
  </r>
  <r>
    <n v="3220"/>
    <x v="3219"/>
    <x v="3218"/>
    <n v="15000"/>
    <n v="15126"/>
    <x v="0"/>
    <x v="0"/>
    <x v="0"/>
    <n v="1489352400"/>
    <n v="1486411204"/>
    <x v="1"/>
    <n v="59"/>
    <x v="0"/>
    <s v="theater/plays"/>
    <n v="101"/>
    <x v="2217"/>
    <x v="1"/>
    <x v="6"/>
  </r>
  <r>
    <n v="3221"/>
    <x v="3220"/>
    <x v="3219"/>
    <n v="4000"/>
    <n v="4137"/>
    <x v="0"/>
    <x v="1"/>
    <x v="1"/>
    <n v="1436114603"/>
    <n v="1433090603"/>
    <x v="1"/>
    <n v="113"/>
    <x v="0"/>
    <s v="theater/plays"/>
    <n v="103"/>
    <x v="247"/>
    <x v="1"/>
    <x v="6"/>
  </r>
  <r>
    <n v="3222"/>
    <x v="3221"/>
    <x v="3220"/>
    <n v="2500"/>
    <n v="3120"/>
    <x v="0"/>
    <x v="0"/>
    <x v="0"/>
    <n v="1445722140"/>
    <n v="1443016697"/>
    <x v="1"/>
    <n v="84"/>
    <x v="0"/>
    <s v="theater/plays"/>
    <n v="125"/>
    <x v="2218"/>
    <x v="1"/>
    <x v="6"/>
  </r>
  <r>
    <n v="3223"/>
    <x v="3222"/>
    <x v="3221"/>
    <n v="3100"/>
    <n v="3395"/>
    <x v="0"/>
    <x v="0"/>
    <x v="0"/>
    <n v="1440100976"/>
    <n v="1437508976"/>
    <x v="1"/>
    <n v="74"/>
    <x v="0"/>
    <s v="theater/plays"/>
    <n v="110"/>
    <x v="1145"/>
    <x v="1"/>
    <x v="6"/>
  </r>
  <r>
    <n v="3224"/>
    <x v="3223"/>
    <x v="3222"/>
    <n v="30000"/>
    <n v="30610"/>
    <x v="0"/>
    <x v="0"/>
    <x v="0"/>
    <n v="1484024400"/>
    <n v="1479932713"/>
    <x v="1"/>
    <n v="216"/>
    <x v="0"/>
    <s v="theater/plays"/>
    <n v="102"/>
    <x v="2219"/>
    <x v="1"/>
    <x v="6"/>
  </r>
  <r>
    <n v="3225"/>
    <x v="3224"/>
    <x v="3223"/>
    <n v="2000"/>
    <n v="2047"/>
    <x v="0"/>
    <x v="0"/>
    <x v="0"/>
    <n v="1464987600"/>
    <n v="1463145938"/>
    <x v="1"/>
    <n v="39"/>
    <x v="0"/>
    <s v="theater/plays"/>
    <n v="102"/>
    <x v="2220"/>
    <x v="1"/>
    <x v="6"/>
  </r>
  <r>
    <n v="3226"/>
    <x v="3225"/>
    <x v="3224"/>
    <n v="1200"/>
    <n v="1250"/>
    <x v="0"/>
    <x v="1"/>
    <x v="1"/>
    <n v="1446213612"/>
    <n v="1443621612"/>
    <x v="1"/>
    <n v="21"/>
    <x v="0"/>
    <s v="theater/plays"/>
    <n v="104"/>
    <x v="2221"/>
    <x v="1"/>
    <x v="6"/>
  </r>
  <r>
    <n v="3227"/>
    <x v="3226"/>
    <x v="3225"/>
    <n v="1200"/>
    <n v="1500"/>
    <x v="0"/>
    <x v="1"/>
    <x v="1"/>
    <n v="1484687436"/>
    <n v="1482095436"/>
    <x v="0"/>
    <n v="30"/>
    <x v="0"/>
    <s v="theater/plays"/>
    <n v="125"/>
    <x v="73"/>
    <x v="1"/>
    <x v="6"/>
  </r>
  <r>
    <n v="3228"/>
    <x v="3227"/>
    <x v="3226"/>
    <n v="7000"/>
    <n v="7164"/>
    <x v="0"/>
    <x v="0"/>
    <x v="0"/>
    <n v="1450328340"/>
    <n v="1447606884"/>
    <x v="1"/>
    <n v="37"/>
    <x v="0"/>
    <s v="theater/plays"/>
    <n v="102"/>
    <x v="2222"/>
    <x v="1"/>
    <x v="6"/>
  </r>
  <r>
    <n v="3229"/>
    <x v="3228"/>
    <x v="3227"/>
    <n v="20000"/>
    <n v="21573"/>
    <x v="0"/>
    <x v="0"/>
    <x v="0"/>
    <n v="1416470398"/>
    <n v="1413874798"/>
    <x v="1"/>
    <n v="202"/>
    <x v="0"/>
    <s v="theater/plays"/>
    <n v="108"/>
    <x v="1345"/>
    <x v="1"/>
    <x v="6"/>
  </r>
  <r>
    <n v="3230"/>
    <x v="3229"/>
    <x v="3228"/>
    <n v="2600"/>
    <n v="2857"/>
    <x v="0"/>
    <x v="0"/>
    <x v="0"/>
    <n v="1412135940"/>
    <n v="1410840126"/>
    <x v="1"/>
    <n v="37"/>
    <x v="0"/>
    <s v="theater/plays"/>
    <n v="110"/>
    <x v="2223"/>
    <x v="1"/>
    <x v="6"/>
  </r>
  <r>
    <n v="3231"/>
    <x v="3230"/>
    <x v="3229"/>
    <n v="1000"/>
    <n v="1610"/>
    <x v="0"/>
    <x v="0"/>
    <x v="0"/>
    <n v="1460846347"/>
    <n v="1458254347"/>
    <x v="0"/>
    <n v="28"/>
    <x v="0"/>
    <s v="theater/plays"/>
    <n v="161"/>
    <x v="400"/>
    <x v="1"/>
    <x v="6"/>
  </r>
  <r>
    <n v="3232"/>
    <x v="3231"/>
    <x v="3230"/>
    <n v="1000"/>
    <n v="1312"/>
    <x v="0"/>
    <x v="0"/>
    <x v="0"/>
    <n v="1462334340"/>
    <n v="1459711917"/>
    <x v="1"/>
    <n v="26"/>
    <x v="0"/>
    <s v="theater/plays"/>
    <n v="131"/>
    <x v="2224"/>
    <x v="1"/>
    <x v="6"/>
  </r>
  <r>
    <n v="3233"/>
    <x v="3232"/>
    <x v="3231"/>
    <n v="5000"/>
    <n v="5940"/>
    <x v="0"/>
    <x v="0"/>
    <x v="0"/>
    <n v="1488482355"/>
    <n v="1485890355"/>
    <x v="0"/>
    <n v="61"/>
    <x v="0"/>
    <s v="theater/plays"/>
    <n v="119"/>
    <x v="2225"/>
    <x v="1"/>
    <x v="6"/>
  </r>
  <r>
    <n v="3234"/>
    <x v="3233"/>
    <x v="3232"/>
    <n v="4000"/>
    <n v="4015.71"/>
    <x v="0"/>
    <x v="1"/>
    <x v="1"/>
    <n v="1485991860"/>
    <n v="1483124208"/>
    <x v="0"/>
    <n v="115"/>
    <x v="0"/>
    <s v="theater/plays"/>
    <n v="100"/>
    <x v="2226"/>
    <x v="1"/>
    <x v="6"/>
  </r>
  <r>
    <n v="3235"/>
    <x v="3234"/>
    <x v="3233"/>
    <n v="15000"/>
    <n v="15481"/>
    <x v="0"/>
    <x v="0"/>
    <x v="0"/>
    <n v="1467361251"/>
    <n v="1464769251"/>
    <x v="1"/>
    <n v="181"/>
    <x v="0"/>
    <s v="theater/plays"/>
    <n v="103"/>
    <x v="2208"/>
    <x v="1"/>
    <x v="6"/>
  </r>
  <r>
    <n v="3236"/>
    <x v="3235"/>
    <x v="3234"/>
    <n v="20000"/>
    <n v="20120"/>
    <x v="0"/>
    <x v="0"/>
    <x v="0"/>
    <n v="1482962433"/>
    <n v="1480370433"/>
    <x v="0"/>
    <n v="110"/>
    <x v="0"/>
    <s v="theater/plays"/>
    <n v="101"/>
    <x v="2227"/>
    <x v="1"/>
    <x v="6"/>
  </r>
  <r>
    <n v="3237"/>
    <x v="3236"/>
    <x v="3235"/>
    <n v="35000"/>
    <n v="35275.64"/>
    <x v="0"/>
    <x v="0"/>
    <x v="0"/>
    <n v="1443499140"/>
    <n v="1441452184"/>
    <x v="1"/>
    <n v="269"/>
    <x v="0"/>
    <s v="theater/plays"/>
    <n v="101"/>
    <x v="2228"/>
    <x v="1"/>
    <x v="6"/>
  </r>
  <r>
    <n v="3238"/>
    <x v="3237"/>
    <x v="3236"/>
    <n v="2800"/>
    <n v="3145"/>
    <x v="0"/>
    <x v="1"/>
    <x v="1"/>
    <n v="1435752898"/>
    <n v="1433160898"/>
    <x v="1"/>
    <n v="79"/>
    <x v="0"/>
    <s v="theater/plays"/>
    <n v="112"/>
    <x v="1953"/>
    <x v="1"/>
    <x v="6"/>
  </r>
  <r>
    <n v="3239"/>
    <x v="3238"/>
    <x v="3237"/>
    <n v="5862"/>
    <n v="6208.98"/>
    <x v="0"/>
    <x v="1"/>
    <x v="1"/>
    <n v="1445817540"/>
    <n v="1443665293"/>
    <x v="1"/>
    <n v="104"/>
    <x v="0"/>
    <s v="theater/plays"/>
    <n v="106"/>
    <x v="2229"/>
    <x v="1"/>
    <x v="6"/>
  </r>
  <r>
    <n v="3240"/>
    <x v="3239"/>
    <x v="3238"/>
    <n v="3000"/>
    <n v="3017"/>
    <x v="0"/>
    <x v="1"/>
    <x v="1"/>
    <n v="1487286000"/>
    <n v="1484843948"/>
    <x v="0"/>
    <n v="34"/>
    <x v="0"/>
    <s v="theater/plays"/>
    <n v="101"/>
    <x v="2230"/>
    <x v="1"/>
    <x v="6"/>
  </r>
  <r>
    <n v="3241"/>
    <x v="3240"/>
    <x v="3239"/>
    <n v="8500"/>
    <n v="9801"/>
    <x v="0"/>
    <x v="0"/>
    <x v="0"/>
    <n v="1413269940"/>
    <n v="1410421670"/>
    <x v="1"/>
    <n v="167"/>
    <x v="0"/>
    <s v="theater/plays"/>
    <n v="115"/>
    <x v="2231"/>
    <x v="1"/>
    <x v="6"/>
  </r>
  <r>
    <n v="3242"/>
    <x v="3241"/>
    <x v="3240"/>
    <n v="10000"/>
    <n v="12730.42"/>
    <x v="0"/>
    <x v="0"/>
    <x v="0"/>
    <n v="1411150092"/>
    <n v="1408558092"/>
    <x v="1"/>
    <n v="183"/>
    <x v="0"/>
    <s v="theater/plays"/>
    <n v="127"/>
    <x v="1623"/>
    <x v="1"/>
    <x v="6"/>
  </r>
  <r>
    <n v="3243"/>
    <x v="3242"/>
    <x v="3241"/>
    <n v="8000"/>
    <n v="8227"/>
    <x v="0"/>
    <x v="0"/>
    <x v="0"/>
    <n v="1444348800"/>
    <n v="1442283562"/>
    <x v="1"/>
    <n v="71"/>
    <x v="0"/>
    <s v="theater/plays"/>
    <n v="103"/>
    <x v="2232"/>
    <x v="1"/>
    <x v="6"/>
  </r>
  <r>
    <n v="3244"/>
    <x v="3243"/>
    <x v="3242"/>
    <n v="1600"/>
    <n v="1647"/>
    <x v="0"/>
    <x v="1"/>
    <x v="1"/>
    <n v="1480613982"/>
    <n v="1478018382"/>
    <x v="0"/>
    <n v="69"/>
    <x v="0"/>
    <s v="theater/plays"/>
    <n v="103"/>
    <x v="2233"/>
    <x v="1"/>
    <x v="6"/>
  </r>
  <r>
    <n v="3245"/>
    <x v="3244"/>
    <x v="3243"/>
    <n v="21000"/>
    <n v="21904"/>
    <x v="0"/>
    <x v="0"/>
    <x v="0"/>
    <n v="1434074400"/>
    <n v="1431354258"/>
    <x v="0"/>
    <n v="270"/>
    <x v="0"/>
    <s v="theater/plays"/>
    <n v="104"/>
    <x v="2234"/>
    <x v="1"/>
    <x v="6"/>
  </r>
  <r>
    <n v="3246"/>
    <x v="3245"/>
    <x v="3244"/>
    <n v="10000"/>
    <n v="11122"/>
    <x v="0"/>
    <x v="0"/>
    <x v="0"/>
    <n v="1442030340"/>
    <n v="1439551200"/>
    <x v="1"/>
    <n v="193"/>
    <x v="0"/>
    <s v="theater/plays"/>
    <n v="111"/>
    <x v="1917"/>
    <x v="1"/>
    <x v="6"/>
  </r>
  <r>
    <n v="3247"/>
    <x v="3246"/>
    <x v="3245"/>
    <n v="2500"/>
    <n v="2646.5"/>
    <x v="0"/>
    <x v="1"/>
    <x v="1"/>
    <n v="1436696712"/>
    <n v="1434104712"/>
    <x v="1"/>
    <n v="57"/>
    <x v="0"/>
    <s v="theater/plays"/>
    <n v="106"/>
    <x v="2235"/>
    <x v="1"/>
    <x v="6"/>
  </r>
  <r>
    <n v="3248"/>
    <x v="3247"/>
    <x v="3246"/>
    <n v="12000"/>
    <n v="12095"/>
    <x v="0"/>
    <x v="0"/>
    <x v="0"/>
    <n v="1428178757"/>
    <n v="1425590357"/>
    <x v="1"/>
    <n v="200"/>
    <x v="0"/>
    <s v="theater/plays"/>
    <n v="101"/>
    <x v="2236"/>
    <x v="1"/>
    <x v="6"/>
  </r>
  <r>
    <n v="3249"/>
    <x v="3248"/>
    <x v="3247"/>
    <n v="5500"/>
    <n v="5771"/>
    <x v="0"/>
    <x v="0"/>
    <x v="0"/>
    <n v="1434822914"/>
    <n v="1432230914"/>
    <x v="1"/>
    <n v="88"/>
    <x v="0"/>
    <s v="theater/plays"/>
    <n v="105"/>
    <x v="2237"/>
    <x v="1"/>
    <x v="6"/>
  </r>
  <r>
    <n v="3250"/>
    <x v="3249"/>
    <x v="3248"/>
    <n v="25000"/>
    <n v="25388"/>
    <x v="0"/>
    <x v="0"/>
    <x v="0"/>
    <n v="1415213324"/>
    <n v="1412617724"/>
    <x v="1"/>
    <n v="213"/>
    <x v="0"/>
    <s v="theater/plays"/>
    <n v="102"/>
    <x v="2238"/>
    <x v="1"/>
    <x v="6"/>
  </r>
  <r>
    <n v="3251"/>
    <x v="3250"/>
    <x v="3249"/>
    <n v="1500"/>
    <n v="1661"/>
    <x v="0"/>
    <x v="0"/>
    <x v="0"/>
    <n v="1434907966"/>
    <n v="1432315966"/>
    <x v="1"/>
    <n v="20"/>
    <x v="0"/>
    <s v="theater/plays"/>
    <n v="111"/>
    <x v="2239"/>
    <x v="1"/>
    <x v="6"/>
  </r>
  <r>
    <n v="3252"/>
    <x v="3251"/>
    <x v="3250"/>
    <n v="2250"/>
    <n v="2876"/>
    <x v="0"/>
    <x v="1"/>
    <x v="1"/>
    <n v="1473247240"/>
    <n v="1470655240"/>
    <x v="1"/>
    <n v="50"/>
    <x v="0"/>
    <s v="theater/plays"/>
    <n v="128"/>
    <x v="1506"/>
    <x v="1"/>
    <x v="6"/>
  </r>
  <r>
    <n v="3253"/>
    <x v="3252"/>
    <x v="3251"/>
    <n v="20000"/>
    <n v="20365"/>
    <x v="0"/>
    <x v="0"/>
    <x v="0"/>
    <n v="1473306300"/>
    <n v="1471701028"/>
    <x v="1"/>
    <n v="115"/>
    <x v="0"/>
    <s v="theater/plays"/>
    <n v="102"/>
    <x v="2240"/>
    <x v="1"/>
    <x v="6"/>
  </r>
  <r>
    <n v="3254"/>
    <x v="3253"/>
    <x v="3252"/>
    <n v="13000"/>
    <n v="13163.5"/>
    <x v="0"/>
    <x v="1"/>
    <x v="1"/>
    <n v="1427331809"/>
    <n v="1424743409"/>
    <x v="1"/>
    <n v="186"/>
    <x v="0"/>
    <s v="theater/plays"/>
    <n v="101"/>
    <x v="2241"/>
    <x v="1"/>
    <x v="6"/>
  </r>
  <r>
    <n v="3255"/>
    <x v="3254"/>
    <x v="3253"/>
    <n v="300"/>
    <n v="525"/>
    <x v="0"/>
    <x v="1"/>
    <x v="1"/>
    <n v="1412706375"/>
    <n v="1410114375"/>
    <x v="1"/>
    <n v="18"/>
    <x v="0"/>
    <s v="theater/plays"/>
    <n v="175"/>
    <x v="2242"/>
    <x v="1"/>
    <x v="6"/>
  </r>
  <r>
    <n v="3256"/>
    <x v="3255"/>
    <x v="3254"/>
    <n v="10000"/>
    <n v="12806"/>
    <x v="0"/>
    <x v="0"/>
    <x v="0"/>
    <n v="1433995140"/>
    <n v="1432129577"/>
    <x v="1"/>
    <n v="176"/>
    <x v="0"/>
    <s v="theater/plays"/>
    <n v="128"/>
    <x v="1901"/>
    <x v="1"/>
    <x v="6"/>
  </r>
  <r>
    <n v="3257"/>
    <x v="3256"/>
    <x v="3255"/>
    <n v="2000"/>
    <n v="2125.9899999999998"/>
    <x v="0"/>
    <x v="1"/>
    <x v="1"/>
    <n v="1487769952"/>
    <n v="1485177952"/>
    <x v="0"/>
    <n v="41"/>
    <x v="0"/>
    <s v="theater/plays"/>
    <n v="106"/>
    <x v="1169"/>
    <x v="1"/>
    <x v="6"/>
  </r>
  <r>
    <n v="3258"/>
    <x v="3257"/>
    <x v="3256"/>
    <n v="7000"/>
    <n v="7365"/>
    <x v="0"/>
    <x v="0"/>
    <x v="0"/>
    <n v="1420751861"/>
    <n v="1418159861"/>
    <x v="1"/>
    <n v="75"/>
    <x v="0"/>
    <s v="theater/plays"/>
    <n v="105"/>
    <x v="2243"/>
    <x v="1"/>
    <x v="6"/>
  </r>
  <r>
    <n v="3259"/>
    <x v="3258"/>
    <x v="3257"/>
    <n v="23000"/>
    <n v="24418.6"/>
    <x v="0"/>
    <x v="0"/>
    <x v="0"/>
    <n v="1475294340"/>
    <n v="1472753745"/>
    <x v="1"/>
    <n v="97"/>
    <x v="0"/>
    <s v="theater/plays"/>
    <n v="106"/>
    <x v="2244"/>
    <x v="1"/>
    <x v="6"/>
  </r>
  <r>
    <n v="3260"/>
    <x v="3259"/>
    <x v="3258"/>
    <n v="5000"/>
    <n v="5462"/>
    <x v="0"/>
    <x v="0"/>
    <x v="0"/>
    <n v="1448903318"/>
    <n v="1445875718"/>
    <x v="1"/>
    <n v="73"/>
    <x v="0"/>
    <s v="theater/plays"/>
    <n v="109"/>
    <x v="2245"/>
    <x v="1"/>
    <x v="6"/>
  </r>
  <r>
    <n v="3261"/>
    <x v="3260"/>
    <x v="3259"/>
    <n v="3300"/>
    <n v="3315"/>
    <x v="0"/>
    <x v="0"/>
    <x v="0"/>
    <n v="1437067476"/>
    <n v="1434475476"/>
    <x v="1"/>
    <n v="49"/>
    <x v="0"/>
    <s v="theater/plays"/>
    <n v="100"/>
    <x v="2246"/>
    <x v="1"/>
    <x v="6"/>
  </r>
  <r>
    <n v="3262"/>
    <x v="3261"/>
    <x v="3260"/>
    <n v="12200"/>
    <n v="12571"/>
    <x v="0"/>
    <x v="0"/>
    <x v="0"/>
    <n v="1419220800"/>
    <n v="1416555262"/>
    <x v="1"/>
    <n v="134"/>
    <x v="0"/>
    <s v="theater/plays"/>
    <n v="103"/>
    <x v="2247"/>
    <x v="1"/>
    <x v="6"/>
  </r>
  <r>
    <n v="3263"/>
    <x v="3262"/>
    <x v="3261"/>
    <n v="2500"/>
    <n v="2804.16"/>
    <x v="0"/>
    <x v="0"/>
    <x v="0"/>
    <n v="1446238800"/>
    <n v="1444220588"/>
    <x v="1"/>
    <n v="68"/>
    <x v="0"/>
    <s v="theater/plays"/>
    <n v="112"/>
    <x v="2248"/>
    <x v="1"/>
    <x v="6"/>
  </r>
  <r>
    <n v="3264"/>
    <x v="3263"/>
    <x v="3262"/>
    <n v="2500"/>
    <n v="2575"/>
    <x v="0"/>
    <x v="0"/>
    <x v="0"/>
    <n v="1422482400"/>
    <n v="1421089938"/>
    <x v="1"/>
    <n v="49"/>
    <x v="0"/>
    <s v="theater/plays"/>
    <n v="103"/>
    <x v="2249"/>
    <x v="1"/>
    <x v="6"/>
  </r>
  <r>
    <n v="3265"/>
    <x v="3264"/>
    <x v="3263"/>
    <n v="2700"/>
    <n v="4428"/>
    <x v="0"/>
    <x v="17"/>
    <x v="3"/>
    <n v="1449162000"/>
    <n v="1446570315"/>
    <x v="1"/>
    <n v="63"/>
    <x v="0"/>
    <s v="theater/plays"/>
    <n v="164"/>
    <x v="2250"/>
    <x v="1"/>
    <x v="6"/>
  </r>
  <r>
    <n v="3266"/>
    <x v="3265"/>
    <x v="3264"/>
    <n v="6000"/>
    <n v="7877"/>
    <x v="0"/>
    <x v="0"/>
    <x v="0"/>
    <n v="1434142800"/>
    <n v="1431435122"/>
    <x v="1"/>
    <n v="163"/>
    <x v="0"/>
    <s v="theater/plays"/>
    <n v="131"/>
    <x v="1042"/>
    <x v="1"/>
    <x v="6"/>
  </r>
  <r>
    <n v="3267"/>
    <x v="3266"/>
    <x v="3265"/>
    <n v="15000"/>
    <n v="15315"/>
    <x v="0"/>
    <x v="0"/>
    <x v="0"/>
    <n v="1437156660"/>
    <n v="1434564660"/>
    <x v="1"/>
    <n v="288"/>
    <x v="0"/>
    <s v="theater/plays"/>
    <n v="102"/>
    <x v="2251"/>
    <x v="1"/>
    <x v="6"/>
  </r>
  <r>
    <n v="3268"/>
    <x v="3267"/>
    <x v="3266"/>
    <n v="2000"/>
    <n v="2560"/>
    <x v="0"/>
    <x v="0"/>
    <x v="0"/>
    <n v="1472074928"/>
    <n v="1470692528"/>
    <x v="1"/>
    <n v="42"/>
    <x v="0"/>
    <s v="theater/plays"/>
    <n v="128"/>
    <x v="2252"/>
    <x v="1"/>
    <x v="6"/>
  </r>
  <r>
    <n v="3269"/>
    <x v="3268"/>
    <x v="3267"/>
    <n v="8000"/>
    <n v="8120"/>
    <x v="0"/>
    <x v="1"/>
    <x v="1"/>
    <n v="1434452400"/>
    <n v="1431509397"/>
    <x v="1"/>
    <n v="70"/>
    <x v="0"/>
    <s v="theater/plays"/>
    <n v="102"/>
    <x v="2253"/>
    <x v="1"/>
    <x v="6"/>
  </r>
  <r>
    <n v="3270"/>
    <x v="3269"/>
    <x v="3268"/>
    <n v="1800"/>
    <n v="1830"/>
    <x v="0"/>
    <x v="1"/>
    <x v="1"/>
    <n v="1436705265"/>
    <n v="1434113265"/>
    <x v="1"/>
    <n v="30"/>
    <x v="0"/>
    <s v="theater/plays"/>
    <n v="102"/>
    <x v="2254"/>
    <x v="1"/>
    <x v="6"/>
  </r>
  <r>
    <n v="3271"/>
    <x v="3270"/>
    <x v="3269"/>
    <n v="1500"/>
    <n v="1950"/>
    <x v="0"/>
    <x v="1"/>
    <x v="1"/>
    <n v="1414927775"/>
    <n v="1412332175"/>
    <x v="1"/>
    <n v="51"/>
    <x v="0"/>
    <s v="theater/plays"/>
    <n v="130"/>
    <x v="2255"/>
    <x v="1"/>
    <x v="6"/>
  </r>
  <r>
    <n v="3272"/>
    <x v="3271"/>
    <x v="3270"/>
    <n v="10000"/>
    <n v="15443"/>
    <x v="0"/>
    <x v="0"/>
    <x v="0"/>
    <n v="1446814809"/>
    <n v="1444219209"/>
    <x v="1"/>
    <n v="145"/>
    <x v="0"/>
    <s v="theater/plays"/>
    <n v="154"/>
    <x v="2256"/>
    <x v="1"/>
    <x v="6"/>
  </r>
  <r>
    <n v="3273"/>
    <x v="3272"/>
    <x v="3271"/>
    <n v="4000"/>
    <n v="4296"/>
    <x v="0"/>
    <x v="0"/>
    <x v="0"/>
    <n v="1473879600"/>
    <n v="1472498042"/>
    <x v="1"/>
    <n v="21"/>
    <x v="0"/>
    <s v="theater/plays"/>
    <n v="107"/>
    <x v="2257"/>
    <x v="1"/>
    <x v="6"/>
  </r>
  <r>
    <n v="3274"/>
    <x v="3273"/>
    <x v="3272"/>
    <n v="15500"/>
    <n v="15705"/>
    <x v="0"/>
    <x v="0"/>
    <x v="0"/>
    <n v="1458075600"/>
    <n v="1454259272"/>
    <x v="1"/>
    <n v="286"/>
    <x v="0"/>
    <s v="theater/plays"/>
    <n v="101"/>
    <x v="2258"/>
    <x v="1"/>
    <x v="6"/>
  </r>
  <r>
    <n v="3275"/>
    <x v="3274"/>
    <x v="3273"/>
    <n v="1800"/>
    <n v="1805"/>
    <x v="0"/>
    <x v="0"/>
    <x v="0"/>
    <n v="1423456200"/>
    <n v="1421183271"/>
    <x v="1"/>
    <n v="12"/>
    <x v="0"/>
    <s v="theater/plays"/>
    <n v="100"/>
    <x v="2259"/>
    <x v="1"/>
    <x v="6"/>
  </r>
  <r>
    <n v="3276"/>
    <x v="3275"/>
    <x v="3274"/>
    <n v="4500"/>
    <n v="5258"/>
    <x v="0"/>
    <x v="5"/>
    <x v="5"/>
    <n v="1459483140"/>
    <n v="1456526879"/>
    <x v="1"/>
    <n v="100"/>
    <x v="0"/>
    <s v="theater/plays"/>
    <n v="117"/>
    <x v="2260"/>
    <x v="1"/>
    <x v="6"/>
  </r>
  <r>
    <n v="3277"/>
    <x v="3276"/>
    <x v="3275"/>
    <n v="5000"/>
    <n v="5430"/>
    <x v="0"/>
    <x v="1"/>
    <x v="1"/>
    <n v="1416331406"/>
    <n v="1413735806"/>
    <x v="1"/>
    <n v="100"/>
    <x v="0"/>
    <s v="theater/plays"/>
    <n v="109"/>
    <x v="2261"/>
    <x v="1"/>
    <x v="6"/>
  </r>
  <r>
    <n v="3278"/>
    <x v="3277"/>
    <x v="3276"/>
    <n v="2500"/>
    <n v="2585"/>
    <x v="0"/>
    <x v="1"/>
    <x v="1"/>
    <n v="1433017303"/>
    <n v="1430425303"/>
    <x v="1"/>
    <n v="34"/>
    <x v="0"/>
    <s v="theater/plays"/>
    <n v="103"/>
    <x v="2262"/>
    <x v="1"/>
    <x v="6"/>
  </r>
  <r>
    <n v="3279"/>
    <x v="3278"/>
    <x v="3277"/>
    <n v="5800"/>
    <n v="6628"/>
    <x v="0"/>
    <x v="0"/>
    <x v="0"/>
    <n v="1459474059"/>
    <n v="1456885659"/>
    <x v="0"/>
    <n v="63"/>
    <x v="0"/>
    <s v="theater/plays"/>
    <n v="114"/>
    <x v="2263"/>
    <x v="1"/>
    <x v="6"/>
  </r>
  <r>
    <n v="3280"/>
    <x v="3279"/>
    <x v="3278"/>
    <n v="2000"/>
    <n v="2060"/>
    <x v="0"/>
    <x v="0"/>
    <x v="0"/>
    <n v="1433134800"/>
    <n v="1430158198"/>
    <x v="0"/>
    <n v="30"/>
    <x v="0"/>
    <s v="theater/plays"/>
    <n v="103"/>
    <x v="2264"/>
    <x v="1"/>
    <x v="6"/>
  </r>
  <r>
    <n v="3281"/>
    <x v="3280"/>
    <x v="3279"/>
    <n v="5000"/>
    <n v="6080"/>
    <x v="0"/>
    <x v="0"/>
    <x v="0"/>
    <n v="1441153705"/>
    <n v="1438561705"/>
    <x v="0"/>
    <n v="47"/>
    <x v="0"/>
    <s v="theater/plays"/>
    <n v="122"/>
    <x v="2265"/>
    <x v="1"/>
    <x v="6"/>
  </r>
  <r>
    <n v="3282"/>
    <x v="3281"/>
    <x v="3280"/>
    <n v="31000"/>
    <n v="31820.5"/>
    <x v="0"/>
    <x v="0"/>
    <x v="0"/>
    <n v="1461904788"/>
    <n v="1458103188"/>
    <x v="0"/>
    <n v="237"/>
    <x v="0"/>
    <s v="theater/plays"/>
    <n v="103"/>
    <x v="2266"/>
    <x v="1"/>
    <x v="6"/>
  </r>
  <r>
    <n v="3283"/>
    <x v="3282"/>
    <x v="3281"/>
    <n v="800"/>
    <n v="838"/>
    <x v="0"/>
    <x v="1"/>
    <x v="1"/>
    <n v="1455138000"/>
    <n v="1452448298"/>
    <x v="0"/>
    <n v="47"/>
    <x v="0"/>
    <s v="theater/plays"/>
    <n v="105"/>
    <x v="2267"/>
    <x v="1"/>
    <x v="6"/>
  </r>
  <r>
    <n v="3284"/>
    <x v="3283"/>
    <x v="3282"/>
    <n v="3000"/>
    <n v="3048"/>
    <x v="0"/>
    <x v="0"/>
    <x v="0"/>
    <n v="1454047140"/>
    <n v="1452546853"/>
    <x v="0"/>
    <n v="15"/>
    <x v="0"/>
    <s v="theater/plays"/>
    <n v="102"/>
    <x v="2268"/>
    <x v="1"/>
    <x v="6"/>
  </r>
  <r>
    <n v="3285"/>
    <x v="3284"/>
    <x v="3283"/>
    <n v="4999"/>
    <n v="5604"/>
    <x v="0"/>
    <x v="0"/>
    <x v="0"/>
    <n v="1488258000"/>
    <n v="1485556626"/>
    <x v="0"/>
    <n v="81"/>
    <x v="0"/>
    <s v="theater/plays"/>
    <n v="112"/>
    <x v="2269"/>
    <x v="1"/>
    <x v="6"/>
  </r>
  <r>
    <n v="3286"/>
    <x v="3285"/>
    <x v="3284"/>
    <n v="15000"/>
    <n v="15265"/>
    <x v="0"/>
    <x v="0"/>
    <x v="0"/>
    <n v="1471291782"/>
    <n v="1468699782"/>
    <x v="0"/>
    <n v="122"/>
    <x v="0"/>
    <s v="theater/plays"/>
    <n v="102"/>
    <x v="2270"/>
    <x v="1"/>
    <x v="6"/>
  </r>
  <r>
    <n v="3287"/>
    <x v="3286"/>
    <x v="3285"/>
    <n v="2500"/>
    <n v="2500"/>
    <x v="0"/>
    <x v="5"/>
    <x v="5"/>
    <n v="1448733628"/>
    <n v="1446573628"/>
    <x v="0"/>
    <n v="34"/>
    <x v="0"/>
    <s v="theater/plays"/>
    <n v="100"/>
    <x v="2271"/>
    <x v="1"/>
    <x v="6"/>
  </r>
  <r>
    <n v="3288"/>
    <x v="3287"/>
    <x v="3286"/>
    <n v="10000"/>
    <n v="10026.49"/>
    <x v="0"/>
    <x v="1"/>
    <x v="1"/>
    <n v="1466463600"/>
    <n v="1463337315"/>
    <x v="0"/>
    <n v="207"/>
    <x v="0"/>
    <s v="theater/plays"/>
    <n v="100"/>
    <x v="2272"/>
    <x v="1"/>
    <x v="6"/>
  </r>
  <r>
    <n v="3289"/>
    <x v="3288"/>
    <x v="3287"/>
    <n v="500"/>
    <n v="665.21"/>
    <x v="0"/>
    <x v="1"/>
    <x v="1"/>
    <n v="1487580602"/>
    <n v="1485161402"/>
    <x v="0"/>
    <n v="25"/>
    <x v="0"/>
    <s v="theater/plays"/>
    <n v="133"/>
    <x v="2273"/>
    <x v="1"/>
    <x v="6"/>
  </r>
  <r>
    <n v="3290"/>
    <x v="3289"/>
    <x v="3288"/>
    <n v="2000"/>
    <n v="2424"/>
    <x v="0"/>
    <x v="1"/>
    <x v="1"/>
    <n v="1489234891"/>
    <n v="1486642891"/>
    <x v="0"/>
    <n v="72"/>
    <x v="0"/>
    <s v="theater/plays"/>
    <n v="121"/>
    <x v="2274"/>
    <x v="1"/>
    <x v="6"/>
  </r>
  <r>
    <n v="3291"/>
    <x v="3290"/>
    <x v="3289"/>
    <n v="500"/>
    <n v="570"/>
    <x v="0"/>
    <x v="0"/>
    <x v="0"/>
    <n v="1442462340"/>
    <n v="1439743900"/>
    <x v="0"/>
    <n v="14"/>
    <x v="0"/>
    <s v="theater/plays"/>
    <n v="114"/>
    <x v="2275"/>
    <x v="1"/>
    <x v="6"/>
  </r>
  <r>
    <n v="3292"/>
    <x v="3291"/>
    <x v="3290"/>
    <n v="101"/>
    <n v="289"/>
    <x v="0"/>
    <x v="1"/>
    <x v="1"/>
    <n v="1449257348"/>
    <n v="1444069748"/>
    <x v="0"/>
    <n v="15"/>
    <x v="0"/>
    <s v="theater/plays"/>
    <n v="286"/>
    <x v="2276"/>
    <x v="1"/>
    <x v="6"/>
  </r>
  <r>
    <n v="3293"/>
    <x v="3292"/>
    <x v="3291"/>
    <n v="4500"/>
    <n v="7670"/>
    <x v="0"/>
    <x v="4"/>
    <x v="4"/>
    <n v="1488622352"/>
    <n v="1486030352"/>
    <x v="0"/>
    <n v="91"/>
    <x v="0"/>
    <s v="theater/plays"/>
    <n v="170"/>
    <x v="518"/>
    <x v="1"/>
    <x v="6"/>
  </r>
  <r>
    <n v="3294"/>
    <x v="3293"/>
    <x v="3292"/>
    <n v="600"/>
    <n v="710"/>
    <x v="0"/>
    <x v="1"/>
    <x v="1"/>
    <n v="1434459554"/>
    <n v="1431867554"/>
    <x v="0"/>
    <n v="24"/>
    <x v="0"/>
    <s v="theater/plays"/>
    <n v="118"/>
    <x v="2277"/>
    <x v="1"/>
    <x v="6"/>
  </r>
  <r>
    <n v="3295"/>
    <x v="3294"/>
    <x v="3293"/>
    <n v="700"/>
    <n v="720.01"/>
    <x v="0"/>
    <x v="1"/>
    <x v="1"/>
    <n v="1474886229"/>
    <n v="1472294229"/>
    <x v="0"/>
    <n v="27"/>
    <x v="0"/>
    <s v="theater/plays"/>
    <n v="103"/>
    <x v="1999"/>
    <x v="1"/>
    <x v="6"/>
  </r>
  <r>
    <n v="3296"/>
    <x v="3295"/>
    <x v="3294"/>
    <n v="1500"/>
    <n v="2161"/>
    <x v="0"/>
    <x v="1"/>
    <x v="1"/>
    <n v="1448229600"/>
    <n v="1446401372"/>
    <x v="0"/>
    <n v="47"/>
    <x v="0"/>
    <s v="theater/plays"/>
    <n v="144"/>
    <x v="2278"/>
    <x v="1"/>
    <x v="6"/>
  </r>
  <r>
    <n v="3297"/>
    <x v="3296"/>
    <x v="3295"/>
    <n v="5500"/>
    <n v="5504"/>
    <x v="0"/>
    <x v="1"/>
    <x v="1"/>
    <n v="1438037940"/>
    <n v="1436380256"/>
    <x v="0"/>
    <n v="44"/>
    <x v="0"/>
    <s v="theater/plays"/>
    <n v="100"/>
    <x v="2279"/>
    <x v="1"/>
    <x v="6"/>
  </r>
  <r>
    <n v="3298"/>
    <x v="3297"/>
    <x v="3296"/>
    <n v="10000"/>
    <n v="10173"/>
    <x v="0"/>
    <x v="0"/>
    <x v="0"/>
    <n v="1442102400"/>
    <n v="1440370768"/>
    <x v="0"/>
    <n v="72"/>
    <x v="0"/>
    <s v="theater/plays"/>
    <n v="102"/>
    <x v="2280"/>
    <x v="1"/>
    <x v="6"/>
  </r>
  <r>
    <n v="3299"/>
    <x v="3298"/>
    <x v="3297"/>
    <n v="3000"/>
    <n v="3486"/>
    <x v="0"/>
    <x v="0"/>
    <x v="0"/>
    <n v="1444860063"/>
    <n v="1442268063"/>
    <x v="0"/>
    <n v="63"/>
    <x v="0"/>
    <s v="theater/plays"/>
    <n v="116"/>
    <x v="2281"/>
    <x v="1"/>
    <x v="6"/>
  </r>
  <r>
    <n v="3300"/>
    <x v="3299"/>
    <x v="3298"/>
    <n v="3000"/>
    <n v="4085"/>
    <x v="0"/>
    <x v="0"/>
    <x v="0"/>
    <n v="1430329862"/>
    <n v="1428515462"/>
    <x v="0"/>
    <n v="88"/>
    <x v="0"/>
    <s v="theater/plays"/>
    <n v="136"/>
    <x v="2282"/>
    <x v="1"/>
    <x v="6"/>
  </r>
  <r>
    <n v="3301"/>
    <x v="3300"/>
    <x v="3299"/>
    <n v="3000"/>
    <n v="4004"/>
    <x v="0"/>
    <x v="0"/>
    <x v="0"/>
    <n v="1470034740"/>
    <n v="1466185176"/>
    <x v="0"/>
    <n v="70"/>
    <x v="0"/>
    <s v="theater/plays"/>
    <n v="133"/>
    <x v="699"/>
    <x v="1"/>
    <x v="6"/>
  </r>
  <r>
    <n v="3302"/>
    <x v="3301"/>
    <x v="3300"/>
    <n v="8400"/>
    <n v="8685"/>
    <x v="0"/>
    <x v="3"/>
    <x v="3"/>
    <n v="1481099176"/>
    <n v="1478507176"/>
    <x v="0"/>
    <n v="50"/>
    <x v="0"/>
    <s v="theater/plays"/>
    <n v="103"/>
    <x v="2283"/>
    <x v="1"/>
    <x v="6"/>
  </r>
  <r>
    <n v="3303"/>
    <x v="3302"/>
    <x v="3301"/>
    <n v="1800"/>
    <n v="2086"/>
    <x v="0"/>
    <x v="0"/>
    <x v="0"/>
    <n v="1427553484"/>
    <n v="1424533084"/>
    <x v="0"/>
    <n v="35"/>
    <x v="0"/>
    <s v="theater/plays"/>
    <n v="116"/>
    <x v="2284"/>
    <x v="1"/>
    <x v="6"/>
  </r>
  <r>
    <n v="3304"/>
    <x v="3303"/>
    <x v="3302"/>
    <n v="15000"/>
    <n v="15677.5"/>
    <x v="0"/>
    <x v="0"/>
    <x v="0"/>
    <n v="1482418752"/>
    <n v="1479826752"/>
    <x v="0"/>
    <n v="175"/>
    <x v="0"/>
    <s v="theater/plays"/>
    <n v="105"/>
    <x v="2285"/>
    <x v="1"/>
    <x v="6"/>
  </r>
  <r>
    <n v="3305"/>
    <x v="3304"/>
    <x v="3303"/>
    <n v="4000"/>
    <n v="4081"/>
    <x v="0"/>
    <x v="0"/>
    <x v="0"/>
    <n v="1438374748"/>
    <n v="1435782748"/>
    <x v="0"/>
    <n v="20"/>
    <x v="0"/>
    <s v="theater/plays"/>
    <n v="102"/>
    <x v="2286"/>
    <x v="1"/>
    <x v="6"/>
  </r>
  <r>
    <n v="3306"/>
    <x v="3305"/>
    <x v="3304"/>
    <n v="1500"/>
    <n v="2630"/>
    <x v="0"/>
    <x v="0"/>
    <x v="0"/>
    <n v="1465527600"/>
    <n v="1462252542"/>
    <x v="0"/>
    <n v="54"/>
    <x v="0"/>
    <s v="theater/plays"/>
    <n v="175"/>
    <x v="2287"/>
    <x v="1"/>
    <x v="6"/>
  </r>
  <r>
    <n v="3307"/>
    <x v="3306"/>
    <x v="3305"/>
    <n v="1000"/>
    <n v="1066.8"/>
    <x v="0"/>
    <x v="0"/>
    <x v="0"/>
    <n v="1463275339"/>
    <n v="1460683339"/>
    <x v="0"/>
    <n v="20"/>
    <x v="0"/>
    <s v="theater/plays"/>
    <n v="107"/>
    <x v="2288"/>
    <x v="1"/>
    <x v="6"/>
  </r>
  <r>
    <n v="3308"/>
    <x v="3307"/>
    <x v="3306"/>
    <n v="3500"/>
    <n v="4280"/>
    <x v="0"/>
    <x v="0"/>
    <x v="0"/>
    <n v="1460581365"/>
    <n v="1458766965"/>
    <x v="0"/>
    <n v="57"/>
    <x v="0"/>
    <s v="theater/plays"/>
    <n v="122"/>
    <x v="2289"/>
    <x v="1"/>
    <x v="6"/>
  </r>
  <r>
    <n v="3309"/>
    <x v="3308"/>
    <x v="3307"/>
    <n v="350"/>
    <n v="558"/>
    <x v="0"/>
    <x v="1"/>
    <x v="1"/>
    <n v="1476632178"/>
    <n v="1473953778"/>
    <x v="0"/>
    <n v="31"/>
    <x v="0"/>
    <s v="theater/plays"/>
    <n v="159"/>
    <x v="656"/>
    <x v="1"/>
    <x v="6"/>
  </r>
  <r>
    <n v="3310"/>
    <x v="3309"/>
    <x v="3308"/>
    <n v="6500"/>
    <n v="6505"/>
    <x v="0"/>
    <x v="0"/>
    <x v="0"/>
    <n v="1444169825"/>
    <n v="1441577825"/>
    <x v="0"/>
    <n v="31"/>
    <x v="0"/>
    <s v="theater/plays"/>
    <n v="100"/>
    <x v="2290"/>
    <x v="1"/>
    <x v="6"/>
  </r>
  <r>
    <n v="3311"/>
    <x v="3310"/>
    <x v="3309"/>
    <n v="2500"/>
    <n v="2746"/>
    <x v="0"/>
    <x v="0"/>
    <x v="0"/>
    <n v="1445065210"/>
    <n v="1442473210"/>
    <x v="0"/>
    <n v="45"/>
    <x v="0"/>
    <s v="theater/plays"/>
    <n v="110"/>
    <x v="2291"/>
    <x v="1"/>
    <x v="6"/>
  </r>
  <r>
    <n v="3312"/>
    <x v="3311"/>
    <x v="3310"/>
    <n v="2500"/>
    <n v="2501"/>
    <x v="0"/>
    <x v="0"/>
    <x v="0"/>
    <n v="1478901600"/>
    <n v="1477077946"/>
    <x v="0"/>
    <n v="41"/>
    <x v="0"/>
    <s v="theater/plays"/>
    <n v="100"/>
    <x v="2254"/>
    <x v="1"/>
    <x v="6"/>
  </r>
  <r>
    <n v="3313"/>
    <x v="3312"/>
    <x v="3311"/>
    <n v="2000"/>
    <n v="2321"/>
    <x v="0"/>
    <x v="0"/>
    <x v="0"/>
    <n v="1453856400"/>
    <n v="1452664317"/>
    <x v="0"/>
    <n v="29"/>
    <x v="0"/>
    <s v="theater/plays"/>
    <n v="116"/>
    <x v="2292"/>
    <x v="1"/>
    <x v="6"/>
  </r>
  <r>
    <n v="3314"/>
    <x v="3313"/>
    <x v="3312"/>
    <n v="800"/>
    <n v="1686"/>
    <x v="0"/>
    <x v="1"/>
    <x v="1"/>
    <n v="1431115500"/>
    <n v="1428733511"/>
    <x v="0"/>
    <n v="58"/>
    <x v="0"/>
    <s v="theater/plays"/>
    <n v="211"/>
    <x v="2293"/>
    <x v="1"/>
    <x v="6"/>
  </r>
  <r>
    <n v="3315"/>
    <x v="3314"/>
    <x v="3313"/>
    <n v="4000"/>
    <n v="4400"/>
    <x v="0"/>
    <x v="1"/>
    <x v="1"/>
    <n v="1462519041"/>
    <n v="1459927041"/>
    <x v="0"/>
    <n v="89"/>
    <x v="0"/>
    <s v="theater/plays"/>
    <n v="110"/>
    <x v="2294"/>
    <x v="1"/>
    <x v="6"/>
  </r>
  <r>
    <n v="3316"/>
    <x v="3315"/>
    <x v="3314"/>
    <n v="11737"/>
    <n v="11747.18"/>
    <x v="0"/>
    <x v="0"/>
    <x v="0"/>
    <n v="1407506040"/>
    <n v="1404680075"/>
    <x v="0"/>
    <n v="125"/>
    <x v="0"/>
    <s v="theater/plays"/>
    <n v="100"/>
    <x v="2295"/>
    <x v="1"/>
    <x v="6"/>
  </r>
  <r>
    <n v="3317"/>
    <x v="3316"/>
    <x v="3315"/>
    <n v="1050"/>
    <n v="1115"/>
    <x v="0"/>
    <x v="0"/>
    <x v="0"/>
    <n v="1465347424"/>
    <n v="1462755424"/>
    <x v="0"/>
    <n v="18"/>
    <x v="0"/>
    <s v="theater/plays"/>
    <n v="106"/>
    <x v="2296"/>
    <x v="1"/>
    <x v="6"/>
  </r>
  <r>
    <n v="3318"/>
    <x v="3317"/>
    <x v="3316"/>
    <n v="2000"/>
    <n v="2512"/>
    <x v="0"/>
    <x v="5"/>
    <x v="5"/>
    <n v="1460341800"/>
    <n v="1456902893"/>
    <x v="0"/>
    <n v="32"/>
    <x v="0"/>
    <s v="theater/plays"/>
    <n v="126"/>
    <x v="2297"/>
    <x v="1"/>
    <x v="6"/>
  </r>
  <r>
    <n v="3319"/>
    <x v="3318"/>
    <x v="3317"/>
    <n v="500"/>
    <n v="540"/>
    <x v="0"/>
    <x v="1"/>
    <x v="1"/>
    <n v="1422712986"/>
    <n v="1418824986"/>
    <x v="0"/>
    <n v="16"/>
    <x v="0"/>
    <s v="theater/plays"/>
    <n v="108"/>
    <x v="1178"/>
    <x v="1"/>
    <x v="6"/>
  </r>
  <r>
    <n v="3320"/>
    <x v="3319"/>
    <x v="3318"/>
    <n v="2500"/>
    <n v="2525"/>
    <x v="0"/>
    <x v="0"/>
    <x v="0"/>
    <n v="1466557557"/>
    <n v="1463965557"/>
    <x v="0"/>
    <n v="38"/>
    <x v="0"/>
    <s v="theater/plays"/>
    <n v="101"/>
    <x v="2298"/>
    <x v="1"/>
    <x v="6"/>
  </r>
  <r>
    <n v="3321"/>
    <x v="3320"/>
    <x v="3319"/>
    <n v="500"/>
    <n v="537"/>
    <x v="0"/>
    <x v="0"/>
    <x v="0"/>
    <n v="1413431940"/>
    <n v="1412216665"/>
    <x v="0"/>
    <n v="15"/>
    <x v="0"/>
    <s v="theater/plays"/>
    <n v="107"/>
    <x v="1245"/>
    <x v="1"/>
    <x v="6"/>
  </r>
  <r>
    <n v="3322"/>
    <x v="3321"/>
    <x v="3320"/>
    <n v="3300"/>
    <n v="3350"/>
    <x v="0"/>
    <x v="0"/>
    <x v="0"/>
    <n v="1466567700"/>
    <n v="1464653696"/>
    <x v="0"/>
    <n v="23"/>
    <x v="0"/>
    <s v="theater/plays"/>
    <n v="102"/>
    <x v="2299"/>
    <x v="1"/>
    <x v="6"/>
  </r>
  <r>
    <n v="3323"/>
    <x v="3322"/>
    <x v="3321"/>
    <n v="1000"/>
    <n v="1259"/>
    <x v="0"/>
    <x v="1"/>
    <x v="1"/>
    <n v="1474793208"/>
    <n v="1472201208"/>
    <x v="0"/>
    <n v="49"/>
    <x v="0"/>
    <s v="theater/plays"/>
    <n v="126"/>
    <x v="2047"/>
    <x v="1"/>
    <x v="6"/>
  </r>
  <r>
    <n v="3324"/>
    <x v="3323"/>
    <x v="3322"/>
    <n v="1500"/>
    <n v="1525"/>
    <x v="0"/>
    <x v="17"/>
    <x v="3"/>
    <n v="1465135190"/>
    <n v="1463925590"/>
    <x v="0"/>
    <n v="10"/>
    <x v="0"/>
    <s v="theater/plays"/>
    <n v="102"/>
    <x v="2300"/>
    <x v="1"/>
    <x v="6"/>
  </r>
  <r>
    <n v="3325"/>
    <x v="3324"/>
    <x v="3323"/>
    <n v="400"/>
    <n v="450"/>
    <x v="0"/>
    <x v="1"/>
    <x v="1"/>
    <n v="1428256277"/>
    <n v="1425235877"/>
    <x v="0"/>
    <n v="15"/>
    <x v="0"/>
    <s v="theater/plays"/>
    <n v="113"/>
    <x v="179"/>
    <x v="1"/>
    <x v="6"/>
  </r>
  <r>
    <n v="3326"/>
    <x v="3325"/>
    <x v="3324"/>
    <n v="8000"/>
    <n v="8110"/>
    <x v="0"/>
    <x v="0"/>
    <x v="0"/>
    <n v="1425830905"/>
    <n v="1423242505"/>
    <x v="0"/>
    <n v="57"/>
    <x v="0"/>
    <s v="theater/plays"/>
    <n v="101"/>
    <x v="2301"/>
    <x v="1"/>
    <x v="6"/>
  </r>
  <r>
    <n v="3327"/>
    <x v="3326"/>
    <x v="3325"/>
    <n v="800"/>
    <n v="810"/>
    <x v="0"/>
    <x v="1"/>
    <x v="1"/>
    <n v="1462697966"/>
    <n v="1460105966"/>
    <x v="0"/>
    <n v="33"/>
    <x v="0"/>
    <s v="theater/plays"/>
    <n v="101"/>
    <x v="2302"/>
    <x v="1"/>
    <x v="6"/>
  </r>
  <r>
    <n v="3328"/>
    <x v="3327"/>
    <x v="3326"/>
    <n v="1800"/>
    <n v="2635"/>
    <x v="0"/>
    <x v="0"/>
    <x v="0"/>
    <n v="1404522000"/>
    <n v="1404308883"/>
    <x v="0"/>
    <n v="9"/>
    <x v="0"/>
    <s v="theater/plays"/>
    <n v="146"/>
    <x v="2303"/>
    <x v="1"/>
    <x v="6"/>
  </r>
  <r>
    <n v="3329"/>
    <x v="3328"/>
    <x v="3327"/>
    <n v="1000"/>
    <n v="1168"/>
    <x v="0"/>
    <x v="1"/>
    <x v="1"/>
    <n v="1406502000"/>
    <n v="1405583108"/>
    <x v="0"/>
    <n v="26"/>
    <x v="0"/>
    <s v="theater/plays"/>
    <n v="117"/>
    <x v="2304"/>
    <x v="1"/>
    <x v="6"/>
  </r>
  <r>
    <n v="3330"/>
    <x v="3329"/>
    <x v="3328"/>
    <n v="1500"/>
    <n v="1594"/>
    <x v="0"/>
    <x v="1"/>
    <x v="1"/>
    <n v="1427919468"/>
    <n v="1425331068"/>
    <x v="0"/>
    <n v="69"/>
    <x v="0"/>
    <s v="theater/plays"/>
    <n v="106"/>
    <x v="2305"/>
    <x v="1"/>
    <x v="6"/>
  </r>
  <r>
    <n v="3331"/>
    <x v="3330"/>
    <x v="3329"/>
    <n v="5000"/>
    <n v="5226"/>
    <x v="0"/>
    <x v="0"/>
    <x v="0"/>
    <n v="1444149886"/>
    <n v="1441125886"/>
    <x v="0"/>
    <n v="65"/>
    <x v="0"/>
    <s v="theater/plays"/>
    <n v="105"/>
    <x v="2306"/>
    <x v="1"/>
    <x v="6"/>
  </r>
  <r>
    <n v="3332"/>
    <x v="3331"/>
    <x v="3330"/>
    <n v="6000"/>
    <n v="6000"/>
    <x v="0"/>
    <x v="0"/>
    <x v="0"/>
    <n v="1405802330"/>
    <n v="1403210330"/>
    <x v="0"/>
    <n v="83"/>
    <x v="0"/>
    <s v="theater/plays"/>
    <n v="100"/>
    <x v="2307"/>
    <x v="1"/>
    <x v="6"/>
  </r>
  <r>
    <n v="3333"/>
    <x v="3332"/>
    <x v="3331"/>
    <n v="3500"/>
    <n v="3660"/>
    <x v="0"/>
    <x v="0"/>
    <x v="0"/>
    <n v="1434384880"/>
    <n v="1432484080"/>
    <x v="0"/>
    <n v="111"/>
    <x v="0"/>
    <s v="theater/plays"/>
    <n v="105"/>
    <x v="2308"/>
    <x v="1"/>
    <x v="6"/>
  </r>
  <r>
    <n v="3334"/>
    <x v="3333"/>
    <x v="3332"/>
    <n v="3871"/>
    <n v="5366"/>
    <x v="0"/>
    <x v="0"/>
    <x v="0"/>
    <n v="1438259422"/>
    <n v="1435667422"/>
    <x v="0"/>
    <n v="46"/>
    <x v="0"/>
    <s v="theater/plays"/>
    <n v="139"/>
    <x v="2309"/>
    <x v="1"/>
    <x v="6"/>
  </r>
  <r>
    <n v="3335"/>
    <x v="3334"/>
    <x v="3333"/>
    <n v="5000"/>
    <n v="5016"/>
    <x v="0"/>
    <x v="1"/>
    <x v="1"/>
    <n v="1407106800"/>
    <n v="1404749446"/>
    <x v="0"/>
    <n v="63"/>
    <x v="0"/>
    <s v="theater/plays"/>
    <n v="100"/>
    <x v="2310"/>
    <x v="1"/>
    <x v="6"/>
  </r>
  <r>
    <n v="3336"/>
    <x v="3335"/>
    <x v="3334"/>
    <n v="250"/>
    <n v="250"/>
    <x v="0"/>
    <x v="1"/>
    <x v="1"/>
    <n v="1459845246"/>
    <n v="1457429646"/>
    <x v="0"/>
    <n v="9"/>
    <x v="0"/>
    <s v="theater/plays"/>
    <n v="100"/>
    <x v="1770"/>
    <x v="1"/>
    <x v="6"/>
  </r>
  <r>
    <n v="3337"/>
    <x v="3336"/>
    <x v="3335"/>
    <n v="2500"/>
    <n v="2755"/>
    <x v="0"/>
    <x v="1"/>
    <x v="1"/>
    <n v="1412974800"/>
    <n v="1411109167"/>
    <x v="0"/>
    <n v="34"/>
    <x v="0"/>
    <s v="theater/plays"/>
    <n v="110"/>
    <x v="2311"/>
    <x v="1"/>
    <x v="6"/>
  </r>
  <r>
    <n v="3338"/>
    <x v="3337"/>
    <x v="3336"/>
    <n v="15000"/>
    <n v="15327"/>
    <x v="0"/>
    <x v="0"/>
    <x v="0"/>
    <n v="1487944080"/>
    <n v="1486129680"/>
    <x v="0"/>
    <n v="112"/>
    <x v="0"/>
    <s v="theater/plays"/>
    <n v="102"/>
    <x v="2312"/>
    <x v="1"/>
    <x v="6"/>
  </r>
  <r>
    <n v="3339"/>
    <x v="3338"/>
    <x v="3337"/>
    <n v="8000"/>
    <n v="8348"/>
    <x v="0"/>
    <x v="0"/>
    <x v="0"/>
    <n v="1469721518"/>
    <n v="1467129518"/>
    <x v="0"/>
    <n v="47"/>
    <x v="0"/>
    <s v="theater/plays"/>
    <n v="104"/>
    <x v="2313"/>
    <x v="1"/>
    <x v="6"/>
  </r>
  <r>
    <n v="3340"/>
    <x v="3339"/>
    <x v="3338"/>
    <n v="3000"/>
    <n v="4145"/>
    <x v="0"/>
    <x v="0"/>
    <x v="0"/>
    <n v="1481066554"/>
    <n v="1478906554"/>
    <x v="0"/>
    <n v="38"/>
    <x v="0"/>
    <s v="theater/plays"/>
    <n v="138"/>
    <x v="2314"/>
    <x v="1"/>
    <x v="6"/>
  </r>
  <r>
    <n v="3341"/>
    <x v="3340"/>
    <x v="3339"/>
    <n v="3350"/>
    <n v="3350"/>
    <x v="0"/>
    <x v="1"/>
    <x v="1"/>
    <n v="1465750800"/>
    <n v="1463771421"/>
    <x v="0"/>
    <n v="28"/>
    <x v="0"/>
    <s v="theater/plays"/>
    <n v="100"/>
    <x v="2315"/>
    <x v="1"/>
    <x v="6"/>
  </r>
  <r>
    <n v="3342"/>
    <x v="3341"/>
    <x v="3340"/>
    <n v="6000"/>
    <n v="6100"/>
    <x v="0"/>
    <x v="0"/>
    <x v="0"/>
    <n v="1427864340"/>
    <n v="1425020810"/>
    <x v="0"/>
    <n v="78"/>
    <x v="0"/>
    <s v="theater/plays"/>
    <n v="102"/>
    <x v="2316"/>
    <x v="1"/>
    <x v="6"/>
  </r>
  <r>
    <n v="3343"/>
    <x v="3342"/>
    <x v="3341"/>
    <n v="700"/>
    <n v="1200"/>
    <x v="0"/>
    <x v="1"/>
    <x v="1"/>
    <n v="1460553480"/>
    <n v="1458770384"/>
    <x v="0"/>
    <n v="23"/>
    <x v="0"/>
    <s v="theater/plays"/>
    <n v="171"/>
    <x v="935"/>
    <x v="1"/>
    <x v="6"/>
  </r>
  <r>
    <n v="3344"/>
    <x v="3343"/>
    <x v="3342"/>
    <n v="4500"/>
    <n v="4565"/>
    <x v="0"/>
    <x v="0"/>
    <x v="0"/>
    <n v="1409374093"/>
    <n v="1406782093"/>
    <x v="0"/>
    <n v="40"/>
    <x v="0"/>
    <s v="theater/plays"/>
    <n v="101"/>
    <x v="2317"/>
    <x v="1"/>
    <x v="6"/>
  </r>
  <r>
    <n v="3345"/>
    <x v="3344"/>
    <x v="3343"/>
    <n v="500"/>
    <n v="650"/>
    <x v="0"/>
    <x v="0"/>
    <x v="0"/>
    <n v="1429317420"/>
    <n v="1424226768"/>
    <x v="0"/>
    <n v="13"/>
    <x v="0"/>
    <s v="theater/plays"/>
    <n v="130"/>
    <x v="73"/>
    <x v="1"/>
    <x v="6"/>
  </r>
  <r>
    <n v="3346"/>
    <x v="3345"/>
    <x v="3344"/>
    <n v="1500"/>
    <n v="1650"/>
    <x v="0"/>
    <x v="0"/>
    <x v="0"/>
    <n v="1424910910"/>
    <n v="1424306110"/>
    <x v="0"/>
    <n v="18"/>
    <x v="0"/>
    <s v="theater/plays"/>
    <n v="110"/>
    <x v="2318"/>
    <x v="1"/>
    <x v="6"/>
  </r>
  <r>
    <n v="3347"/>
    <x v="3346"/>
    <x v="3345"/>
    <n v="2000"/>
    <n v="2389"/>
    <x v="0"/>
    <x v="1"/>
    <x v="1"/>
    <n v="1462741200"/>
    <n v="1461503654"/>
    <x v="0"/>
    <n v="22"/>
    <x v="0"/>
    <s v="theater/plays"/>
    <n v="119"/>
    <x v="2319"/>
    <x v="1"/>
    <x v="6"/>
  </r>
  <r>
    <n v="3348"/>
    <x v="3265"/>
    <x v="3346"/>
    <n v="5500"/>
    <n v="5516"/>
    <x v="0"/>
    <x v="0"/>
    <x v="0"/>
    <n v="1461988740"/>
    <n v="1459949080"/>
    <x v="0"/>
    <n v="79"/>
    <x v="0"/>
    <s v="theater/plays"/>
    <n v="100"/>
    <x v="2320"/>
    <x v="1"/>
    <x v="6"/>
  </r>
  <r>
    <n v="3349"/>
    <x v="3347"/>
    <x v="3347"/>
    <n v="1000"/>
    <n v="1534"/>
    <x v="0"/>
    <x v="0"/>
    <x v="0"/>
    <n v="1465837200"/>
    <n v="1463971172"/>
    <x v="0"/>
    <n v="14"/>
    <x v="0"/>
    <s v="theater/plays"/>
    <n v="153"/>
    <x v="2321"/>
    <x v="1"/>
    <x v="6"/>
  </r>
  <r>
    <n v="3350"/>
    <x v="3348"/>
    <x v="3348"/>
    <n v="3500"/>
    <n v="3655"/>
    <x v="0"/>
    <x v="19"/>
    <x v="3"/>
    <n v="1448838000"/>
    <n v="1445791811"/>
    <x v="0"/>
    <n v="51"/>
    <x v="0"/>
    <s v="theater/plays"/>
    <n v="104"/>
    <x v="395"/>
    <x v="1"/>
    <x v="6"/>
  </r>
  <r>
    <n v="3351"/>
    <x v="3349"/>
    <x v="3349"/>
    <n v="5000"/>
    <n v="5055"/>
    <x v="0"/>
    <x v="1"/>
    <x v="1"/>
    <n v="1406113200"/>
    <n v="1402910965"/>
    <x v="0"/>
    <n v="54"/>
    <x v="0"/>
    <s v="theater/plays"/>
    <n v="101"/>
    <x v="2322"/>
    <x v="1"/>
    <x v="6"/>
  </r>
  <r>
    <n v="3352"/>
    <x v="3350"/>
    <x v="3350"/>
    <n v="5000"/>
    <n v="5376"/>
    <x v="0"/>
    <x v="1"/>
    <x v="1"/>
    <n v="1467414000"/>
    <n v="1462492178"/>
    <x v="0"/>
    <n v="70"/>
    <x v="0"/>
    <s v="theater/plays"/>
    <n v="108"/>
    <x v="2323"/>
    <x v="1"/>
    <x v="6"/>
  </r>
  <r>
    <n v="3353"/>
    <x v="3351"/>
    <x v="3351"/>
    <n v="500"/>
    <n v="1575"/>
    <x v="0"/>
    <x v="1"/>
    <x v="1"/>
    <n v="1462230000"/>
    <n v="1461061350"/>
    <x v="0"/>
    <n v="44"/>
    <x v="0"/>
    <s v="theater/plays"/>
    <n v="315"/>
    <x v="1245"/>
    <x v="1"/>
    <x v="6"/>
  </r>
  <r>
    <n v="3354"/>
    <x v="3352"/>
    <x v="3352"/>
    <n v="3000"/>
    <n v="3058"/>
    <x v="0"/>
    <x v="0"/>
    <x v="0"/>
    <n v="1446091260"/>
    <n v="1443029206"/>
    <x v="0"/>
    <n v="55"/>
    <x v="0"/>
    <s v="theater/plays"/>
    <n v="102"/>
    <x v="2145"/>
    <x v="1"/>
    <x v="6"/>
  </r>
  <r>
    <n v="3355"/>
    <x v="3353"/>
    <x v="3353"/>
    <n v="1750"/>
    <n v="2210"/>
    <x v="0"/>
    <x v="1"/>
    <x v="1"/>
    <n v="1462879020"/>
    <n v="1461941527"/>
    <x v="0"/>
    <n v="15"/>
    <x v="0"/>
    <s v="theater/plays"/>
    <n v="126"/>
    <x v="2324"/>
    <x v="1"/>
    <x v="6"/>
  </r>
  <r>
    <n v="3356"/>
    <x v="3354"/>
    <x v="3354"/>
    <n v="1500"/>
    <n v="1521"/>
    <x v="0"/>
    <x v="1"/>
    <x v="1"/>
    <n v="1468611272"/>
    <n v="1466019272"/>
    <x v="0"/>
    <n v="27"/>
    <x v="0"/>
    <s v="theater/plays"/>
    <n v="101"/>
    <x v="2325"/>
    <x v="1"/>
    <x v="6"/>
  </r>
  <r>
    <n v="3357"/>
    <x v="3355"/>
    <x v="3355"/>
    <n v="2000"/>
    <n v="2020"/>
    <x v="0"/>
    <x v="1"/>
    <x v="1"/>
    <n v="1406887310"/>
    <n v="1404295310"/>
    <x v="0"/>
    <n v="21"/>
    <x v="0"/>
    <s v="theater/plays"/>
    <n v="101"/>
    <x v="2326"/>
    <x v="1"/>
    <x v="6"/>
  </r>
  <r>
    <n v="3358"/>
    <x v="3356"/>
    <x v="3356"/>
    <n v="10000"/>
    <n v="10299"/>
    <x v="0"/>
    <x v="0"/>
    <x v="0"/>
    <n v="1416385679"/>
    <n v="1413790079"/>
    <x v="0"/>
    <n v="162"/>
    <x v="0"/>
    <s v="theater/plays"/>
    <n v="103"/>
    <x v="1555"/>
    <x v="1"/>
    <x v="6"/>
  </r>
  <r>
    <n v="3359"/>
    <x v="3357"/>
    <x v="3357"/>
    <n v="4000"/>
    <n v="4250"/>
    <x v="0"/>
    <x v="0"/>
    <x v="0"/>
    <n v="1487985734"/>
    <n v="1484097734"/>
    <x v="0"/>
    <n v="23"/>
    <x v="0"/>
    <s v="theater/plays"/>
    <n v="106"/>
    <x v="2327"/>
    <x v="1"/>
    <x v="6"/>
  </r>
  <r>
    <n v="3360"/>
    <x v="3358"/>
    <x v="3358"/>
    <n v="9000"/>
    <n v="9124"/>
    <x v="0"/>
    <x v="20"/>
    <x v="12"/>
    <n v="1481731140"/>
    <n v="1479866343"/>
    <x v="0"/>
    <n v="72"/>
    <x v="0"/>
    <s v="theater/plays"/>
    <n v="101"/>
    <x v="2036"/>
    <x v="1"/>
    <x v="6"/>
  </r>
  <r>
    <n v="3361"/>
    <x v="3359"/>
    <x v="3359"/>
    <n v="5000"/>
    <n v="5673"/>
    <x v="0"/>
    <x v="0"/>
    <x v="0"/>
    <n v="1409587140"/>
    <n v="1408062990"/>
    <x v="0"/>
    <n v="68"/>
    <x v="0"/>
    <s v="theater/plays"/>
    <n v="113"/>
    <x v="1417"/>
    <x v="1"/>
    <x v="6"/>
  </r>
  <r>
    <n v="3362"/>
    <x v="3360"/>
    <x v="3360"/>
    <n v="500"/>
    <n v="1090"/>
    <x v="0"/>
    <x v="0"/>
    <x v="0"/>
    <n v="1425704100"/>
    <n v="1424484717"/>
    <x v="0"/>
    <n v="20"/>
    <x v="0"/>
    <s v="theater/plays"/>
    <n v="218"/>
    <x v="2328"/>
    <x v="1"/>
    <x v="6"/>
  </r>
  <r>
    <n v="3363"/>
    <x v="3361"/>
    <x v="3361"/>
    <n v="7750"/>
    <n v="7860"/>
    <x v="0"/>
    <x v="0"/>
    <x v="0"/>
    <n v="1408464000"/>
    <n v="1406831445"/>
    <x v="0"/>
    <n v="26"/>
    <x v="0"/>
    <s v="theater/plays"/>
    <n v="101"/>
    <x v="2329"/>
    <x v="1"/>
    <x v="6"/>
  </r>
  <r>
    <n v="3364"/>
    <x v="3362"/>
    <x v="3362"/>
    <n v="3000"/>
    <n v="3178"/>
    <x v="0"/>
    <x v="1"/>
    <x v="1"/>
    <n v="1458075600"/>
    <n v="1456183649"/>
    <x v="0"/>
    <n v="72"/>
    <x v="0"/>
    <s v="theater/plays"/>
    <n v="106"/>
    <x v="2330"/>
    <x v="1"/>
    <x v="6"/>
  </r>
  <r>
    <n v="3365"/>
    <x v="3363"/>
    <x v="3363"/>
    <n v="2500"/>
    <n v="2600"/>
    <x v="0"/>
    <x v="0"/>
    <x v="0"/>
    <n v="1449973592"/>
    <n v="1447381592"/>
    <x v="0"/>
    <n v="3"/>
    <x v="0"/>
    <s v="theater/plays"/>
    <n v="104"/>
    <x v="2331"/>
    <x v="1"/>
    <x v="6"/>
  </r>
  <r>
    <n v="3366"/>
    <x v="3364"/>
    <x v="3364"/>
    <n v="500"/>
    <n v="1105"/>
    <x v="0"/>
    <x v="0"/>
    <x v="0"/>
    <n v="1431481037"/>
    <n v="1428889037"/>
    <x v="0"/>
    <n v="18"/>
    <x v="0"/>
    <s v="theater/plays"/>
    <n v="221"/>
    <x v="2332"/>
    <x v="1"/>
    <x v="6"/>
  </r>
  <r>
    <n v="3367"/>
    <x v="3365"/>
    <x v="3365"/>
    <n v="750"/>
    <n v="890"/>
    <x v="0"/>
    <x v="1"/>
    <x v="1"/>
    <n v="1438467894"/>
    <n v="1436307894"/>
    <x v="0"/>
    <n v="30"/>
    <x v="0"/>
    <s v="theater/plays"/>
    <n v="119"/>
    <x v="2333"/>
    <x v="1"/>
    <x v="6"/>
  </r>
  <r>
    <n v="3368"/>
    <x v="3366"/>
    <x v="3366"/>
    <n v="1000"/>
    <n v="1046"/>
    <x v="0"/>
    <x v="0"/>
    <x v="0"/>
    <n v="1420088400"/>
    <n v="1416977259"/>
    <x v="0"/>
    <n v="23"/>
    <x v="0"/>
    <s v="theater/plays"/>
    <n v="105"/>
    <x v="2334"/>
    <x v="1"/>
    <x v="6"/>
  </r>
  <r>
    <n v="3369"/>
    <x v="3367"/>
    <x v="3367"/>
    <n v="5000"/>
    <n v="5195"/>
    <x v="0"/>
    <x v="17"/>
    <x v="3"/>
    <n v="1484441980"/>
    <n v="1479257980"/>
    <x v="0"/>
    <n v="54"/>
    <x v="0"/>
    <s v="theater/plays"/>
    <n v="104"/>
    <x v="2335"/>
    <x v="1"/>
    <x v="6"/>
  </r>
  <r>
    <n v="3370"/>
    <x v="3368"/>
    <x v="3368"/>
    <n v="1500"/>
    <n v="1766"/>
    <x v="0"/>
    <x v="0"/>
    <x v="0"/>
    <n v="1481961600"/>
    <n v="1479283285"/>
    <x v="0"/>
    <n v="26"/>
    <x v="0"/>
    <s v="theater/plays"/>
    <n v="118"/>
    <x v="2336"/>
    <x v="1"/>
    <x v="6"/>
  </r>
  <r>
    <n v="3371"/>
    <x v="3369"/>
    <x v="3369"/>
    <n v="200"/>
    <n v="277"/>
    <x v="0"/>
    <x v="0"/>
    <x v="0"/>
    <n v="1449089965"/>
    <n v="1446670765"/>
    <x v="0"/>
    <n v="9"/>
    <x v="0"/>
    <s v="theater/plays"/>
    <n v="139"/>
    <x v="2337"/>
    <x v="1"/>
    <x v="6"/>
  </r>
  <r>
    <n v="3372"/>
    <x v="3370"/>
    <x v="3370"/>
    <n v="1000"/>
    <n v="1035"/>
    <x v="0"/>
    <x v="0"/>
    <x v="0"/>
    <n v="1408942740"/>
    <n v="1407157756"/>
    <x v="0"/>
    <n v="27"/>
    <x v="0"/>
    <s v="theater/plays"/>
    <n v="104"/>
    <x v="134"/>
    <x v="1"/>
    <x v="6"/>
  </r>
  <r>
    <n v="3373"/>
    <x v="3371"/>
    <x v="3371"/>
    <n v="2000"/>
    <n v="2005"/>
    <x v="0"/>
    <x v="1"/>
    <x v="1"/>
    <n v="1437235200"/>
    <n v="1435177840"/>
    <x v="0"/>
    <n v="30"/>
    <x v="0"/>
    <s v="theater/plays"/>
    <n v="100"/>
    <x v="1509"/>
    <x v="1"/>
    <x v="6"/>
  </r>
  <r>
    <n v="3374"/>
    <x v="3372"/>
    <x v="3372"/>
    <n v="3500"/>
    <n v="3730"/>
    <x v="0"/>
    <x v="5"/>
    <x v="5"/>
    <n v="1446053616"/>
    <n v="1443461616"/>
    <x v="0"/>
    <n v="52"/>
    <x v="0"/>
    <s v="theater/plays"/>
    <n v="107"/>
    <x v="2338"/>
    <x v="1"/>
    <x v="6"/>
  </r>
  <r>
    <n v="3375"/>
    <x v="3373"/>
    <x v="3373"/>
    <n v="3000"/>
    <n v="3000"/>
    <x v="0"/>
    <x v="1"/>
    <x v="1"/>
    <n v="1400423973"/>
    <n v="1399387173"/>
    <x v="0"/>
    <n v="17"/>
    <x v="0"/>
    <s v="theater/plays"/>
    <n v="100"/>
    <x v="2339"/>
    <x v="1"/>
    <x v="6"/>
  </r>
  <r>
    <n v="3376"/>
    <x v="3374"/>
    <x v="3374"/>
    <n v="8000"/>
    <n v="8001"/>
    <x v="0"/>
    <x v="0"/>
    <x v="0"/>
    <n v="1429976994"/>
    <n v="1424796594"/>
    <x v="0"/>
    <n v="19"/>
    <x v="0"/>
    <s v="theater/plays"/>
    <n v="100"/>
    <x v="2340"/>
    <x v="1"/>
    <x v="6"/>
  </r>
  <r>
    <n v="3377"/>
    <x v="3375"/>
    <x v="3375"/>
    <n v="8000"/>
    <n v="8084"/>
    <x v="0"/>
    <x v="1"/>
    <x v="1"/>
    <n v="1426870560"/>
    <n v="1424280899"/>
    <x v="0"/>
    <n v="77"/>
    <x v="0"/>
    <s v="theater/plays"/>
    <n v="101"/>
    <x v="1708"/>
    <x v="1"/>
    <x v="6"/>
  </r>
  <r>
    <n v="3378"/>
    <x v="3376"/>
    <x v="3376"/>
    <n v="550"/>
    <n v="592"/>
    <x v="0"/>
    <x v="1"/>
    <x v="1"/>
    <n v="1409490480"/>
    <n v="1407400306"/>
    <x v="0"/>
    <n v="21"/>
    <x v="0"/>
    <s v="theater/plays"/>
    <n v="108"/>
    <x v="2341"/>
    <x v="1"/>
    <x v="6"/>
  </r>
  <r>
    <n v="3379"/>
    <x v="3377"/>
    <x v="3377"/>
    <n v="2000"/>
    <n v="2073"/>
    <x v="0"/>
    <x v="1"/>
    <x v="1"/>
    <n v="1440630000"/>
    <n v="1439122800"/>
    <x v="0"/>
    <n v="38"/>
    <x v="0"/>
    <s v="theater/plays"/>
    <n v="104"/>
    <x v="2342"/>
    <x v="1"/>
    <x v="6"/>
  </r>
  <r>
    <n v="3380"/>
    <x v="3378"/>
    <x v="3378"/>
    <n v="3000"/>
    <n v="3133"/>
    <x v="0"/>
    <x v="0"/>
    <x v="0"/>
    <n v="1417305178"/>
    <n v="1414277578"/>
    <x v="0"/>
    <n v="28"/>
    <x v="0"/>
    <s v="theater/plays"/>
    <n v="104"/>
    <x v="2343"/>
    <x v="1"/>
    <x v="6"/>
  </r>
  <r>
    <n v="3381"/>
    <x v="3379"/>
    <x v="3379"/>
    <n v="4000"/>
    <n v="4090"/>
    <x v="0"/>
    <x v="0"/>
    <x v="0"/>
    <n v="1426044383"/>
    <n v="1423455983"/>
    <x v="0"/>
    <n v="48"/>
    <x v="0"/>
    <s v="theater/plays"/>
    <n v="102"/>
    <x v="2344"/>
    <x v="1"/>
    <x v="6"/>
  </r>
  <r>
    <n v="3382"/>
    <x v="3380"/>
    <x v="3380"/>
    <n v="3500"/>
    <n v="3526"/>
    <x v="0"/>
    <x v="1"/>
    <x v="1"/>
    <n v="1470092340"/>
    <n v="1467973256"/>
    <x v="0"/>
    <n v="46"/>
    <x v="0"/>
    <s v="theater/plays"/>
    <n v="101"/>
    <x v="2345"/>
    <x v="1"/>
    <x v="6"/>
  </r>
  <r>
    <n v="3383"/>
    <x v="3381"/>
    <x v="3381"/>
    <n v="1750"/>
    <n v="1955"/>
    <x v="0"/>
    <x v="0"/>
    <x v="0"/>
    <n v="1466707620"/>
    <n v="1464979620"/>
    <x v="0"/>
    <n v="30"/>
    <x v="0"/>
    <s v="theater/plays"/>
    <n v="112"/>
    <x v="2346"/>
    <x v="1"/>
    <x v="6"/>
  </r>
  <r>
    <n v="3384"/>
    <x v="3382"/>
    <x v="3382"/>
    <n v="6000"/>
    <n v="6000.66"/>
    <x v="0"/>
    <x v="0"/>
    <x v="0"/>
    <n v="1448074800"/>
    <n v="1444874768"/>
    <x v="0"/>
    <n v="64"/>
    <x v="0"/>
    <s v="theater/plays"/>
    <n v="100"/>
    <x v="2347"/>
    <x v="1"/>
    <x v="6"/>
  </r>
  <r>
    <n v="3385"/>
    <x v="3383"/>
    <x v="3383"/>
    <n v="2000"/>
    <n v="2000"/>
    <x v="0"/>
    <x v="0"/>
    <x v="0"/>
    <n v="1418244552"/>
    <n v="1415652552"/>
    <x v="0"/>
    <n v="15"/>
    <x v="0"/>
    <s v="theater/plays"/>
    <n v="100"/>
    <x v="44"/>
    <x v="1"/>
    <x v="6"/>
  </r>
  <r>
    <n v="3386"/>
    <x v="3384"/>
    <x v="3384"/>
    <n v="2000"/>
    <n v="2100"/>
    <x v="0"/>
    <x v="0"/>
    <x v="0"/>
    <n v="1417620506"/>
    <n v="1415028506"/>
    <x v="0"/>
    <n v="41"/>
    <x v="0"/>
    <s v="theater/plays"/>
    <n v="105"/>
    <x v="392"/>
    <x v="1"/>
    <x v="6"/>
  </r>
  <r>
    <n v="3387"/>
    <x v="3385"/>
    <x v="3385"/>
    <n v="3000"/>
    <n v="3506"/>
    <x v="0"/>
    <x v="0"/>
    <x v="0"/>
    <n v="1418581088"/>
    <n v="1415125088"/>
    <x v="0"/>
    <n v="35"/>
    <x v="0"/>
    <s v="theater/plays"/>
    <n v="117"/>
    <x v="2348"/>
    <x v="1"/>
    <x v="6"/>
  </r>
  <r>
    <n v="3388"/>
    <x v="3386"/>
    <x v="3386"/>
    <n v="1500"/>
    <n v="1557"/>
    <x v="0"/>
    <x v="1"/>
    <x v="1"/>
    <n v="1434625441"/>
    <n v="1432033441"/>
    <x v="0"/>
    <n v="45"/>
    <x v="0"/>
    <s v="theater/plays"/>
    <n v="104"/>
    <x v="1154"/>
    <x v="1"/>
    <x v="6"/>
  </r>
  <r>
    <n v="3389"/>
    <x v="3387"/>
    <x v="3387"/>
    <n v="10000"/>
    <n v="11450"/>
    <x v="0"/>
    <x v="0"/>
    <x v="0"/>
    <n v="1464960682"/>
    <n v="1462368682"/>
    <x v="0"/>
    <n v="62"/>
    <x v="0"/>
    <s v="theater/plays"/>
    <n v="115"/>
    <x v="2349"/>
    <x v="1"/>
    <x v="6"/>
  </r>
  <r>
    <n v="3390"/>
    <x v="3388"/>
    <x v="3388"/>
    <n v="1500"/>
    <n v="1536"/>
    <x v="0"/>
    <x v="0"/>
    <x v="0"/>
    <n v="1405017345"/>
    <n v="1403721345"/>
    <x v="0"/>
    <n v="22"/>
    <x v="0"/>
    <s v="theater/plays"/>
    <n v="102"/>
    <x v="2320"/>
    <x v="1"/>
    <x v="6"/>
  </r>
  <r>
    <n v="3391"/>
    <x v="3389"/>
    <x v="3389"/>
    <n v="500"/>
    <n v="1115"/>
    <x v="0"/>
    <x v="0"/>
    <x v="0"/>
    <n v="1407536880"/>
    <n v="1404997548"/>
    <x v="0"/>
    <n v="18"/>
    <x v="0"/>
    <s v="theater/plays"/>
    <n v="223"/>
    <x v="2296"/>
    <x v="1"/>
    <x v="6"/>
  </r>
  <r>
    <n v="3392"/>
    <x v="3390"/>
    <x v="3390"/>
    <n v="500"/>
    <n v="500"/>
    <x v="0"/>
    <x v="1"/>
    <x v="1"/>
    <n v="1462565855"/>
    <n v="1458245855"/>
    <x v="0"/>
    <n v="12"/>
    <x v="0"/>
    <s v="theater/plays"/>
    <n v="100"/>
    <x v="683"/>
    <x v="1"/>
    <x v="6"/>
  </r>
  <r>
    <n v="3393"/>
    <x v="3391"/>
    <x v="3391"/>
    <n v="1500"/>
    <n v="1587"/>
    <x v="0"/>
    <x v="0"/>
    <x v="0"/>
    <n v="1415234760"/>
    <n v="1413065230"/>
    <x v="0"/>
    <n v="44"/>
    <x v="0"/>
    <s v="theater/plays"/>
    <n v="106"/>
    <x v="2350"/>
    <x v="1"/>
    <x v="6"/>
  </r>
  <r>
    <n v="3394"/>
    <x v="3392"/>
    <x v="3392"/>
    <n v="550"/>
    <n v="783"/>
    <x v="0"/>
    <x v="1"/>
    <x v="1"/>
    <n v="1406470645"/>
    <n v="1403878645"/>
    <x v="0"/>
    <n v="27"/>
    <x v="0"/>
    <s v="theater/plays"/>
    <n v="142"/>
    <x v="2005"/>
    <x v="1"/>
    <x v="6"/>
  </r>
  <r>
    <n v="3395"/>
    <x v="3393"/>
    <x v="3393"/>
    <n v="500"/>
    <n v="920"/>
    <x v="0"/>
    <x v="1"/>
    <x v="1"/>
    <n v="1433009400"/>
    <n v="1431795944"/>
    <x v="0"/>
    <n v="38"/>
    <x v="0"/>
    <s v="theater/plays"/>
    <n v="184"/>
    <x v="2351"/>
    <x v="1"/>
    <x v="6"/>
  </r>
  <r>
    <n v="3396"/>
    <x v="3394"/>
    <x v="3394"/>
    <n v="1500"/>
    <n v="1565"/>
    <x v="0"/>
    <x v="0"/>
    <x v="0"/>
    <n v="1401595140"/>
    <n v="1399286589"/>
    <x v="0"/>
    <n v="28"/>
    <x v="0"/>
    <s v="theater/plays"/>
    <n v="104"/>
    <x v="2352"/>
    <x v="1"/>
    <x v="6"/>
  </r>
  <r>
    <n v="3397"/>
    <x v="3395"/>
    <x v="3395"/>
    <n v="250"/>
    <n v="280"/>
    <x v="0"/>
    <x v="1"/>
    <x v="1"/>
    <n v="1455832800"/>
    <n v="1452338929"/>
    <x v="0"/>
    <n v="24"/>
    <x v="0"/>
    <s v="theater/plays"/>
    <n v="112"/>
    <x v="123"/>
    <x v="1"/>
    <x v="6"/>
  </r>
  <r>
    <n v="3398"/>
    <x v="3396"/>
    <x v="3396"/>
    <n v="4000"/>
    <n v="4443"/>
    <x v="0"/>
    <x v="0"/>
    <x v="0"/>
    <n v="1416589200"/>
    <n v="1414605776"/>
    <x v="0"/>
    <n v="65"/>
    <x v="0"/>
    <s v="theater/plays"/>
    <n v="111"/>
    <x v="555"/>
    <x v="1"/>
    <x v="6"/>
  </r>
  <r>
    <n v="3399"/>
    <x v="3397"/>
    <x v="3397"/>
    <n v="1200"/>
    <n v="1245"/>
    <x v="0"/>
    <x v="1"/>
    <x v="1"/>
    <n v="1424556325"/>
    <n v="1421964325"/>
    <x v="0"/>
    <n v="46"/>
    <x v="0"/>
    <s v="theater/plays"/>
    <n v="104"/>
    <x v="2353"/>
    <x v="1"/>
    <x v="6"/>
  </r>
  <r>
    <n v="3400"/>
    <x v="3398"/>
    <x v="3398"/>
    <n v="10000"/>
    <n v="10041"/>
    <x v="0"/>
    <x v="0"/>
    <x v="0"/>
    <n v="1409266414"/>
    <n v="1405378414"/>
    <x v="0"/>
    <n v="85"/>
    <x v="0"/>
    <s v="theater/plays"/>
    <n v="100"/>
    <x v="2354"/>
    <x v="1"/>
    <x v="6"/>
  </r>
  <r>
    <n v="3401"/>
    <x v="3399"/>
    <x v="3399"/>
    <n v="2900"/>
    <n v="2954"/>
    <x v="0"/>
    <x v="1"/>
    <x v="1"/>
    <n v="1438968146"/>
    <n v="1436376146"/>
    <x v="0"/>
    <n v="66"/>
    <x v="0"/>
    <s v="theater/plays"/>
    <n v="102"/>
    <x v="2355"/>
    <x v="1"/>
    <x v="6"/>
  </r>
  <r>
    <n v="3402"/>
    <x v="3400"/>
    <x v="3400"/>
    <n v="15000"/>
    <n v="16465"/>
    <x v="0"/>
    <x v="0"/>
    <x v="0"/>
    <n v="1447295460"/>
    <n v="1444747843"/>
    <x v="0"/>
    <n v="165"/>
    <x v="0"/>
    <s v="theater/plays"/>
    <n v="110"/>
    <x v="2356"/>
    <x v="1"/>
    <x v="6"/>
  </r>
  <r>
    <n v="3403"/>
    <x v="3401"/>
    <x v="3401"/>
    <n v="2000"/>
    <n v="2000"/>
    <x v="0"/>
    <x v="1"/>
    <x v="1"/>
    <n v="1435230324"/>
    <n v="1432638324"/>
    <x v="0"/>
    <n v="17"/>
    <x v="0"/>
    <s v="theater/plays"/>
    <n v="100"/>
    <x v="2124"/>
    <x v="1"/>
    <x v="6"/>
  </r>
  <r>
    <n v="3404"/>
    <x v="3402"/>
    <x v="3402"/>
    <n v="500"/>
    <n v="610"/>
    <x v="0"/>
    <x v="0"/>
    <x v="0"/>
    <n v="1434542702"/>
    <n v="1432814702"/>
    <x v="0"/>
    <n v="3"/>
    <x v="0"/>
    <s v="theater/plays"/>
    <n v="122"/>
    <x v="2357"/>
    <x v="1"/>
    <x v="6"/>
  </r>
  <r>
    <n v="3405"/>
    <x v="3403"/>
    <x v="3403"/>
    <n v="350"/>
    <n v="481.5"/>
    <x v="0"/>
    <x v="1"/>
    <x v="1"/>
    <n v="1456876740"/>
    <n v="1455063886"/>
    <x v="0"/>
    <n v="17"/>
    <x v="0"/>
    <s v="theater/plays"/>
    <n v="138"/>
    <x v="2358"/>
    <x v="1"/>
    <x v="6"/>
  </r>
  <r>
    <n v="3406"/>
    <x v="3404"/>
    <x v="3404"/>
    <n v="10000"/>
    <n v="10031"/>
    <x v="0"/>
    <x v="0"/>
    <x v="0"/>
    <n v="1405511376"/>
    <n v="1401623376"/>
    <x v="0"/>
    <n v="91"/>
    <x v="0"/>
    <s v="theater/plays"/>
    <n v="100"/>
    <x v="2359"/>
    <x v="1"/>
    <x v="6"/>
  </r>
  <r>
    <n v="3407"/>
    <x v="3405"/>
    <x v="3405"/>
    <n v="2000"/>
    <n v="2142"/>
    <x v="0"/>
    <x v="1"/>
    <x v="1"/>
    <n v="1404641289"/>
    <n v="1402049289"/>
    <x v="0"/>
    <n v="67"/>
    <x v="0"/>
    <s v="theater/plays"/>
    <n v="107"/>
    <x v="2360"/>
    <x v="1"/>
    <x v="6"/>
  </r>
  <r>
    <n v="3408"/>
    <x v="3406"/>
    <x v="3406"/>
    <n v="500"/>
    <n v="1055"/>
    <x v="0"/>
    <x v="0"/>
    <x v="0"/>
    <n v="1405727304"/>
    <n v="1403135304"/>
    <x v="0"/>
    <n v="18"/>
    <x v="0"/>
    <s v="theater/plays"/>
    <n v="211"/>
    <x v="2361"/>
    <x v="1"/>
    <x v="6"/>
  </r>
  <r>
    <n v="3409"/>
    <x v="3407"/>
    <x v="3407"/>
    <n v="500"/>
    <n v="618"/>
    <x v="0"/>
    <x v="1"/>
    <x v="1"/>
    <n v="1469998680"/>
    <n v="1466710358"/>
    <x v="0"/>
    <n v="21"/>
    <x v="0"/>
    <s v="theater/plays"/>
    <n v="124"/>
    <x v="2362"/>
    <x v="1"/>
    <x v="6"/>
  </r>
  <r>
    <n v="3410"/>
    <x v="3408"/>
    <x v="3408"/>
    <n v="3000"/>
    <n v="3255"/>
    <x v="0"/>
    <x v="0"/>
    <x v="0"/>
    <n v="1465196400"/>
    <n v="1462841990"/>
    <x v="0"/>
    <n v="40"/>
    <x v="0"/>
    <s v="theater/plays"/>
    <n v="109"/>
    <x v="2363"/>
    <x v="1"/>
    <x v="6"/>
  </r>
  <r>
    <n v="3411"/>
    <x v="3409"/>
    <x v="3409"/>
    <n v="15000"/>
    <n v="15535"/>
    <x v="0"/>
    <x v="0"/>
    <x v="0"/>
    <n v="1444264372"/>
    <n v="1442536372"/>
    <x v="0"/>
    <n v="78"/>
    <x v="0"/>
    <s v="theater/plays"/>
    <n v="104"/>
    <x v="2364"/>
    <x v="1"/>
    <x v="6"/>
  </r>
  <r>
    <n v="3412"/>
    <x v="3410"/>
    <x v="3410"/>
    <n v="3000"/>
    <n v="3000"/>
    <x v="0"/>
    <x v="1"/>
    <x v="1"/>
    <n v="1411858862"/>
    <n v="1409266862"/>
    <x v="0"/>
    <n v="26"/>
    <x v="0"/>
    <s v="theater/plays"/>
    <n v="100"/>
    <x v="2365"/>
    <x v="1"/>
    <x v="6"/>
  </r>
  <r>
    <n v="3413"/>
    <x v="3411"/>
    <x v="3411"/>
    <n v="500"/>
    <n v="650"/>
    <x v="0"/>
    <x v="0"/>
    <x v="0"/>
    <n v="1425099540"/>
    <n v="1424280938"/>
    <x v="0"/>
    <n v="14"/>
    <x v="0"/>
    <s v="theater/plays"/>
    <n v="130"/>
    <x v="2235"/>
    <x v="1"/>
    <x v="6"/>
  </r>
  <r>
    <n v="3414"/>
    <x v="3412"/>
    <x v="3412"/>
    <n v="3000"/>
    <n v="3105"/>
    <x v="0"/>
    <x v="0"/>
    <x v="0"/>
    <n v="1480579140"/>
    <n v="1478030325"/>
    <x v="0"/>
    <n v="44"/>
    <x v="0"/>
    <s v="theater/plays"/>
    <n v="104"/>
    <x v="2366"/>
    <x v="1"/>
    <x v="6"/>
  </r>
  <r>
    <n v="3415"/>
    <x v="3413"/>
    <x v="3413"/>
    <n v="200"/>
    <n v="200"/>
    <x v="0"/>
    <x v="0"/>
    <x v="0"/>
    <n v="1460935800"/>
    <n v="1459999656"/>
    <x v="0"/>
    <n v="9"/>
    <x v="0"/>
    <s v="theater/plays"/>
    <n v="100"/>
    <x v="2367"/>
    <x v="1"/>
    <x v="6"/>
  </r>
  <r>
    <n v="3416"/>
    <x v="3414"/>
    <x v="3414"/>
    <n v="4000"/>
    <n v="4784"/>
    <x v="0"/>
    <x v="1"/>
    <x v="1"/>
    <n v="1429813800"/>
    <n v="1427363645"/>
    <x v="0"/>
    <n v="30"/>
    <x v="0"/>
    <s v="theater/plays"/>
    <n v="120"/>
    <x v="2368"/>
    <x v="1"/>
    <x v="6"/>
  </r>
  <r>
    <n v="3417"/>
    <x v="3415"/>
    <x v="3415"/>
    <n v="1700"/>
    <n v="1700.01"/>
    <x v="0"/>
    <x v="0"/>
    <x v="0"/>
    <n v="1414284180"/>
    <n v="1410558948"/>
    <x v="0"/>
    <n v="45"/>
    <x v="0"/>
    <s v="theater/plays"/>
    <n v="100"/>
    <x v="841"/>
    <x v="1"/>
    <x v="6"/>
  </r>
  <r>
    <n v="3418"/>
    <x v="3416"/>
    <x v="3416"/>
    <n v="4000"/>
    <n v="4035"/>
    <x v="0"/>
    <x v="0"/>
    <x v="0"/>
    <n v="1400875307"/>
    <n v="1398283307"/>
    <x v="0"/>
    <n v="56"/>
    <x v="0"/>
    <s v="theater/plays"/>
    <n v="101"/>
    <x v="2369"/>
    <x v="1"/>
    <x v="6"/>
  </r>
  <r>
    <n v="3419"/>
    <x v="3417"/>
    <x v="3417"/>
    <n v="2750"/>
    <n v="2930"/>
    <x v="0"/>
    <x v="17"/>
    <x v="3"/>
    <n v="1459978200"/>
    <n v="1458416585"/>
    <x v="0"/>
    <n v="46"/>
    <x v="0"/>
    <s v="theater/plays"/>
    <n v="107"/>
    <x v="2370"/>
    <x v="1"/>
    <x v="6"/>
  </r>
  <r>
    <n v="3420"/>
    <x v="3418"/>
    <x v="3418"/>
    <n v="700"/>
    <n v="966"/>
    <x v="0"/>
    <x v="1"/>
    <x v="1"/>
    <n v="1455408000"/>
    <n v="1454638202"/>
    <x v="0"/>
    <n v="34"/>
    <x v="0"/>
    <s v="theater/plays"/>
    <n v="138"/>
    <x v="2178"/>
    <x v="1"/>
    <x v="6"/>
  </r>
  <r>
    <n v="3421"/>
    <x v="3419"/>
    <x v="3419"/>
    <n v="10000"/>
    <n v="10115"/>
    <x v="0"/>
    <x v="0"/>
    <x v="0"/>
    <n v="1425495563"/>
    <n v="1422903563"/>
    <x v="0"/>
    <n v="98"/>
    <x v="0"/>
    <s v="theater/plays"/>
    <n v="101"/>
    <x v="2371"/>
    <x v="1"/>
    <x v="6"/>
  </r>
  <r>
    <n v="3422"/>
    <x v="3420"/>
    <x v="3420"/>
    <n v="3000"/>
    <n v="3273"/>
    <x v="0"/>
    <x v="1"/>
    <x v="1"/>
    <n v="1450051200"/>
    <n v="1447594176"/>
    <x v="0"/>
    <n v="46"/>
    <x v="0"/>
    <s v="theater/plays"/>
    <n v="109"/>
    <x v="2372"/>
    <x v="1"/>
    <x v="6"/>
  </r>
  <r>
    <n v="3423"/>
    <x v="3421"/>
    <x v="3421"/>
    <n v="250"/>
    <n v="350"/>
    <x v="0"/>
    <x v="0"/>
    <x v="0"/>
    <n v="1429912341"/>
    <n v="1427320341"/>
    <x v="0"/>
    <n v="10"/>
    <x v="0"/>
    <s v="theater/plays"/>
    <n v="140"/>
    <x v="431"/>
    <x v="1"/>
    <x v="6"/>
  </r>
  <r>
    <n v="3424"/>
    <x v="3422"/>
    <x v="3422"/>
    <n v="6000"/>
    <n v="6215"/>
    <x v="0"/>
    <x v="0"/>
    <x v="0"/>
    <n v="1423119540"/>
    <n v="1421252084"/>
    <x v="0"/>
    <n v="76"/>
    <x v="0"/>
    <s v="theater/plays"/>
    <n v="104"/>
    <x v="2373"/>
    <x v="1"/>
    <x v="6"/>
  </r>
  <r>
    <n v="3425"/>
    <x v="3423"/>
    <x v="3423"/>
    <n v="30000"/>
    <n v="30891.1"/>
    <x v="0"/>
    <x v="0"/>
    <x v="0"/>
    <n v="1412434136"/>
    <n v="1409669336"/>
    <x v="0"/>
    <n v="104"/>
    <x v="0"/>
    <s v="theater/plays"/>
    <n v="103"/>
    <x v="2374"/>
    <x v="1"/>
    <x v="6"/>
  </r>
  <r>
    <n v="3426"/>
    <x v="3424"/>
    <x v="3424"/>
    <n v="3750"/>
    <n v="4055"/>
    <x v="0"/>
    <x v="0"/>
    <x v="0"/>
    <n v="1411264800"/>
    <n v="1409620903"/>
    <x v="0"/>
    <n v="87"/>
    <x v="0"/>
    <s v="theater/plays"/>
    <n v="108"/>
    <x v="2375"/>
    <x v="1"/>
    <x v="6"/>
  </r>
  <r>
    <n v="3427"/>
    <x v="3425"/>
    <x v="3425"/>
    <n v="1500"/>
    <n v="1500"/>
    <x v="0"/>
    <x v="1"/>
    <x v="1"/>
    <n v="1404314952"/>
    <n v="1401722952"/>
    <x v="0"/>
    <n v="29"/>
    <x v="0"/>
    <s v="theater/plays"/>
    <n v="100"/>
    <x v="246"/>
    <x v="1"/>
    <x v="6"/>
  </r>
  <r>
    <n v="3428"/>
    <x v="3426"/>
    <x v="3426"/>
    <n v="2000"/>
    <n v="2055"/>
    <x v="0"/>
    <x v="1"/>
    <x v="1"/>
    <n v="1425142800"/>
    <n v="1422983847"/>
    <x v="0"/>
    <n v="51"/>
    <x v="0"/>
    <s v="theater/plays"/>
    <n v="103"/>
    <x v="2376"/>
    <x v="1"/>
    <x v="6"/>
  </r>
  <r>
    <n v="3429"/>
    <x v="3427"/>
    <x v="3427"/>
    <n v="150"/>
    <n v="195"/>
    <x v="0"/>
    <x v="1"/>
    <x v="1"/>
    <n v="1478046661"/>
    <n v="1476837061"/>
    <x v="0"/>
    <n v="12"/>
    <x v="0"/>
    <s v="theater/plays"/>
    <n v="130"/>
    <x v="1783"/>
    <x v="1"/>
    <x v="6"/>
  </r>
  <r>
    <n v="3430"/>
    <x v="3428"/>
    <x v="3428"/>
    <n v="2000"/>
    <n v="2170.9899999999998"/>
    <x v="0"/>
    <x v="1"/>
    <x v="1"/>
    <n v="1406760101"/>
    <n v="1404168101"/>
    <x v="0"/>
    <n v="72"/>
    <x v="0"/>
    <s v="theater/plays"/>
    <n v="109"/>
    <x v="2377"/>
    <x v="1"/>
    <x v="6"/>
  </r>
  <r>
    <n v="3431"/>
    <x v="3429"/>
    <x v="3429"/>
    <n v="2000"/>
    <n v="2000"/>
    <x v="0"/>
    <x v="0"/>
    <x v="0"/>
    <n v="1408383153"/>
    <n v="1405791153"/>
    <x v="0"/>
    <n v="21"/>
    <x v="0"/>
    <s v="theater/plays"/>
    <n v="100"/>
    <x v="2378"/>
    <x v="1"/>
    <x v="6"/>
  </r>
  <r>
    <n v="3432"/>
    <x v="3430"/>
    <x v="3430"/>
    <n v="2000"/>
    <n v="2193"/>
    <x v="0"/>
    <x v="0"/>
    <x v="0"/>
    <n v="1454709600"/>
    <n v="1452520614"/>
    <x v="0"/>
    <n v="42"/>
    <x v="0"/>
    <s v="theater/plays"/>
    <n v="110"/>
    <x v="2379"/>
    <x v="1"/>
    <x v="6"/>
  </r>
  <r>
    <n v="3433"/>
    <x v="3431"/>
    <x v="3431"/>
    <n v="9500"/>
    <n v="9525"/>
    <x v="0"/>
    <x v="0"/>
    <x v="0"/>
    <n v="1402974000"/>
    <n v="1400290255"/>
    <x v="0"/>
    <n v="71"/>
    <x v="0"/>
    <s v="theater/plays"/>
    <n v="100"/>
    <x v="2380"/>
    <x v="1"/>
    <x v="6"/>
  </r>
  <r>
    <n v="3434"/>
    <x v="3432"/>
    <x v="3432"/>
    <n v="10000"/>
    <n v="10555"/>
    <x v="0"/>
    <x v="0"/>
    <x v="0"/>
    <n v="1404983269"/>
    <n v="1402391269"/>
    <x v="0"/>
    <n v="168"/>
    <x v="0"/>
    <s v="theater/plays"/>
    <n v="106"/>
    <x v="2381"/>
    <x v="1"/>
    <x v="6"/>
  </r>
  <r>
    <n v="3435"/>
    <x v="3433"/>
    <x v="3433"/>
    <n v="1000"/>
    <n v="1120"/>
    <x v="0"/>
    <x v="0"/>
    <x v="0"/>
    <n v="1470538800"/>
    <n v="1469112493"/>
    <x v="0"/>
    <n v="19"/>
    <x v="0"/>
    <s v="theater/plays"/>
    <n v="112"/>
    <x v="2382"/>
    <x v="1"/>
    <x v="6"/>
  </r>
  <r>
    <n v="3436"/>
    <x v="3434"/>
    <x v="3434"/>
    <n v="5000"/>
    <n v="5295"/>
    <x v="0"/>
    <x v="0"/>
    <x v="0"/>
    <n v="1408638480"/>
    <n v="1406811593"/>
    <x v="0"/>
    <n v="37"/>
    <x v="0"/>
    <s v="theater/plays"/>
    <n v="106"/>
    <x v="2383"/>
    <x v="1"/>
    <x v="6"/>
  </r>
  <r>
    <n v="3437"/>
    <x v="3435"/>
    <x v="3435"/>
    <n v="3000"/>
    <n v="3030"/>
    <x v="0"/>
    <x v="0"/>
    <x v="0"/>
    <n v="1440003820"/>
    <n v="1437411820"/>
    <x v="0"/>
    <n v="36"/>
    <x v="0"/>
    <s v="theater/plays"/>
    <n v="101"/>
    <x v="2384"/>
    <x v="1"/>
    <x v="6"/>
  </r>
  <r>
    <n v="3438"/>
    <x v="3436"/>
    <x v="3436"/>
    <n v="2500"/>
    <n v="2605"/>
    <x v="0"/>
    <x v="1"/>
    <x v="1"/>
    <n v="1430600400"/>
    <n v="1428358567"/>
    <x v="0"/>
    <n v="14"/>
    <x v="0"/>
    <s v="theater/plays"/>
    <n v="104"/>
    <x v="2385"/>
    <x v="1"/>
    <x v="6"/>
  </r>
  <r>
    <n v="3439"/>
    <x v="3437"/>
    <x v="3437"/>
    <n v="1200"/>
    <n v="1616.14"/>
    <x v="0"/>
    <x v="0"/>
    <x v="0"/>
    <n v="1453179540"/>
    <n v="1452030730"/>
    <x v="0"/>
    <n v="18"/>
    <x v="0"/>
    <s v="theater/plays"/>
    <n v="135"/>
    <x v="2386"/>
    <x v="1"/>
    <x v="6"/>
  </r>
  <r>
    <n v="3440"/>
    <x v="3438"/>
    <x v="3438"/>
    <n v="5000"/>
    <n v="5260.92"/>
    <x v="0"/>
    <x v="0"/>
    <x v="0"/>
    <n v="1405095300"/>
    <n v="1403146628"/>
    <x v="0"/>
    <n v="82"/>
    <x v="0"/>
    <s v="theater/plays"/>
    <n v="105"/>
    <x v="1085"/>
    <x v="1"/>
    <x v="6"/>
  </r>
  <r>
    <n v="3441"/>
    <x v="3439"/>
    <x v="3439"/>
    <n v="2500"/>
    <n v="2565"/>
    <x v="0"/>
    <x v="0"/>
    <x v="0"/>
    <n v="1447445820"/>
    <n v="1445077121"/>
    <x v="0"/>
    <n v="43"/>
    <x v="0"/>
    <s v="theater/plays"/>
    <n v="103"/>
    <x v="2387"/>
    <x v="1"/>
    <x v="6"/>
  </r>
  <r>
    <n v="3442"/>
    <x v="3440"/>
    <x v="3440"/>
    <n v="250"/>
    <n v="250"/>
    <x v="0"/>
    <x v="0"/>
    <x v="0"/>
    <n v="1433016672"/>
    <n v="1430424672"/>
    <x v="0"/>
    <n v="8"/>
    <x v="0"/>
    <s v="theater/plays"/>
    <n v="100"/>
    <x v="672"/>
    <x v="1"/>
    <x v="6"/>
  </r>
  <r>
    <n v="3443"/>
    <x v="3441"/>
    <x v="3441"/>
    <n v="1000"/>
    <n v="1855"/>
    <x v="0"/>
    <x v="0"/>
    <x v="0"/>
    <n v="1410266146"/>
    <n v="1407674146"/>
    <x v="0"/>
    <n v="45"/>
    <x v="0"/>
    <s v="theater/plays"/>
    <n v="186"/>
    <x v="2388"/>
    <x v="1"/>
    <x v="6"/>
  </r>
  <r>
    <n v="3444"/>
    <x v="3442"/>
    <x v="3442"/>
    <n v="300"/>
    <n v="867"/>
    <x v="0"/>
    <x v="2"/>
    <x v="2"/>
    <n v="1465394340"/>
    <n v="1464677986"/>
    <x v="0"/>
    <n v="20"/>
    <x v="0"/>
    <s v="theater/plays"/>
    <n v="289"/>
    <x v="2389"/>
    <x v="1"/>
    <x v="6"/>
  </r>
  <r>
    <n v="3445"/>
    <x v="3443"/>
    <x v="3443"/>
    <n v="2000"/>
    <n v="2000"/>
    <x v="0"/>
    <x v="1"/>
    <x v="1"/>
    <n v="1445604236"/>
    <n v="1443185036"/>
    <x v="0"/>
    <n v="31"/>
    <x v="0"/>
    <s v="theater/plays"/>
    <n v="100"/>
    <x v="2390"/>
    <x v="1"/>
    <x v="6"/>
  </r>
  <r>
    <n v="3446"/>
    <x v="3444"/>
    <x v="3444"/>
    <n v="1000"/>
    <n v="1082"/>
    <x v="0"/>
    <x v="1"/>
    <x v="1"/>
    <n v="1423138800"/>
    <n v="1421092725"/>
    <x v="0"/>
    <n v="25"/>
    <x v="0"/>
    <s v="theater/plays"/>
    <n v="108"/>
    <x v="2391"/>
    <x v="1"/>
    <x v="6"/>
  </r>
  <r>
    <n v="3447"/>
    <x v="3445"/>
    <x v="3445"/>
    <n v="1000"/>
    <n v="1078"/>
    <x v="0"/>
    <x v="0"/>
    <x v="0"/>
    <n v="1458332412"/>
    <n v="1454448012"/>
    <x v="0"/>
    <n v="14"/>
    <x v="0"/>
    <s v="theater/plays"/>
    <n v="108"/>
    <x v="2392"/>
    <x v="1"/>
    <x v="6"/>
  </r>
  <r>
    <n v="3448"/>
    <x v="3446"/>
    <x v="3446"/>
    <n v="2100"/>
    <n v="2305"/>
    <x v="0"/>
    <x v="0"/>
    <x v="0"/>
    <n v="1418784689"/>
    <n v="1416192689"/>
    <x v="0"/>
    <n v="45"/>
    <x v="0"/>
    <s v="theater/plays"/>
    <n v="110"/>
    <x v="392"/>
    <x v="1"/>
    <x v="6"/>
  </r>
  <r>
    <n v="3449"/>
    <x v="3447"/>
    <x v="3447"/>
    <n v="800"/>
    <n v="1365"/>
    <x v="0"/>
    <x v="0"/>
    <x v="0"/>
    <n v="1468036800"/>
    <n v="1465607738"/>
    <x v="0"/>
    <n v="20"/>
    <x v="0"/>
    <s v="theater/plays"/>
    <n v="171"/>
    <x v="1922"/>
    <x v="1"/>
    <x v="6"/>
  </r>
  <r>
    <n v="3450"/>
    <x v="3448"/>
    <x v="3448"/>
    <n v="500"/>
    <n v="760"/>
    <x v="0"/>
    <x v="1"/>
    <x v="1"/>
    <n v="1427990071"/>
    <n v="1422809671"/>
    <x v="0"/>
    <n v="39"/>
    <x v="0"/>
    <s v="theater/plays"/>
    <n v="152"/>
    <x v="2393"/>
    <x v="1"/>
    <x v="6"/>
  </r>
  <r>
    <n v="3451"/>
    <x v="3449"/>
    <x v="3449"/>
    <n v="650"/>
    <n v="658"/>
    <x v="0"/>
    <x v="0"/>
    <x v="0"/>
    <n v="1429636927"/>
    <n v="1427304127"/>
    <x v="0"/>
    <n v="16"/>
    <x v="0"/>
    <s v="theater/plays"/>
    <n v="101"/>
    <x v="2394"/>
    <x v="1"/>
    <x v="6"/>
  </r>
  <r>
    <n v="3452"/>
    <x v="3450"/>
    <x v="3450"/>
    <n v="1000"/>
    <n v="1532"/>
    <x v="0"/>
    <x v="0"/>
    <x v="0"/>
    <n v="1406087940"/>
    <n v="1404141626"/>
    <x v="0"/>
    <n v="37"/>
    <x v="0"/>
    <s v="theater/plays"/>
    <n v="153"/>
    <x v="2395"/>
    <x v="1"/>
    <x v="6"/>
  </r>
  <r>
    <n v="3453"/>
    <x v="3451"/>
    <x v="3451"/>
    <n v="300"/>
    <n v="385"/>
    <x v="0"/>
    <x v="1"/>
    <x v="1"/>
    <n v="1471130956"/>
    <n v="1465946956"/>
    <x v="0"/>
    <n v="14"/>
    <x v="0"/>
    <s v="theater/plays"/>
    <n v="128"/>
    <x v="440"/>
    <x v="1"/>
    <x v="6"/>
  </r>
  <r>
    <n v="3454"/>
    <x v="3452"/>
    <x v="3452"/>
    <n v="700"/>
    <n v="705"/>
    <x v="0"/>
    <x v="1"/>
    <x v="1"/>
    <n v="1406825159"/>
    <n v="1404233159"/>
    <x v="0"/>
    <n v="21"/>
    <x v="0"/>
    <s v="theater/plays"/>
    <n v="101"/>
    <x v="2396"/>
    <x v="1"/>
    <x v="6"/>
  </r>
  <r>
    <n v="3455"/>
    <x v="3453"/>
    <x v="3453"/>
    <n v="10000"/>
    <n v="10065"/>
    <x v="0"/>
    <x v="0"/>
    <x v="0"/>
    <n v="1476381627"/>
    <n v="1473789627"/>
    <x v="0"/>
    <n v="69"/>
    <x v="0"/>
    <s v="theater/plays"/>
    <n v="101"/>
    <x v="2397"/>
    <x v="1"/>
    <x v="6"/>
  </r>
  <r>
    <n v="3456"/>
    <x v="3454"/>
    <x v="3454"/>
    <n v="3000"/>
    <n v="5739"/>
    <x v="0"/>
    <x v="0"/>
    <x v="0"/>
    <n v="1406876340"/>
    <n v="1404190567"/>
    <x v="0"/>
    <n v="16"/>
    <x v="0"/>
    <s v="theater/plays"/>
    <n v="191"/>
    <x v="2398"/>
    <x v="1"/>
    <x v="6"/>
  </r>
  <r>
    <n v="3457"/>
    <x v="3455"/>
    <x v="3455"/>
    <n v="2000"/>
    <n v="2804"/>
    <x v="0"/>
    <x v="0"/>
    <x v="0"/>
    <n v="1423720740"/>
    <n v="1421081857"/>
    <x v="0"/>
    <n v="55"/>
    <x v="0"/>
    <s v="theater/plays"/>
    <n v="140"/>
    <x v="2399"/>
    <x v="1"/>
    <x v="6"/>
  </r>
  <r>
    <n v="3458"/>
    <x v="3456"/>
    <x v="3456"/>
    <n v="978"/>
    <n v="1216"/>
    <x v="0"/>
    <x v="0"/>
    <x v="0"/>
    <n v="1422937620"/>
    <n v="1420606303"/>
    <x v="0"/>
    <n v="27"/>
    <x v="0"/>
    <s v="theater/plays"/>
    <n v="124"/>
    <x v="2400"/>
    <x v="1"/>
    <x v="6"/>
  </r>
  <r>
    <n v="3459"/>
    <x v="3457"/>
    <x v="3457"/>
    <n v="500"/>
    <n v="631"/>
    <x v="0"/>
    <x v="1"/>
    <x v="1"/>
    <n v="1463743860"/>
    <n v="1461151860"/>
    <x v="0"/>
    <n v="36"/>
    <x v="0"/>
    <s v="theater/plays"/>
    <n v="126"/>
    <x v="2401"/>
    <x v="1"/>
    <x v="6"/>
  </r>
  <r>
    <n v="3460"/>
    <x v="3458"/>
    <x v="3458"/>
    <n v="500"/>
    <n v="950"/>
    <x v="0"/>
    <x v="1"/>
    <x v="1"/>
    <n v="1408106352"/>
    <n v="1406896752"/>
    <x v="0"/>
    <n v="19"/>
    <x v="0"/>
    <s v="theater/plays"/>
    <n v="190"/>
    <x v="73"/>
    <x v="1"/>
    <x v="6"/>
  </r>
  <r>
    <n v="3461"/>
    <x v="3459"/>
    <x v="3459"/>
    <n v="500"/>
    <n v="695"/>
    <x v="0"/>
    <x v="0"/>
    <x v="0"/>
    <n v="1477710000"/>
    <n v="1475248279"/>
    <x v="0"/>
    <n v="12"/>
    <x v="0"/>
    <s v="theater/plays"/>
    <n v="139"/>
    <x v="2402"/>
    <x v="1"/>
    <x v="6"/>
  </r>
  <r>
    <n v="3462"/>
    <x v="3460"/>
    <x v="3460"/>
    <n v="250"/>
    <n v="505"/>
    <x v="0"/>
    <x v="0"/>
    <x v="0"/>
    <n v="1436551200"/>
    <n v="1435181628"/>
    <x v="0"/>
    <n v="17"/>
    <x v="0"/>
    <s v="theater/plays"/>
    <n v="202"/>
    <x v="2403"/>
    <x v="1"/>
    <x v="6"/>
  </r>
  <r>
    <n v="3463"/>
    <x v="3461"/>
    <x v="3461"/>
    <n v="10000"/>
    <n v="10338"/>
    <x v="0"/>
    <x v="5"/>
    <x v="5"/>
    <n v="1476158340"/>
    <n v="1472594585"/>
    <x v="0"/>
    <n v="114"/>
    <x v="0"/>
    <s v="theater/plays"/>
    <n v="103"/>
    <x v="2404"/>
    <x v="1"/>
    <x v="6"/>
  </r>
  <r>
    <n v="3464"/>
    <x v="3462"/>
    <x v="3462"/>
    <n v="5000"/>
    <n v="5116.18"/>
    <x v="0"/>
    <x v="0"/>
    <x v="0"/>
    <n v="1471921637"/>
    <n v="1469329637"/>
    <x v="0"/>
    <n v="93"/>
    <x v="0"/>
    <s v="theater/plays"/>
    <n v="102"/>
    <x v="2405"/>
    <x v="1"/>
    <x v="6"/>
  </r>
  <r>
    <n v="3465"/>
    <x v="3463"/>
    <x v="3463"/>
    <n v="2000"/>
    <n v="2060"/>
    <x v="0"/>
    <x v="1"/>
    <x v="1"/>
    <n v="1439136000"/>
    <n v="1436972472"/>
    <x v="0"/>
    <n v="36"/>
    <x v="0"/>
    <s v="theater/plays"/>
    <n v="103"/>
    <x v="2406"/>
    <x v="1"/>
    <x v="6"/>
  </r>
  <r>
    <n v="3466"/>
    <x v="3464"/>
    <x v="3464"/>
    <n v="3500"/>
    <n v="4450"/>
    <x v="0"/>
    <x v="0"/>
    <x v="0"/>
    <n v="1461108450"/>
    <n v="1455928050"/>
    <x v="0"/>
    <n v="61"/>
    <x v="0"/>
    <s v="theater/plays"/>
    <n v="127"/>
    <x v="2407"/>
    <x v="1"/>
    <x v="6"/>
  </r>
  <r>
    <n v="3467"/>
    <x v="3465"/>
    <x v="3465"/>
    <n v="3000"/>
    <n v="3030"/>
    <x v="0"/>
    <x v="0"/>
    <x v="0"/>
    <n v="1426864032"/>
    <n v="1424275632"/>
    <x v="0"/>
    <n v="47"/>
    <x v="0"/>
    <s v="theater/plays"/>
    <n v="101"/>
    <x v="890"/>
    <x v="1"/>
    <x v="6"/>
  </r>
  <r>
    <n v="3468"/>
    <x v="3466"/>
    <x v="3466"/>
    <n v="10000"/>
    <n v="12178"/>
    <x v="0"/>
    <x v="0"/>
    <x v="0"/>
    <n v="1474426800"/>
    <n v="1471976529"/>
    <x v="0"/>
    <n v="17"/>
    <x v="0"/>
    <s v="theater/plays"/>
    <n v="122"/>
    <x v="2408"/>
    <x v="1"/>
    <x v="6"/>
  </r>
  <r>
    <n v="3469"/>
    <x v="3467"/>
    <x v="3467"/>
    <n v="2800"/>
    <n v="3175"/>
    <x v="0"/>
    <x v="0"/>
    <x v="0"/>
    <n v="1461857045"/>
    <n v="1459265045"/>
    <x v="0"/>
    <n v="63"/>
    <x v="0"/>
    <s v="theater/plays"/>
    <n v="113"/>
    <x v="2000"/>
    <x v="1"/>
    <x v="6"/>
  </r>
  <r>
    <n v="3470"/>
    <x v="3468"/>
    <x v="3468"/>
    <n v="250"/>
    <n v="375"/>
    <x v="0"/>
    <x v="0"/>
    <x v="0"/>
    <n v="1468618680"/>
    <n v="1465345902"/>
    <x v="0"/>
    <n v="9"/>
    <x v="0"/>
    <s v="theater/plays"/>
    <n v="150"/>
    <x v="683"/>
    <x v="1"/>
    <x v="6"/>
  </r>
  <r>
    <n v="3471"/>
    <x v="3469"/>
    <x v="3469"/>
    <n v="500"/>
    <n v="1073"/>
    <x v="0"/>
    <x v="1"/>
    <x v="1"/>
    <n v="1409515200"/>
    <n v="1405971690"/>
    <x v="0"/>
    <n v="30"/>
    <x v="0"/>
    <s v="theater/plays"/>
    <n v="215"/>
    <x v="1299"/>
    <x v="1"/>
    <x v="6"/>
  </r>
  <r>
    <n v="3472"/>
    <x v="3470"/>
    <x v="3470"/>
    <n v="2000"/>
    <n v="2041"/>
    <x v="0"/>
    <x v="0"/>
    <x v="0"/>
    <n v="1415253540"/>
    <n v="1413432331"/>
    <x v="0"/>
    <n v="23"/>
    <x v="0"/>
    <s v="theater/plays"/>
    <n v="102"/>
    <x v="2230"/>
    <x v="1"/>
    <x v="6"/>
  </r>
  <r>
    <n v="3473"/>
    <x v="3471"/>
    <x v="3471"/>
    <n v="4900"/>
    <n v="4900"/>
    <x v="0"/>
    <x v="0"/>
    <x v="0"/>
    <n v="1426883220"/>
    <n v="1425067296"/>
    <x v="0"/>
    <n v="33"/>
    <x v="0"/>
    <s v="theater/plays"/>
    <n v="100"/>
    <x v="2409"/>
    <x v="1"/>
    <x v="6"/>
  </r>
  <r>
    <n v="3474"/>
    <x v="3472"/>
    <x v="3472"/>
    <n v="2000"/>
    <n v="2020"/>
    <x v="0"/>
    <x v="1"/>
    <x v="1"/>
    <n v="1469016131"/>
    <n v="1466424131"/>
    <x v="0"/>
    <n v="39"/>
    <x v="0"/>
    <s v="theater/plays"/>
    <n v="101"/>
    <x v="2410"/>
    <x v="1"/>
    <x v="6"/>
  </r>
  <r>
    <n v="3475"/>
    <x v="3473"/>
    <x v="3473"/>
    <n v="300"/>
    <n v="340"/>
    <x v="0"/>
    <x v="1"/>
    <x v="1"/>
    <n v="1414972800"/>
    <n v="1412629704"/>
    <x v="0"/>
    <n v="17"/>
    <x v="0"/>
    <s v="theater/plays"/>
    <n v="113"/>
    <x v="135"/>
    <x v="1"/>
    <x v="6"/>
  </r>
  <r>
    <n v="3476"/>
    <x v="3474"/>
    <x v="3474"/>
    <n v="300"/>
    <n v="312"/>
    <x v="0"/>
    <x v="0"/>
    <x v="0"/>
    <n v="1414378800"/>
    <n v="1412836990"/>
    <x v="0"/>
    <n v="6"/>
    <x v="0"/>
    <s v="theater/plays"/>
    <n v="104"/>
    <x v="364"/>
    <x v="1"/>
    <x v="6"/>
  </r>
  <r>
    <n v="3477"/>
    <x v="3475"/>
    <x v="3475"/>
    <n v="1800"/>
    <n v="2076"/>
    <x v="0"/>
    <x v="0"/>
    <x v="0"/>
    <n v="1431831600"/>
    <n v="1430761243"/>
    <x v="0"/>
    <n v="39"/>
    <x v="0"/>
    <s v="theater/plays"/>
    <n v="115"/>
    <x v="2411"/>
    <x v="1"/>
    <x v="6"/>
  </r>
  <r>
    <n v="3478"/>
    <x v="3476"/>
    <x v="3476"/>
    <n v="2000"/>
    <n v="2257"/>
    <x v="0"/>
    <x v="0"/>
    <x v="0"/>
    <n v="1426539600"/>
    <n v="1424296822"/>
    <x v="0"/>
    <n v="57"/>
    <x v="0"/>
    <s v="theater/plays"/>
    <n v="113"/>
    <x v="2412"/>
    <x v="1"/>
    <x v="6"/>
  </r>
  <r>
    <n v="3479"/>
    <x v="3477"/>
    <x v="3477"/>
    <n v="1500"/>
    <n v="1918"/>
    <x v="0"/>
    <x v="1"/>
    <x v="1"/>
    <n v="1403382680"/>
    <n v="1400790680"/>
    <x v="0"/>
    <n v="56"/>
    <x v="0"/>
    <s v="theater/plays"/>
    <n v="128"/>
    <x v="2413"/>
    <x v="1"/>
    <x v="6"/>
  </r>
  <r>
    <n v="3480"/>
    <x v="3478"/>
    <x v="3478"/>
    <n v="1500"/>
    <n v="2140"/>
    <x v="0"/>
    <x v="0"/>
    <x v="0"/>
    <n v="1436562000"/>
    <n v="1434440227"/>
    <x v="0"/>
    <n v="13"/>
    <x v="0"/>
    <s v="theater/plays"/>
    <n v="143"/>
    <x v="2414"/>
    <x v="1"/>
    <x v="6"/>
  </r>
  <r>
    <n v="3481"/>
    <x v="3479"/>
    <x v="3479"/>
    <n v="10000"/>
    <n v="11880"/>
    <x v="0"/>
    <x v="2"/>
    <x v="2"/>
    <n v="1420178188"/>
    <n v="1418709388"/>
    <x v="0"/>
    <n v="95"/>
    <x v="0"/>
    <s v="theater/plays"/>
    <n v="119"/>
    <x v="2415"/>
    <x v="1"/>
    <x v="6"/>
  </r>
  <r>
    <n v="3482"/>
    <x v="3480"/>
    <x v="3480"/>
    <n v="3000"/>
    <n v="4150"/>
    <x v="0"/>
    <x v="1"/>
    <x v="1"/>
    <n v="1404671466"/>
    <n v="1402079466"/>
    <x v="0"/>
    <n v="80"/>
    <x v="0"/>
    <s v="theater/plays"/>
    <n v="138"/>
    <x v="366"/>
    <x v="1"/>
    <x v="6"/>
  </r>
  <r>
    <n v="3483"/>
    <x v="3481"/>
    <x v="3481"/>
    <n v="3350"/>
    <n v="5358"/>
    <x v="0"/>
    <x v="0"/>
    <x v="0"/>
    <n v="1404403381"/>
    <n v="1401811381"/>
    <x v="0"/>
    <n v="133"/>
    <x v="0"/>
    <s v="theater/plays"/>
    <n v="160"/>
    <x v="2376"/>
    <x v="1"/>
    <x v="6"/>
  </r>
  <r>
    <n v="3484"/>
    <x v="3482"/>
    <x v="3482"/>
    <n v="2500"/>
    <n v="2856"/>
    <x v="0"/>
    <x v="0"/>
    <x v="0"/>
    <n v="1466014499"/>
    <n v="1463422499"/>
    <x v="0"/>
    <n v="44"/>
    <x v="0"/>
    <s v="theater/plays"/>
    <n v="114"/>
    <x v="2416"/>
    <x v="1"/>
    <x v="6"/>
  </r>
  <r>
    <n v="3485"/>
    <x v="3483"/>
    <x v="3483"/>
    <n v="1650"/>
    <n v="1660"/>
    <x v="0"/>
    <x v="0"/>
    <x v="0"/>
    <n v="1454431080"/>
    <n v="1451839080"/>
    <x v="0"/>
    <n v="30"/>
    <x v="0"/>
    <s v="theater/plays"/>
    <n v="101"/>
    <x v="2281"/>
    <x v="1"/>
    <x v="6"/>
  </r>
  <r>
    <n v="3486"/>
    <x v="3484"/>
    <x v="3484"/>
    <n v="3000"/>
    <n v="4656"/>
    <x v="0"/>
    <x v="0"/>
    <x v="0"/>
    <n v="1433314740"/>
    <n v="1430600401"/>
    <x v="0"/>
    <n v="56"/>
    <x v="0"/>
    <s v="theater/plays"/>
    <n v="155"/>
    <x v="2417"/>
    <x v="1"/>
    <x v="6"/>
  </r>
  <r>
    <n v="3487"/>
    <x v="3485"/>
    <x v="3485"/>
    <n v="2000"/>
    <n v="2555"/>
    <x v="0"/>
    <x v="1"/>
    <x v="1"/>
    <n v="1435185252"/>
    <n v="1432593252"/>
    <x v="0"/>
    <n v="66"/>
    <x v="0"/>
    <s v="theater/plays"/>
    <n v="128"/>
    <x v="2418"/>
    <x v="1"/>
    <x v="6"/>
  </r>
  <r>
    <n v="3488"/>
    <x v="3486"/>
    <x v="3486"/>
    <n v="3000"/>
    <n v="3636"/>
    <x v="0"/>
    <x v="0"/>
    <x v="0"/>
    <n v="1429286400"/>
    <n v="1427221560"/>
    <x v="0"/>
    <n v="29"/>
    <x v="0"/>
    <s v="theater/plays"/>
    <n v="121"/>
    <x v="2419"/>
    <x v="1"/>
    <x v="6"/>
  </r>
  <r>
    <n v="3489"/>
    <x v="3487"/>
    <x v="3487"/>
    <n v="5000"/>
    <n v="5635"/>
    <x v="0"/>
    <x v="1"/>
    <x v="1"/>
    <n v="1400965200"/>
    <n v="1398352531"/>
    <x v="0"/>
    <n v="72"/>
    <x v="0"/>
    <s v="theater/plays"/>
    <n v="113"/>
    <x v="91"/>
    <x v="1"/>
    <x v="6"/>
  </r>
  <r>
    <n v="3490"/>
    <x v="3488"/>
    <x v="3488"/>
    <n v="1000"/>
    <n v="1275"/>
    <x v="0"/>
    <x v="0"/>
    <x v="0"/>
    <n v="1460574924"/>
    <n v="1457982924"/>
    <x v="0"/>
    <n v="27"/>
    <x v="0"/>
    <s v="theater/plays"/>
    <n v="128"/>
    <x v="1604"/>
    <x v="1"/>
    <x v="6"/>
  </r>
  <r>
    <n v="3491"/>
    <x v="3489"/>
    <x v="3489"/>
    <n v="500"/>
    <n v="791"/>
    <x v="0"/>
    <x v="0"/>
    <x v="0"/>
    <n v="1431928784"/>
    <n v="1430114384"/>
    <x v="0"/>
    <n v="10"/>
    <x v="0"/>
    <s v="theater/plays"/>
    <n v="158"/>
    <x v="2420"/>
    <x v="1"/>
    <x v="6"/>
  </r>
  <r>
    <n v="3492"/>
    <x v="3490"/>
    <x v="3490"/>
    <n v="3800"/>
    <n v="4000.22"/>
    <x v="0"/>
    <x v="0"/>
    <x v="0"/>
    <n v="1445818397"/>
    <n v="1442794397"/>
    <x v="0"/>
    <n v="35"/>
    <x v="0"/>
    <s v="theater/plays"/>
    <n v="105"/>
    <x v="2421"/>
    <x v="1"/>
    <x v="6"/>
  </r>
  <r>
    <n v="3493"/>
    <x v="3491"/>
    <x v="3491"/>
    <n v="1500"/>
    <n v="1500"/>
    <x v="0"/>
    <x v="0"/>
    <x v="0"/>
    <n v="1408252260"/>
    <n v="1406580436"/>
    <x v="0"/>
    <n v="29"/>
    <x v="0"/>
    <s v="theater/plays"/>
    <n v="100"/>
    <x v="246"/>
    <x v="1"/>
    <x v="6"/>
  </r>
  <r>
    <n v="3494"/>
    <x v="3492"/>
    <x v="3492"/>
    <n v="400"/>
    <n v="400"/>
    <x v="0"/>
    <x v="0"/>
    <x v="0"/>
    <n v="1480140000"/>
    <n v="1479186575"/>
    <x v="0"/>
    <n v="13"/>
    <x v="0"/>
    <s v="theater/plays"/>
    <n v="100"/>
    <x v="2422"/>
    <x v="1"/>
    <x v="6"/>
  </r>
  <r>
    <n v="3495"/>
    <x v="3493"/>
    <x v="3493"/>
    <n v="5000"/>
    <n v="5343"/>
    <x v="0"/>
    <x v="5"/>
    <x v="5"/>
    <n v="1414862280"/>
    <n v="1412360309"/>
    <x v="0"/>
    <n v="72"/>
    <x v="0"/>
    <s v="theater/plays"/>
    <n v="107"/>
    <x v="797"/>
    <x v="1"/>
    <x v="6"/>
  </r>
  <r>
    <n v="3496"/>
    <x v="3494"/>
    <x v="3494"/>
    <n v="3000"/>
    <n v="3732"/>
    <x v="0"/>
    <x v="0"/>
    <x v="0"/>
    <n v="1473625166"/>
    <n v="1470169166"/>
    <x v="0"/>
    <n v="78"/>
    <x v="0"/>
    <s v="theater/plays"/>
    <n v="124"/>
    <x v="2423"/>
    <x v="1"/>
    <x v="6"/>
  </r>
  <r>
    <n v="3497"/>
    <x v="3495"/>
    <x v="3495"/>
    <n v="1551"/>
    <n v="1686"/>
    <x v="0"/>
    <x v="0"/>
    <x v="0"/>
    <n v="1464904800"/>
    <n v="1463852904"/>
    <x v="0"/>
    <n v="49"/>
    <x v="0"/>
    <s v="theater/plays"/>
    <n v="109"/>
    <x v="2424"/>
    <x v="1"/>
    <x v="6"/>
  </r>
  <r>
    <n v="3498"/>
    <x v="3496"/>
    <x v="3496"/>
    <n v="1650"/>
    <n v="1690"/>
    <x v="0"/>
    <x v="5"/>
    <x v="5"/>
    <n v="1464471840"/>
    <n v="1459309704"/>
    <x v="0"/>
    <n v="42"/>
    <x v="0"/>
    <s v="theater/plays"/>
    <n v="102"/>
    <x v="2425"/>
    <x v="1"/>
    <x v="6"/>
  </r>
  <r>
    <n v="3499"/>
    <x v="3497"/>
    <x v="3497"/>
    <n v="2000"/>
    <n v="2110"/>
    <x v="0"/>
    <x v="0"/>
    <x v="0"/>
    <n v="1435733940"/>
    <n v="1431046325"/>
    <x v="0"/>
    <n v="35"/>
    <x v="0"/>
    <s v="theater/plays"/>
    <n v="106"/>
    <x v="2426"/>
    <x v="1"/>
    <x v="6"/>
  </r>
  <r>
    <n v="3500"/>
    <x v="3498"/>
    <x v="3498"/>
    <n v="1000"/>
    <n v="1063"/>
    <x v="0"/>
    <x v="0"/>
    <x v="0"/>
    <n v="1457326740"/>
    <n v="1455919438"/>
    <x v="0"/>
    <n v="42"/>
    <x v="0"/>
    <s v="theater/plays"/>
    <n v="106"/>
    <x v="2427"/>
    <x v="1"/>
    <x v="6"/>
  </r>
  <r>
    <n v="3501"/>
    <x v="3499"/>
    <x v="3499"/>
    <n v="1500"/>
    <n v="1510"/>
    <x v="0"/>
    <x v="1"/>
    <x v="1"/>
    <n v="1441995595"/>
    <n v="1439835595"/>
    <x v="0"/>
    <n v="42"/>
    <x v="0"/>
    <s v="theater/plays"/>
    <n v="101"/>
    <x v="2428"/>
    <x v="1"/>
    <x v="6"/>
  </r>
  <r>
    <n v="3502"/>
    <x v="3500"/>
    <x v="3500"/>
    <n v="4000"/>
    <n v="4216"/>
    <x v="0"/>
    <x v="0"/>
    <x v="0"/>
    <n v="1458100740"/>
    <n v="1456862924"/>
    <x v="0"/>
    <n v="31"/>
    <x v="0"/>
    <s v="theater/plays"/>
    <n v="105"/>
    <x v="2429"/>
    <x v="1"/>
    <x v="6"/>
  </r>
  <r>
    <n v="3503"/>
    <x v="3501"/>
    <x v="3501"/>
    <n v="2500"/>
    <n v="2689"/>
    <x v="0"/>
    <x v="1"/>
    <x v="1"/>
    <n v="1469359728"/>
    <n v="1466767728"/>
    <x v="0"/>
    <n v="38"/>
    <x v="0"/>
    <s v="theater/plays"/>
    <n v="108"/>
    <x v="2430"/>
    <x v="1"/>
    <x v="6"/>
  </r>
  <r>
    <n v="3504"/>
    <x v="3502"/>
    <x v="3502"/>
    <n v="1000"/>
    <n v="1000"/>
    <x v="0"/>
    <x v="0"/>
    <x v="0"/>
    <n v="1447959491"/>
    <n v="1445363891"/>
    <x v="0"/>
    <n v="8"/>
    <x v="0"/>
    <s v="theater/plays"/>
    <n v="100"/>
    <x v="178"/>
    <x v="1"/>
    <x v="6"/>
  </r>
  <r>
    <n v="3505"/>
    <x v="3503"/>
    <x v="3503"/>
    <n v="2500"/>
    <n v="2594"/>
    <x v="0"/>
    <x v="0"/>
    <x v="0"/>
    <n v="1399953600"/>
    <n v="1398983245"/>
    <x v="0"/>
    <n v="39"/>
    <x v="0"/>
    <s v="theater/plays"/>
    <n v="104"/>
    <x v="2431"/>
    <x v="1"/>
    <x v="6"/>
  </r>
  <r>
    <n v="3506"/>
    <x v="3504"/>
    <x v="3504"/>
    <n v="3000"/>
    <n v="3045"/>
    <x v="0"/>
    <x v="0"/>
    <x v="0"/>
    <n v="1408815440"/>
    <n v="1404927440"/>
    <x v="0"/>
    <n v="29"/>
    <x v="0"/>
    <s v="theater/plays"/>
    <n v="102"/>
    <x v="2432"/>
    <x v="1"/>
    <x v="6"/>
  </r>
  <r>
    <n v="3507"/>
    <x v="3505"/>
    <x v="3505"/>
    <n v="10000"/>
    <n v="10440"/>
    <x v="0"/>
    <x v="0"/>
    <x v="0"/>
    <n v="1464732537"/>
    <n v="1462140537"/>
    <x v="0"/>
    <n v="72"/>
    <x v="0"/>
    <s v="theater/plays"/>
    <n v="104"/>
    <x v="1716"/>
    <x v="1"/>
    <x v="6"/>
  </r>
  <r>
    <n v="3508"/>
    <x v="3506"/>
    <x v="3506"/>
    <n v="100"/>
    <n v="180"/>
    <x v="0"/>
    <x v="1"/>
    <x v="1"/>
    <n v="1462914000"/>
    <n v="1460914253"/>
    <x v="0"/>
    <n v="15"/>
    <x v="0"/>
    <s v="theater/plays"/>
    <n v="180"/>
    <x v="1028"/>
    <x v="1"/>
    <x v="6"/>
  </r>
  <r>
    <n v="3509"/>
    <x v="3507"/>
    <x v="3507"/>
    <n v="3000"/>
    <n v="3190"/>
    <x v="0"/>
    <x v="0"/>
    <x v="0"/>
    <n v="1416545700"/>
    <n v="1415392666"/>
    <x v="0"/>
    <n v="33"/>
    <x v="0"/>
    <s v="theater/plays"/>
    <n v="106"/>
    <x v="2433"/>
    <x v="1"/>
    <x v="6"/>
  </r>
  <r>
    <n v="3510"/>
    <x v="3508"/>
    <x v="3508"/>
    <n v="900"/>
    <n v="905"/>
    <x v="0"/>
    <x v="0"/>
    <x v="0"/>
    <n v="1404312846"/>
    <n v="1402584846"/>
    <x v="0"/>
    <n v="15"/>
    <x v="0"/>
    <s v="theater/plays"/>
    <n v="101"/>
    <x v="2434"/>
    <x v="1"/>
    <x v="6"/>
  </r>
  <r>
    <n v="3511"/>
    <x v="3509"/>
    <x v="3509"/>
    <n v="1500"/>
    <n v="1518"/>
    <x v="0"/>
    <x v="1"/>
    <x v="1"/>
    <n v="1415385000"/>
    <n v="1413406695"/>
    <x v="0"/>
    <n v="19"/>
    <x v="0"/>
    <s v="theater/plays"/>
    <n v="101"/>
    <x v="2435"/>
    <x v="1"/>
    <x v="6"/>
  </r>
  <r>
    <n v="3512"/>
    <x v="3510"/>
    <x v="3510"/>
    <n v="1000"/>
    <n v="1000"/>
    <x v="0"/>
    <x v="1"/>
    <x v="1"/>
    <n v="1429789992"/>
    <n v="1424609592"/>
    <x v="0"/>
    <n v="17"/>
    <x v="0"/>
    <s v="theater/plays"/>
    <n v="100"/>
    <x v="2436"/>
    <x v="1"/>
    <x v="6"/>
  </r>
  <r>
    <n v="3513"/>
    <x v="3511"/>
    <x v="3511"/>
    <n v="2800"/>
    <n v="3315"/>
    <x v="0"/>
    <x v="0"/>
    <x v="0"/>
    <n v="1401857940"/>
    <n v="1400725112"/>
    <x v="0"/>
    <n v="44"/>
    <x v="0"/>
    <s v="theater/plays"/>
    <n v="118"/>
    <x v="2437"/>
    <x v="1"/>
    <x v="6"/>
  </r>
  <r>
    <n v="3514"/>
    <x v="3512"/>
    <x v="3512"/>
    <n v="500"/>
    <n v="550"/>
    <x v="0"/>
    <x v="0"/>
    <x v="0"/>
    <n v="1422853140"/>
    <n v="1421439552"/>
    <x v="0"/>
    <n v="10"/>
    <x v="0"/>
    <s v="theater/plays"/>
    <n v="110"/>
    <x v="687"/>
    <x v="1"/>
    <x v="6"/>
  </r>
  <r>
    <n v="3515"/>
    <x v="3513"/>
    <x v="3513"/>
    <n v="3000"/>
    <n v="3080"/>
    <x v="0"/>
    <x v="0"/>
    <x v="0"/>
    <n v="1433097171"/>
    <n v="1430505171"/>
    <x v="0"/>
    <n v="46"/>
    <x v="0"/>
    <s v="theater/plays"/>
    <n v="103"/>
    <x v="2438"/>
    <x v="1"/>
    <x v="6"/>
  </r>
  <r>
    <n v="3516"/>
    <x v="3514"/>
    <x v="3514"/>
    <n v="2500"/>
    <n v="2500"/>
    <x v="0"/>
    <x v="0"/>
    <x v="0"/>
    <n v="1410145200"/>
    <n v="1407197670"/>
    <x v="0"/>
    <n v="11"/>
    <x v="0"/>
    <s v="theater/plays"/>
    <n v="100"/>
    <x v="2439"/>
    <x v="1"/>
    <x v="6"/>
  </r>
  <r>
    <n v="3517"/>
    <x v="3515"/>
    <x v="3515"/>
    <n v="4000"/>
    <n v="4000"/>
    <x v="0"/>
    <x v="1"/>
    <x v="1"/>
    <n v="1404471600"/>
    <n v="1401910634"/>
    <x v="0"/>
    <n v="13"/>
    <x v="0"/>
    <s v="theater/plays"/>
    <n v="100"/>
    <x v="2440"/>
    <x v="1"/>
    <x v="6"/>
  </r>
  <r>
    <n v="3518"/>
    <x v="3516"/>
    <x v="3516"/>
    <n v="1500"/>
    <n v="1650.69"/>
    <x v="0"/>
    <x v="0"/>
    <x v="0"/>
    <n v="1412259660"/>
    <n v="1410461299"/>
    <x v="0"/>
    <n v="33"/>
    <x v="0"/>
    <s v="theater/plays"/>
    <n v="110"/>
    <x v="2441"/>
    <x v="1"/>
    <x v="6"/>
  </r>
  <r>
    <n v="3519"/>
    <x v="3517"/>
    <x v="3517"/>
    <n v="2000"/>
    <n v="2027"/>
    <x v="0"/>
    <x v="1"/>
    <x v="1"/>
    <n v="1425478950"/>
    <n v="1422886950"/>
    <x v="0"/>
    <n v="28"/>
    <x v="0"/>
    <s v="theater/plays"/>
    <n v="101"/>
    <x v="2442"/>
    <x v="1"/>
    <x v="6"/>
  </r>
  <r>
    <n v="3520"/>
    <x v="3518"/>
    <x v="3518"/>
    <n v="2000"/>
    <n v="2015"/>
    <x v="0"/>
    <x v="1"/>
    <x v="1"/>
    <n v="1441547220"/>
    <n v="1439322412"/>
    <x v="0"/>
    <n v="21"/>
    <x v="0"/>
    <s v="theater/plays"/>
    <n v="101"/>
    <x v="2443"/>
    <x v="1"/>
    <x v="6"/>
  </r>
  <r>
    <n v="3521"/>
    <x v="3519"/>
    <x v="3519"/>
    <n v="350"/>
    <n v="593"/>
    <x v="0"/>
    <x v="0"/>
    <x v="0"/>
    <n v="1411980020"/>
    <n v="1409388020"/>
    <x v="0"/>
    <n v="13"/>
    <x v="0"/>
    <s v="theater/plays"/>
    <n v="169"/>
    <x v="1300"/>
    <x v="1"/>
    <x v="6"/>
  </r>
  <r>
    <n v="3522"/>
    <x v="3520"/>
    <x v="3520"/>
    <n v="1395"/>
    <n v="1395"/>
    <x v="0"/>
    <x v="1"/>
    <x v="1"/>
    <n v="1442311560"/>
    <n v="1439924246"/>
    <x v="0"/>
    <n v="34"/>
    <x v="0"/>
    <s v="theater/plays"/>
    <n v="100"/>
    <x v="2444"/>
    <x v="1"/>
    <x v="6"/>
  </r>
  <r>
    <n v="3523"/>
    <x v="3521"/>
    <x v="3521"/>
    <n v="4000"/>
    <n v="4546"/>
    <x v="0"/>
    <x v="1"/>
    <x v="1"/>
    <n v="1474844400"/>
    <n v="1469871148"/>
    <x v="0"/>
    <n v="80"/>
    <x v="0"/>
    <s v="theater/plays"/>
    <n v="114"/>
    <x v="2445"/>
    <x v="1"/>
    <x v="6"/>
  </r>
  <r>
    <n v="3524"/>
    <x v="3522"/>
    <x v="3522"/>
    <n v="10000"/>
    <n v="10156"/>
    <x v="0"/>
    <x v="0"/>
    <x v="0"/>
    <n v="1410580800"/>
    <n v="1409336373"/>
    <x v="0"/>
    <n v="74"/>
    <x v="0"/>
    <s v="theater/plays"/>
    <n v="102"/>
    <x v="2446"/>
    <x v="1"/>
    <x v="6"/>
  </r>
  <r>
    <n v="3525"/>
    <x v="3523"/>
    <x v="3523"/>
    <n v="500"/>
    <n v="530"/>
    <x v="0"/>
    <x v="0"/>
    <x v="0"/>
    <n v="1439136000"/>
    <n v="1438188106"/>
    <x v="0"/>
    <n v="7"/>
    <x v="0"/>
    <s v="theater/plays"/>
    <n v="106"/>
    <x v="2447"/>
    <x v="1"/>
    <x v="6"/>
  </r>
  <r>
    <n v="3526"/>
    <x v="3524"/>
    <x v="3524"/>
    <n v="3300"/>
    <n v="3366"/>
    <x v="0"/>
    <x v="0"/>
    <x v="0"/>
    <n v="1461823140"/>
    <n v="1459411371"/>
    <x v="0"/>
    <n v="34"/>
    <x v="0"/>
    <s v="theater/plays"/>
    <n v="102"/>
    <x v="2448"/>
    <x v="1"/>
    <x v="6"/>
  </r>
  <r>
    <n v="3527"/>
    <x v="3525"/>
    <x v="3525"/>
    <n v="6000"/>
    <n v="7015"/>
    <x v="0"/>
    <x v="0"/>
    <x v="0"/>
    <n v="1436587140"/>
    <n v="1434069205"/>
    <x v="0"/>
    <n v="86"/>
    <x v="0"/>
    <s v="theater/plays"/>
    <n v="117"/>
    <x v="2010"/>
    <x v="1"/>
    <x v="6"/>
  </r>
  <r>
    <n v="3528"/>
    <x v="3526"/>
    <x v="3526"/>
    <n v="1650"/>
    <n v="1669"/>
    <x v="0"/>
    <x v="1"/>
    <x v="1"/>
    <n v="1484740918"/>
    <n v="1483012918"/>
    <x v="0"/>
    <n v="37"/>
    <x v="0"/>
    <s v="theater/plays"/>
    <n v="101"/>
    <x v="2449"/>
    <x v="1"/>
    <x v="6"/>
  </r>
  <r>
    <n v="3529"/>
    <x v="3527"/>
    <x v="3527"/>
    <n v="500"/>
    <n v="660"/>
    <x v="0"/>
    <x v="0"/>
    <x v="0"/>
    <n v="1436749200"/>
    <n v="1434997018"/>
    <x v="0"/>
    <n v="18"/>
    <x v="0"/>
    <s v="theater/plays"/>
    <n v="132"/>
    <x v="2202"/>
    <x v="1"/>
    <x v="6"/>
  </r>
  <r>
    <n v="3530"/>
    <x v="3528"/>
    <x v="3528"/>
    <n v="2750"/>
    <n v="2750"/>
    <x v="0"/>
    <x v="1"/>
    <x v="1"/>
    <n v="1460318400"/>
    <n v="1457881057"/>
    <x v="0"/>
    <n v="22"/>
    <x v="0"/>
    <s v="theater/plays"/>
    <n v="100"/>
    <x v="178"/>
    <x v="1"/>
    <x v="6"/>
  </r>
  <r>
    <n v="3531"/>
    <x v="3529"/>
    <x v="3529"/>
    <n v="1000"/>
    <n v="1280"/>
    <x v="0"/>
    <x v="0"/>
    <x v="0"/>
    <n v="1467301334"/>
    <n v="1464709334"/>
    <x v="0"/>
    <n v="26"/>
    <x v="0"/>
    <s v="theater/plays"/>
    <n v="128"/>
    <x v="2450"/>
    <x v="1"/>
    <x v="6"/>
  </r>
  <r>
    <n v="3532"/>
    <x v="3530"/>
    <x v="3530"/>
    <n v="960"/>
    <n v="1142"/>
    <x v="0"/>
    <x v="0"/>
    <x v="0"/>
    <n v="1411012740"/>
    <n v="1409667827"/>
    <x v="0"/>
    <n v="27"/>
    <x v="0"/>
    <s v="theater/plays"/>
    <n v="119"/>
    <x v="2451"/>
    <x v="1"/>
    <x v="6"/>
  </r>
  <r>
    <n v="3533"/>
    <x v="3531"/>
    <x v="3531"/>
    <n v="500"/>
    <n v="631"/>
    <x v="0"/>
    <x v="0"/>
    <x v="0"/>
    <n v="1447269367"/>
    <n v="1444673767"/>
    <x v="0"/>
    <n v="8"/>
    <x v="0"/>
    <s v="theater/plays"/>
    <n v="126"/>
    <x v="2452"/>
    <x v="1"/>
    <x v="6"/>
  </r>
  <r>
    <n v="3534"/>
    <x v="3532"/>
    <x v="3532"/>
    <n v="5000"/>
    <n v="7810"/>
    <x v="0"/>
    <x v="0"/>
    <x v="0"/>
    <n v="1443711623"/>
    <n v="1440687623"/>
    <x v="0"/>
    <n v="204"/>
    <x v="0"/>
    <s v="theater/plays"/>
    <n v="156"/>
    <x v="2453"/>
    <x v="1"/>
    <x v="6"/>
  </r>
  <r>
    <n v="3535"/>
    <x v="3533"/>
    <x v="3533"/>
    <n v="2000"/>
    <n v="2063"/>
    <x v="0"/>
    <x v="1"/>
    <x v="1"/>
    <n v="1443808800"/>
    <n v="1441120910"/>
    <x v="0"/>
    <n v="46"/>
    <x v="0"/>
    <s v="theater/plays"/>
    <n v="103"/>
    <x v="1428"/>
    <x v="1"/>
    <x v="6"/>
  </r>
  <r>
    <n v="3536"/>
    <x v="3534"/>
    <x v="3534"/>
    <n v="150"/>
    <n v="230"/>
    <x v="0"/>
    <x v="1"/>
    <x v="1"/>
    <n v="1450612740"/>
    <n v="1448040425"/>
    <x v="0"/>
    <n v="17"/>
    <x v="0"/>
    <s v="theater/plays"/>
    <n v="153"/>
    <x v="2454"/>
    <x v="1"/>
    <x v="6"/>
  </r>
  <r>
    <n v="3537"/>
    <x v="3535"/>
    <x v="3535"/>
    <n v="675"/>
    <n v="1218"/>
    <x v="0"/>
    <x v="5"/>
    <x v="5"/>
    <n v="1416211140"/>
    <n v="1413016216"/>
    <x v="0"/>
    <n v="28"/>
    <x v="0"/>
    <s v="theater/plays"/>
    <n v="180"/>
    <x v="145"/>
    <x v="1"/>
    <x v="6"/>
  </r>
  <r>
    <n v="3538"/>
    <x v="3536"/>
    <x v="3536"/>
    <n v="2000"/>
    <n v="2569"/>
    <x v="0"/>
    <x v="1"/>
    <x v="1"/>
    <n v="1471428340"/>
    <n v="1469009140"/>
    <x v="0"/>
    <n v="83"/>
    <x v="0"/>
    <s v="theater/plays"/>
    <n v="128"/>
    <x v="2455"/>
    <x v="1"/>
    <x v="6"/>
  </r>
  <r>
    <n v="3539"/>
    <x v="3537"/>
    <x v="3537"/>
    <n v="600"/>
    <n v="718"/>
    <x v="0"/>
    <x v="0"/>
    <x v="0"/>
    <n v="1473358122"/>
    <n v="1471543722"/>
    <x v="0"/>
    <n v="13"/>
    <x v="0"/>
    <s v="theater/plays"/>
    <n v="120"/>
    <x v="2456"/>
    <x v="1"/>
    <x v="6"/>
  </r>
  <r>
    <n v="3540"/>
    <x v="3538"/>
    <x v="3538"/>
    <n v="300"/>
    <n v="369"/>
    <x v="0"/>
    <x v="1"/>
    <x v="1"/>
    <n v="1466899491"/>
    <n v="1464307491"/>
    <x v="0"/>
    <n v="8"/>
    <x v="0"/>
    <s v="theater/plays"/>
    <n v="123"/>
    <x v="885"/>
    <x v="1"/>
    <x v="6"/>
  </r>
  <r>
    <n v="3541"/>
    <x v="3539"/>
    <x v="3539"/>
    <n v="1200"/>
    <n v="1260"/>
    <x v="0"/>
    <x v="1"/>
    <x v="1"/>
    <n v="1441042275"/>
    <n v="1438882275"/>
    <x v="0"/>
    <n v="32"/>
    <x v="0"/>
    <s v="theater/plays"/>
    <n v="105"/>
    <x v="104"/>
    <x v="1"/>
    <x v="6"/>
  </r>
  <r>
    <n v="3542"/>
    <x v="3540"/>
    <x v="3540"/>
    <n v="5500"/>
    <n v="5623"/>
    <x v="0"/>
    <x v="0"/>
    <x v="0"/>
    <n v="1410099822"/>
    <n v="1404915822"/>
    <x v="0"/>
    <n v="85"/>
    <x v="0"/>
    <s v="theater/plays"/>
    <n v="102"/>
    <x v="2457"/>
    <x v="1"/>
    <x v="6"/>
  </r>
  <r>
    <n v="3543"/>
    <x v="3541"/>
    <x v="3541"/>
    <n v="1500"/>
    <n v="1570"/>
    <x v="0"/>
    <x v="12"/>
    <x v="3"/>
    <n v="1435255659"/>
    <n v="1432663659"/>
    <x v="0"/>
    <n v="29"/>
    <x v="0"/>
    <s v="theater/plays"/>
    <n v="105"/>
    <x v="2458"/>
    <x v="1"/>
    <x v="6"/>
  </r>
  <r>
    <n v="3544"/>
    <x v="3542"/>
    <x v="3542"/>
    <n v="2500"/>
    <n v="2500"/>
    <x v="0"/>
    <x v="0"/>
    <x v="0"/>
    <n v="1425758257"/>
    <n v="1423166257"/>
    <x v="0"/>
    <n v="24"/>
    <x v="0"/>
    <s v="theater/plays"/>
    <n v="100"/>
    <x v="2459"/>
    <x v="1"/>
    <x v="6"/>
  </r>
  <r>
    <n v="3545"/>
    <x v="3543"/>
    <x v="3543"/>
    <n v="250"/>
    <n v="251"/>
    <x v="0"/>
    <x v="0"/>
    <x v="0"/>
    <n v="1428780159"/>
    <n v="1426188159"/>
    <x v="0"/>
    <n v="8"/>
    <x v="0"/>
    <s v="theater/plays"/>
    <n v="100"/>
    <x v="90"/>
    <x v="1"/>
    <x v="6"/>
  </r>
  <r>
    <n v="3546"/>
    <x v="3544"/>
    <x v="3544"/>
    <n v="1100"/>
    <n v="1125"/>
    <x v="0"/>
    <x v="0"/>
    <x v="0"/>
    <n v="1427860740"/>
    <n v="1426002684"/>
    <x v="0"/>
    <n v="19"/>
    <x v="0"/>
    <s v="theater/plays"/>
    <n v="102"/>
    <x v="2460"/>
    <x v="1"/>
    <x v="6"/>
  </r>
  <r>
    <n v="3547"/>
    <x v="3545"/>
    <x v="3545"/>
    <n v="35000"/>
    <n v="40043.25"/>
    <x v="0"/>
    <x v="0"/>
    <x v="0"/>
    <n v="1463198340"/>
    <n v="1461117201"/>
    <x v="0"/>
    <n v="336"/>
    <x v="0"/>
    <s v="theater/plays"/>
    <n v="114"/>
    <x v="2461"/>
    <x v="1"/>
    <x v="6"/>
  </r>
  <r>
    <n v="3548"/>
    <x v="3546"/>
    <x v="3546"/>
    <n v="2100"/>
    <n v="2140"/>
    <x v="0"/>
    <x v="0"/>
    <x v="0"/>
    <n v="1457139600"/>
    <n v="1455230214"/>
    <x v="0"/>
    <n v="13"/>
    <x v="0"/>
    <s v="theater/plays"/>
    <n v="102"/>
    <x v="2414"/>
    <x v="1"/>
    <x v="6"/>
  </r>
  <r>
    <n v="3549"/>
    <x v="3547"/>
    <x v="3547"/>
    <n v="1000"/>
    <n v="1020"/>
    <x v="0"/>
    <x v="1"/>
    <x v="1"/>
    <n v="1441358873"/>
    <n v="1438939673"/>
    <x v="0"/>
    <n v="42"/>
    <x v="0"/>
    <s v="theater/plays"/>
    <n v="102"/>
    <x v="2462"/>
    <x v="1"/>
    <x v="6"/>
  </r>
  <r>
    <n v="3550"/>
    <x v="3548"/>
    <x v="3548"/>
    <n v="2500"/>
    <n v="2620"/>
    <x v="0"/>
    <x v="1"/>
    <x v="1"/>
    <n v="1462224398"/>
    <n v="1459632398"/>
    <x v="0"/>
    <n v="64"/>
    <x v="0"/>
    <s v="theater/plays"/>
    <n v="105"/>
    <x v="2463"/>
    <x v="1"/>
    <x v="6"/>
  </r>
  <r>
    <n v="3551"/>
    <x v="3549"/>
    <x v="3549"/>
    <n v="1500"/>
    <n v="1527.5"/>
    <x v="0"/>
    <x v="0"/>
    <x v="0"/>
    <n v="1400796420"/>
    <n v="1398342170"/>
    <x v="0"/>
    <n v="25"/>
    <x v="0"/>
    <s v="theater/plays"/>
    <n v="102"/>
    <x v="1756"/>
    <x v="1"/>
    <x v="6"/>
  </r>
  <r>
    <n v="3552"/>
    <x v="3550"/>
    <x v="3550"/>
    <n v="773"/>
    <n v="773"/>
    <x v="0"/>
    <x v="1"/>
    <x v="1"/>
    <n v="1403964324"/>
    <n v="1401372324"/>
    <x v="0"/>
    <n v="20"/>
    <x v="0"/>
    <s v="theater/plays"/>
    <n v="100"/>
    <x v="2464"/>
    <x v="1"/>
    <x v="6"/>
  </r>
  <r>
    <n v="3553"/>
    <x v="3551"/>
    <x v="3551"/>
    <n v="5500"/>
    <n v="5845"/>
    <x v="0"/>
    <x v="0"/>
    <x v="0"/>
    <n v="1439337600"/>
    <n v="1436575280"/>
    <x v="0"/>
    <n v="104"/>
    <x v="0"/>
    <s v="theater/plays"/>
    <n v="106"/>
    <x v="1382"/>
    <x v="1"/>
    <x v="6"/>
  </r>
  <r>
    <n v="3554"/>
    <x v="3552"/>
    <x v="3552"/>
    <n v="5000"/>
    <n v="5671.11"/>
    <x v="0"/>
    <x v="0"/>
    <x v="0"/>
    <n v="1423674000"/>
    <n v="1421025159"/>
    <x v="0"/>
    <n v="53"/>
    <x v="0"/>
    <s v="theater/plays"/>
    <n v="113"/>
    <x v="2465"/>
    <x v="1"/>
    <x v="6"/>
  </r>
  <r>
    <n v="3555"/>
    <x v="3553"/>
    <x v="3553"/>
    <n v="2400"/>
    <n v="2400"/>
    <x v="0"/>
    <x v="13"/>
    <x v="3"/>
    <n v="1479382594"/>
    <n v="1476786994"/>
    <x v="0"/>
    <n v="14"/>
    <x v="0"/>
    <s v="theater/plays"/>
    <n v="100"/>
    <x v="1199"/>
    <x v="1"/>
    <x v="6"/>
  </r>
  <r>
    <n v="3556"/>
    <x v="3554"/>
    <x v="3554"/>
    <n v="2200"/>
    <n v="2210"/>
    <x v="0"/>
    <x v="1"/>
    <x v="1"/>
    <n v="1408289724"/>
    <n v="1403105724"/>
    <x v="0"/>
    <n v="20"/>
    <x v="0"/>
    <s v="theater/plays"/>
    <n v="100"/>
    <x v="2466"/>
    <x v="1"/>
    <x v="6"/>
  </r>
  <r>
    <n v="3557"/>
    <x v="3555"/>
    <x v="3555"/>
    <n v="100000"/>
    <n v="100036"/>
    <x v="0"/>
    <x v="0"/>
    <x v="0"/>
    <n v="1399271911"/>
    <n v="1396334311"/>
    <x v="0"/>
    <n v="558"/>
    <x v="0"/>
    <s v="theater/plays"/>
    <n v="100"/>
    <x v="2467"/>
    <x v="1"/>
    <x v="6"/>
  </r>
  <r>
    <n v="3558"/>
    <x v="3556"/>
    <x v="3556"/>
    <n v="350"/>
    <n v="504"/>
    <x v="0"/>
    <x v="1"/>
    <x v="1"/>
    <n v="1435352400"/>
    <n v="1431718575"/>
    <x v="0"/>
    <n v="22"/>
    <x v="0"/>
    <s v="theater/plays"/>
    <n v="144"/>
    <x v="2468"/>
    <x v="1"/>
    <x v="6"/>
  </r>
  <r>
    <n v="3559"/>
    <x v="3557"/>
    <x v="3557"/>
    <n v="1000"/>
    <n v="1035"/>
    <x v="0"/>
    <x v="2"/>
    <x v="2"/>
    <n v="1438333080"/>
    <n v="1436408308"/>
    <x v="0"/>
    <n v="24"/>
    <x v="0"/>
    <s v="theater/plays"/>
    <n v="104"/>
    <x v="2469"/>
    <x v="1"/>
    <x v="6"/>
  </r>
  <r>
    <n v="3560"/>
    <x v="3558"/>
    <x v="3558"/>
    <n v="3200"/>
    <n v="3470"/>
    <x v="0"/>
    <x v="5"/>
    <x v="5"/>
    <n v="1432694700"/>
    <n v="1429651266"/>
    <x v="0"/>
    <n v="74"/>
    <x v="0"/>
    <s v="theater/plays"/>
    <n v="108"/>
    <x v="2470"/>
    <x v="1"/>
    <x v="6"/>
  </r>
  <r>
    <n v="3561"/>
    <x v="3559"/>
    <x v="3559"/>
    <n v="2500"/>
    <n v="2560"/>
    <x v="0"/>
    <x v="0"/>
    <x v="0"/>
    <n v="1438799760"/>
    <n v="1437236378"/>
    <x v="0"/>
    <n v="54"/>
    <x v="0"/>
    <s v="theater/plays"/>
    <n v="102"/>
    <x v="2471"/>
    <x v="1"/>
    <x v="6"/>
  </r>
  <r>
    <n v="3562"/>
    <x v="3560"/>
    <x v="3560"/>
    <n v="315"/>
    <n v="469"/>
    <x v="0"/>
    <x v="1"/>
    <x v="1"/>
    <n v="1457906400"/>
    <n v="1457115427"/>
    <x v="0"/>
    <n v="31"/>
    <x v="0"/>
    <s v="theater/plays"/>
    <n v="149"/>
    <x v="2472"/>
    <x v="1"/>
    <x v="6"/>
  </r>
  <r>
    <n v="3563"/>
    <x v="3561"/>
    <x v="3561"/>
    <n v="500"/>
    <n v="527.45000000000005"/>
    <x v="0"/>
    <x v="1"/>
    <x v="1"/>
    <n v="1470078000"/>
    <n v="1467648456"/>
    <x v="0"/>
    <n v="25"/>
    <x v="0"/>
    <s v="theater/plays"/>
    <n v="105"/>
    <x v="2473"/>
    <x v="1"/>
    <x v="6"/>
  </r>
  <r>
    <n v="3564"/>
    <x v="3562"/>
    <x v="3562"/>
    <n v="1000"/>
    <n v="1005"/>
    <x v="0"/>
    <x v="1"/>
    <x v="1"/>
    <n v="1444060800"/>
    <n v="1440082649"/>
    <x v="0"/>
    <n v="17"/>
    <x v="0"/>
    <s v="theater/plays"/>
    <n v="101"/>
    <x v="2474"/>
    <x v="1"/>
    <x v="6"/>
  </r>
  <r>
    <n v="3565"/>
    <x v="3563"/>
    <x v="3563"/>
    <n v="900"/>
    <n v="1175"/>
    <x v="0"/>
    <x v="0"/>
    <x v="0"/>
    <n v="1420048208"/>
    <n v="1417456208"/>
    <x v="0"/>
    <n v="12"/>
    <x v="0"/>
    <s v="theater/plays"/>
    <n v="131"/>
    <x v="2475"/>
    <x v="1"/>
    <x v="6"/>
  </r>
  <r>
    <n v="3566"/>
    <x v="3564"/>
    <x v="3564"/>
    <n v="2000"/>
    <n v="2095"/>
    <x v="0"/>
    <x v="1"/>
    <x v="1"/>
    <n v="1422015083"/>
    <n v="1419423083"/>
    <x v="0"/>
    <n v="38"/>
    <x v="0"/>
    <s v="theater/plays"/>
    <n v="105"/>
    <x v="2476"/>
    <x v="1"/>
    <x v="6"/>
  </r>
  <r>
    <n v="3567"/>
    <x v="3565"/>
    <x v="3565"/>
    <n v="1000"/>
    <n v="1088"/>
    <x v="0"/>
    <x v="1"/>
    <x v="1"/>
    <n v="1433964444"/>
    <n v="1431372444"/>
    <x v="0"/>
    <n v="41"/>
    <x v="0"/>
    <s v="theater/plays"/>
    <n v="109"/>
    <x v="2477"/>
    <x v="1"/>
    <x v="6"/>
  </r>
  <r>
    <n v="3568"/>
    <x v="3566"/>
    <x v="3566"/>
    <n v="1000"/>
    <n v="1110"/>
    <x v="0"/>
    <x v="0"/>
    <x v="0"/>
    <n v="1410975994"/>
    <n v="1408383994"/>
    <x v="0"/>
    <n v="19"/>
    <x v="0"/>
    <s v="theater/plays"/>
    <n v="111"/>
    <x v="700"/>
    <x v="1"/>
    <x v="6"/>
  </r>
  <r>
    <n v="3569"/>
    <x v="3567"/>
    <x v="3567"/>
    <n v="5000"/>
    <n v="5024"/>
    <x v="0"/>
    <x v="0"/>
    <x v="0"/>
    <n v="1420734696"/>
    <n v="1418142696"/>
    <x v="0"/>
    <n v="41"/>
    <x v="0"/>
    <s v="theater/plays"/>
    <n v="100"/>
    <x v="2478"/>
    <x v="1"/>
    <x v="6"/>
  </r>
  <r>
    <n v="3570"/>
    <x v="3568"/>
    <x v="3568"/>
    <n v="2000"/>
    <n v="2287"/>
    <x v="0"/>
    <x v="0"/>
    <x v="0"/>
    <n v="1420009200"/>
    <n v="1417593483"/>
    <x v="0"/>
    <n v="26"/>
    <x v="0"/>
    <s v="theater/plays"/>
    <n v="114"/>
    <x v="1336"/>
    <x v="1"/>
    <x v="6"/>
  </r>
  <r>
    <n v="3571"/>
    <x v="3569"/>
    <x v="3569"/>
    <n v="1500"/>
    <n v="1831"/>
    <x v="0"/>
    <x v="1"/>
    <x v="1"/>
    <n v="1414701413"/>
    <n v="1412109413"/>
    <x v="0"/>
    <n v="25"/>
    <x v="0"/>
    <s v="theater/plays"/>
    <n v="122"/>
    <x v="2479"/>
    <x v="1"/>
    <x v="6"/>
  </r>
  <r>
    <n v="3572"/>
    <x v="3570"/>
    <x v="3570"/>
    <n v="500"/>
    <n v="500"/>
    <x v="0"/>
    <x v="1"/>
    <x v="1"/>
    <n v="1434894082"/>
    <n v="1432302082"/>
    <x v="0"/>
    <n v="9"/>
    <x v="0"/>
    <s v="theater/plays"/>
    <n v="100"/>
    <x v="2480"/>
    <x v="1"/>
    <x v="6"/>
  </r>
  <r>
    <n v="3573"/>
    <x v="3571"/>
    <x v="3571"/>
    <n v="3000"/>
    <n v="3084"/>
    <x v="0"/>
    <x v="1"/>
    <x v="1"/>
    <n v="1415440846"/>
    <n v="1412845246"/>
    <x v="0"/>
    <n v="78"/>
    <x v="0"/>
    <s v="theater/plays"/>
    <n v="103"/>
    <x v="2481"/>
    <x v="1"/>
    <x v="6"/>
  </r>
  <r>
    <n v="3574"/>
    <x v="3572"/>
    <x v="3572"/>
    <n v="5800"/>
    <n v="6155"/>
    <x v="0"/>
    <x v="0"/>
    <x v="0"/>
    <n v="1415921848"/>
    <n v="1413326248"/>
    <x v="0"/>
    <n v="45"/>
    <x v="0"/>
    <s v="theater/plays"/>
    <n v="106"/>
    <x v="2482"/>
    <x v="1"/>
    <x v="6"/>
  </r>
  <r>
    <n v="3575"/>
    <x v="3573"/>
    <x v="3573"/>
    <n v="10000"/>
    <n v="10133"/>
    <x v="0"/>
    <x v="0"/>
    <x v="0"/>
    <n v="1470887940"/>
    <n v="1468176527"/>
    <x v="0"/>
    <n v="102"/>
    <x v="0"/>
    <s v="theater/plays"/>
    <n v="101"/>
    <x v="2483"/>
    <x v="1"/>
    <x v="6"/>
  </r>
  <r>
    <n v="3576"/>
    <x v="3574"/>
    <x v="3574"/>
    <n v="100"/>
    <n v="100"/>
    <x v="0"/>
    <x v="0"/>
    <x v="0"/>
    <n v="1480947054"/>
    <n v="1475759454"/>
    <x v="0"/>
    <n v="5"/>
    <x v="0"/>
    <s v="theater/plays"/>
    <n v="100"/>
    <x v="135"/>
    <x v="1"/>
    <x v="6"/>
  </r>
  <r>
    <n v="3577"/>
    <x v="3575"/>
    <x v="3575"/>
    <n v="600"/>
    <n v="780"/>
    <x v="0"/>
    <x v="0"/>
    <x v="0"/>
    <n v="1430029680"/>
    <n v="1427741583"/>
    <x v="0"/>
    <n v="27"/>
    <x v="0"/>
    <s v="theater/plays"/>
    <n v="130"/>
    <x v="673"/>
    <x v="1"/>
    <x v="6"/>
  </r>
  <r>
    <n v="3578"/>
    <x v="3576"/>
    <x v="3576"/>
    <n v="1500"/>
    <n v="1500.2"/>
    <x v="0"/>
    <x v="1"/>
    <x v="1"/>
    <n v="1462037777"/>
    <n v="1459445777"/>
    <x v="0"/>
    <n v="37"/>
    <x v="0"/>
    <s v="theater/plays"/>
    <n v="100"/>
    <x v="1318"/>
    <x v="1"/>
    <x v="6"/>
  </r>
  <r>
    <n v="3579"/>
    <x v="3577"/>
    <x v="3577"/>
    <n v="500"/>
    <n v="500"/>
    <x v="0"/>
    <x v="1"/>
    <x v="1"/>
    <n v="1459444656"/>
    <n v="1456856256"/>
    <x v="0"/>
    <n v="14"/>
    <x v="0"/>
    <s v="theater/plays"/>
    <n v="100"/>
    <x v="669"/>
    <x v="1"/>
    <x v="6"/>
  </r>
  <r>
    <n v="3580"/>
    <x v="3578"/>
    <x v="3578"/>
    <n v="900"/>
    <n v="1025"/>
    <x v="0"/>
    <x v="0"/>
    <x v="0"/>
    <n v="1425185940"/>
    <n v="1421900022"/>
    <x v="0"/>
    <n v="27"/>
    <x v="0"/>
    <s v="theater/plays"/>
    <n v="114"/>
    <x v="2484"/>
    <x v="1"/>
    <x v="6"/>
  </r>
  <r>
    <n v="3581"/>
    <x v="3579"/>
    <x v="3579"/>
    <n v="1500"/>
    <n v="1500"/>
    <x v="0"/>
    <x v="1"/>
    <x v="1"/>
    <n v="1406719110"/>
    <n v="1405509510"/>
    <x v="0"/>
    <n v="45"/>
    <x v="0"/>
    <s v="theater/plays"/>
    <n v="100"/>
    <x v="836"/>
    <x v="1"/>
    <x v="6"/>
  </r>
  <r>
    <n v="3582"/>
    <x v="3580"/>
    <x v="3580"/>
    <n v="1000"/>
    <n v="2870"/>
    <x v="0"/>
    <x v="0"/>
    <x v="0"/>
    <n v="1459822682"/>
    <n v="1458613082"/>
    <x v="0"/>
    <n v="49"/>
    <x v="0"/>
    <s v="theater/plays"/>
    <n v="287"/>
    <x v="2485"/>
    <x v="1"/>
    <x v="6"/>
  </r>
  <r>
    <n v="3583"/>
    <x v="3581"/>
    <x v="3581"/>
    <n v="3000"/>
    <n v="3255"/>
    <x v="0"/>
    <x v="0"/>
    <x v="0"/>
    <n v="1460970805"/>
    <n v="1455790405"/>
    <x v="0"/>
    <n v="24"/>
    <x v="0"/>
    <s v="theater/plays"/>
    <n v="109"/>
    <x v="938"/>
    <x v="1"/>
    <x v="6"/>
  </r>
  <r>
    <n v="3584"/>
    <x v="3582"/>
    <x v="3582"/>
    <n v="3000"/>
    <n v="3465"/>
    <x v="0"/>
    <x v="1"/>
    <x v="1"/>
    <n v="1436772944"/>
    <n v="1434180944"/>
    <x v="0"/>
    <n v="112"/>
    <x v="0"/>
    <s v="theater/plays"/>
    <n v="116"/>
    <x v="2486"/>
    <x v="1"/>
    <x v="6"/>
  </r>
  <r>
    <n v="3585"/>
    <x v="3583"/>
    <x v="3583"/>
    <n v="3400"/>
    <n v="4050"/>
    <x v="0"/>
    <x v="0"/>
    <x v="0"/>
    <n v="1419181890"/>
    <n v="1416589890"/>
    <x v="0"/>
    <n v="23"/>
    <x v="0"/>
    <s v="theater/plays"/>
    <n v="119"/>
    <x v="2487"/>
    <x v="1"/>
    <x v="6"/>
  </r>
  <r>
    <n v="3586"/>
    <x v="3584"/>
    <x v="3584"/>
    <n v="7500"/>
    <n v="8207"/>
    <x v="0"/>
    <x v="0"/>
    <x v="0"/>
    <n v="1474649070"/>
    <n v="1469465070"/>
    <x v="0"/>
    <n v="54"/>
    <x v="0"/>
    <s v="theater/plays"/>
    <n v="109"/>
    <x v="2488"/>
    <x v="1"/>
    <x v="6"/>
  </r>
  <r>
    <n v="3587"/>
    <x v="3585"/>
    <x v="3585"/>
    <n v="500"/>
    <n v="633"/>
    <x v="0"/>
    <x v="1"/>
    <x v="1"/>
    <n v="1467054000"/>
    <n v="1463144254"/>
    <x v="0"/>
    <n v="28"/>
    <x v="0"/>
    <s v="theater/plays"/>
    <n v="127"/>
    <x v="2489"/>
    <x v="1"/>
    <x v="6"/>
  </r>
  <r>
    <n v="3588"/>
    <x v="3586"/>
    <x v="3586"/>
    <n v="200"/>
    <n v="201"/>
    <x v="0"/>
    <x v="1"/>
    <x v="1"/>
    <n v="1430348400"/>
    <n v="1428436410"/>
    <x v="0"/>
    <n v="11"/>
    <x v="0"/>
    <s v="theater/plays"/>
    <n v="101"/>
    <x v="2490"/>
    <x v="1"/>
    <x v="6"/>
  </r>
  <r>
    <n v="3589"/>
    <x v="3587"/>
    <x v="3587"/>
    <n v="4000"/>
    <n v="5100"/>
    <x v="0"/>
    <x v="0"/>
    <x v="0"/>
    <n v="1432654347"/>
    <n v="1430494347"/>
    <x v="0"/>
    <n v="62"/>
    <x v="0"/>
    <s v="theater/plays"/>
    <n v="128"/>
    <x v="2491"/>
    <x v="1"/>
    <x v="6"/>
  </r>
  <r>
    <n v="3590"/>
    <x v="3588"/>
    <x v="3588"/>
    <n v="5000"/>
    <n v="5003"/>
    <x v="0"/>
    <x v="1"/>
    <x v="1"/>
    <n v="1413792034"/>
    <n v="1411200034"/>
    <x v="0"/>
    <n v="73"/>
    <x v="0"/>
    <s v="theater/plays"/>
    <n v="100"/>
    <x v="2492"/>
    <x v="1"/>
    <x v="6"/>
  </r>
  <r>
    <n v="3591"/>
    <x v="3589"/>
    <x v="3589"/>
    <n v="700"/>
    <n v="1225"/>
    <x v="0"/>
    <x v="0"/>
    <x v="0"/>
    <n v="1422075540"/>
    <n v="1419979544"/>
    <x v="0"/>
    <n v="18"/>
    <x v="0"/>
    <s v="theater/plays"/>
    <n v="175"/>
    <x v="2493"/>
    <x v="1"/>
    <x v="6"/>
  </r>
  <r>
    <n v="3592"/>
    <x v="3590"/>
    <x v="3590"/>
    <n v="2000"/>
    <n v="2545"/>
    <x v="0"/>
    <x v="0"/>
    <x v="0"/>
    <n v="1423630740"/>
    <n v="1418673307"/>
    <x v="0"/>
    <n v="35"/>
    <x v="0"/>
    <s v="theater/plays"/>
    <n v="127"/>
    <x v="2494"/>
    <x v="1"/>
    <x v="6"/>
  </r>
  <r>
    <n v="3593"/>
    <x v="3591"/>
    <x v="3591"/>
    <n v="3000"/>
    <n v="3319"/>
    <x v="0"/>
    <x v="0"/>
    <x v="0"/>
    <n v="1420489560"/>
    <n v="1417469639"/>
    <x v="0"/>
    <n v="43"/>
    <x v="0"/>
    <s v="theater/plays"/>
    <n v="111"/>
    <x v="2495"/>
    <x v="1"/>
    <x v="6"/>
  </r>
  <r>
    <n v="3594"/>
    <x v="3592"/>
    <x v="3592"/>
    <n v="1600"/>
    <n v="2015"/>
    <x v="0"/>
    <x v="0"/>
    <x v="0"/>
    <n v="1472952982"/>
    <n v="1470792982"/>
    <x v="0"/>
    <n v="36"/>
    <x v="0"/>
    <s v="theater/plays"/>
    <n v="126"/>
    <x v="2496"/>
    <x v="1"/>
    <x v="6"/>
  </r>
  <r>
    <n v="3595"/>
    <x v="3593"/>
    <x v="3593"/>
    <n v="2600"/>
    <n v="3081"/>
    <x v="0"/>
    <x v="0"/>
    <x v="0"/>
    <n v="1426229940"/>
    <n v="1423959123"/>
    <x v="0"/>
    <n v="62"/>
    <x v="0"/>
    <s v="theater/plays"/>
    <n v="119"/>
    <x v="2497"/>
    <x v="1"/>
    <x v="6"/>
  </r>
  <r>
    <n v="3596"/>
    <x v="3594"/>
    <x v="3594"/>
    <n v="1100"/>
    <n v="1185"/>
    <x v="0"/>
    <x v="5"/>
    <x v="5"/>
    <n v="1409072982"/>
    <n v="1407258582"/>
    <x v="0"/>
    <n v="15"/>
    <x v="0"/>
    <s v="theater/plays"/>
    <n v="108"/>
    <x v="2498"/>
    <x v="1"/>
    <x v="6"/>
  </r>
  <r>
    <n v="3597"/>
    <x v="3595"/>
    <x v="3595"/>
    <n v="2500"/>
    <n v="2565"/>
    <x v="0"/>
    <x v="0"/>
    <x v="0"/>
    <n v="1456984740"/>
    <n v="1455717790"/>
    <x v="0"/>
    <n v="33"/>
    <x v="0"/>
    <s v="theater/plays"/>
    <n v="103"/>
    <x v="2499"/>
    <x v="1"/>
    <x v="6"/>
  </r>
  <r>
    <n v="3598"/>
    <x v="3596"/>
    <x v="3596"/>
    <n v="1000"/>
    <n v="1101"/>
    <x v="0"/>
    <x v="0"/>
    <x v="0"/>
    <n v="1409720340"/>
    <n v="1408129822"/>
    <x v="0"/>
    <n v="27"/>
    <x v="0"/>
    <s v="theater/plays"/>
    <n v="110"/>
    <x v="99"/>
    <x v="1"/>
    <x v="6"/>
  </r>
  <r>
    <n v="3599"/>
    <x v="3597"/>
    <x v="3597"/>
    <n v="500"/>
    <n v="1010"/>
    <x v="0"/>
    <x v="0"/>
    <x v="0"/>
    <n v="1440892800"/>
    <n v="1438715077"/>
    <x v="0"/>
    <n v="17"/>
    <x v="0"/>
    <s v="theater/plays"/>
    <n v="202"/>
    <x v="1225"/>
    <x v="1"/>
    <x v="6"/>
  </r>
  <r>
    <n v="3600"/>
    <x v="3598"/>
    <x v="3598"/>
    <n v="10"/>
    <n v="13"/>
    <x v="0"/>
    <x v="0"/>
    <x v="0"/>
    <n v="1476390164"/>
    <n v="1473970964"/>
    <x v="0"/>
    <n v="4"/>
    <x v="0"/>
    <s v="theater/plays"/>
    <n v="130"/>
    <x v="2500"/>
    <x v="1"/>
    <x v="6"/>
  </r>
  <r>
    <n v="3601"/>
    <x v="3599"/>
    <x v="3599"/>
    <n v="2000"/>
    <n v="2087"/>
    <x v="0"/>
    <x v="1"/>
    <x v="1"/>
    <n v="1421452682"/>
    <n v="1418860682"/>
    <x v="0"/>
    <n v="53"/>
    <x v="0"/>
    <s v="theater/plays"/>
    <n v="104"/>
    <x v="104"/>
    <x v="1"/>
    <x v="6"/>
  </r>
  <r>
    <n v="3602"/>
    <x v="3600"/>
    <x v="3600"/>
    <n v="4000"/>
    <n v="4002"/>
    <x v="0"/>
    <x v="0"/>
    <x v="0"/>
    <n v="1463520479"/>
    <n v="1458336479"/>
    <x v="0"/>
    <n v="49"/>
    <x v="0"/>
    <s v="theater/plays"/>
    <n v="100"/>
    <x v="2501"/>
    <x v="1"/>
    <x v="6"/>
  </r>
  <r>
    <n v="3603"/>
    <x v="3601"/>
    <x v="3601"/>
    <n v="1500"/>
    <n v="2560"/>
    <x v="0"/>
    <x v="0"/>
    <x v="0"/>
    <n v="1446759880"/>
    <n v="1444164280"/>
    <x v="0"/>
    <n v="57"/>
    <x v="0"/>
    <s v="theater/plays"/>
    <n v="171"/>
    <x v="290"/>
    <x v="1"/>
    <x v="6"/>
  </r>
  <r>
    <n v="3604"/>
    <x v="3602"/>
    <x v="3602"/>
    <n v="3000"/>
    <n v="3385"/>
    <x v="0"/>
    <x v="0"/>
    <x v="0"/>
    <n v="1461913140"/>
    <n v="1461370956"/>
    <x v="0"/>
    <n v="69"/>
    <x v="0"/>
    <s v="theater/plays"/>
    <n v="113"/>
    <x v="2502"/>
    <x v="1"/>
    <x v="6"/>
  </r>
  <r>
    <n v="3605"/>
    <x v="3603"/>
    <x v="3603"/>
    <n v="250"/>
    <n v="460"/>
    <x v="0"/>
    <x v="1"/>
    <x v="1"/>
    <n v="1455390126"/>
    <n v="1452798126"/>
    <x v="0"/>
    <n v="15"/>
    <x v="0"/>
    <s v="theater/plays"/>
    <n v="184"/>
    <x v="76"/>
    <x v="1"/>
    <x v="6"/>
  </r>
  <r>
    <n v="3606"/>
    <x v="3604"/>
    <x v="3604"/>
    <n v="3000"/>
    <n v="3908"/>
    <x v="0"/>
    <x v="1"/>
    <x v="1"/>
    <n v="1471185057"/>
    <n v="1468593057"/>
    <x v="0"/>
    <n v="64"/>
    <x v="0"/>
    <s v="theater/plays"/>
    <n v="130"/>
    <x v="2503"/>
    <x v="1"/>
    <x v="6"/>
  </r>
  <r>
    <n v="3607"/>
    <x v="3605"/>
    <x v="3605"/>
    <n v="550"/>
    <n v="580"/>
    <x v="0"/>
    <x v="1"/>
    <x v="1"/>
    <n v="1450137600"/>
    <n v="1448924882"/>
    <x v="0"/>
    <n v="20"/>
    <x v="0"/>
    <s v="theater/plays"/>
    <n v="105"/>
    <x v="2005"/>
    <x v="1"/>
    <x v="6"/>
  </r>
  <r>
    <n v="3608"/>
    <x v="3606"/>
    <x v="3606"/>
    <n v="800"/>
    <n v="800"/>
    <x v="0"/>
    <x v="1"/>
    <x v="1"/>
    <n v="1466172000"/>
    <n v="1463418090"/>
    <x v="0"/>
    <n v="27"/>
    <x v="0"/>
    <s v="theater/plays"/>
    <n v="100"/>
    <x v="1354"/>
    <x v="1"/>
    <x v="6"/>
  </r>
  <r>
    <n v="3609"/>
    <x v="3607"/>
    <x v="3607"/>
    <n v="1960"/>
    <n v="3005"/>
    <x v="0"/>
    <x v="1"/>
    <x v="1"/>
    <n v="1459378085"/>
    <n v="1456789685"/>
    <x v="0"/>
    <n v="21"/>
    <x v="0"/>
    <s v="theater/plays"/>
    <n v="153"/>
    <x v="2504"/>
    <x v="1"/>
    <x v="6"/>
  </r>
  <r>
    <n v="3610"/>
    <x v="3608"/>
    <x v="3608"/>
    <n v="1000"/>
    <n v="1623"/>
    <x v="0"/>
    <x v="1"/>
    <x v="1"/>
    <n v="1439806936"/>
    <n v="1437214936"/>
    <x v="0"/>
    <n v="31"/>
    <x v="0"/>
    <s v="theater/plays"/>
    <n v="162"/>
    <x v="2505"/>
    <x v="1"/>
    <x v="6"/>
  </r>
  <r>
    <n v="3611"/>
    <x v="3609"/>
    <x v="3609"/>
    <n v="2500"/>
    <n v="3400"/>
    <x v="0"/>
    <x v="1"/>
    <x v="1"/>
    <n v="1428483201"/>
    <n v="1425891201"/>
    <x v="0"/>
    <n v="51"/>
    <x v="0"/>
    <s v="theater/plays"/>
    <n v="136"/>
    <x v="583"/>
    <x v="1"/>
    <x v="6"/>
  </r>
  <r>
    <n v="3612"/>
    <x v="3610"/>
    <x v="3610"/>
    <n v="5000"/>
    <n v="7220"/>
    <x v="0"/>
    <x v="5"/>
    <x v="5"/>
    <n v="1402334811"/>
    <n v="1401470811"/>
    <x v="0"/>
    <n v="57"/>
    <x v="0"/>
    <s v="theater/plays"/>
    <n v="144"/>
    <x v="2506"/>
    <x v="1"/>
    <x v="6"/>
  </r>
  <r>
    <n v="3613"/>
    <x v="3611"/>
    <x v="3611"/>
    <n v="1250"/>
    <n v="1250"/>
    <x v="0"/>
    <x v="0"/>
    <x v="0"/>
    <n v="1403964574"/>
    <n v="1401372574"/>
    <x v="0"/>
    <n v="20"/>
    <x v="0"/>
    <s v="theater/plays"/>
    <n v="100"/>
    <x v="368"/>
    <x v="1"/>
    <x v="6"/>
  </r>
  <r>
    <n v="3614"/>
    <x v="3438"/>
    <x v="3612"/>
    <n v="2500"/>
    <n v="2520"/>
    <x v="0"/>
    <x v="0"/>
    <x v="0"/>
    <n v="1434675616"/>
    <n v="1432083616"/>
    <x v="0"/>
    <n v="71"/>
    <x v="0"/>
    <s v="theater/plays"/>
    <n v="101"/>
    <x v="2507"/>
    <x v="1"/>
    <x v="6"/>
  </r>
  <r>
    <n v="3615"/>
    <x v="3612"/>
    <x v="3613"/>
    <n v="2500"/>
    <n v="2670"/>
    <x v="0"/>
    <x v="1"/>
    <x v="1"/>
    <n v="1449756896"/>
    <n v="1447164896"/>
    <x v="0"/>
    <n v="72"/>
    <x v="0"/>
    <s v="theater/plays"/>
    <n v="107"/>
    <x v="2508"/>
    <x v="1"/>
    <x v="6"/>
  </r>
  <r>
    <n v="3616"/>
    <x v="3613"/>
    <x v="3614"/>
    <n v="2500"/>
    <n v="3120"/>
    <x v="0"/>
    <x v="1"/>
    <x v="1"/>
    <n v="1426801664"/>
    <n v="1424213264"/>
    <x v="0"/>
    <n v="45"/>
    <x v="0"/>
    <s v="theater/plays"/>
    <n v="125"/>
    <x v="2509"/>
    <x v="1"/>
    <x v="6"/>
  </r>
  <r>
    <n v="3617"/>
    <x v="3614"/>
    <x v="3615"/>
    <n v="740"/>
    <n v="880"/>
    <x v="0"/>
    <x v="1"/>
    <x v="1"/>
    <n v="1488240000"/>
    <n v="1486996729"/>
    <x v="0"/>
    <n v="51"/>
    <x v="0"/>
    <s v="theater/plays"/>
    <n v="119"/>
    <x v="383"/>
    <x v="1"/>
    <x v="6"/>
  </r>
  <r>
    <n v="3618"/>
    <x v="3615"/>
    <x v="3616"/>
    <n v="2000"/>
    <n v="2020"/>
    <x v="0"/>
    <x v="1"/>
    <x v="1"/>
    <n v="1433343850"/>
    <n v="1430751850"/>
    <x v="0"/>
    <n v="56"/>
    <x v="0"/>
    <s v="theater/plays"/>
    <n v="101"/>
    <x v="2350"/>
    <x v="1"/>
    <x v="6"/>
  </r>
  <r>
    <n v="3619"/>
    <x v="3616"/>
    <x v="3617"/>
    <n v="1000"/>
    <n v="1130"/>
    <x v="0"/>
    <x v="0"/>
    <x v="0"/>
    <n v="1479592800"/>
    <n v="1476760226"/>
    <x v="0"/>
    <n v="17"/>
    <x v="0"/>
    <s v="theater/plays"/>
    <n v="113"/>
    <x v="1137"/>
    <x v="1"/>
    <x v="6"/>
  </r>
  <r>
    <n v="3620"/>
    <x v="3617"/>
    <x v="3618"/>
    <n v="10500"/>
    <n v="11045"/>
    <x v="0"/>
    <x v="0"/>
    <x v="0"/>
    <n v="1425528000"/>
    <n v="1422916261"/>
    <x v="0"/>
    <n v="197"/>
    <x v="0"/>
    <s v="theater/plays"/>
    <n v="105"/>
    <x v="2510"/>
    <x v="1"/>
    <x v="6"/>
  </r>
  <r>
    <n v="3621"/>
    <x v="3618"/>
    <x v="3619"/>
    <n v="3000"/>
    <n v="3292"/>
    <x v="0"/>
    <x v="0"/>
    <x v="0"/>
    <n v="1475269200"/>
    <n v="1473200844"/>
    <x v="0"/>
    <n v="70"/>
    <x v="0"/>
    <s v="theater/plays"/>
    <n v="110"/>
    <x v="2511"/>
    <x v="1"/>
    <x v="6"/>
  </r>
  <r>
    <n v="3622"/>
    <x v="3619"/>
    <x v="3620"/>
    <n v="1000"/>
    <n v="1000.99"/>
    <x v="0"/>
    <x v="0"/>
    <x v="0"/>
    <n v="1411874580"/>
    <n v="1409030371"/>
    <x v="0"/>
    <n v="21"/>
    <x v="0"/>
    <s v="theater/plays"/>
    <n v="100"/>
    <x v="635"/>
    <x v="1"/>
    <x v="6"/>
  </r>
  <r>
    <n v="3623"/>
    <x v="3620"/>
    <x v="3621"/>
    <n v="2500"/>
    <n v="3000"/>
    <x v="0"/>
    <x v="0"/>
    <x v="0"/>
    <n v="1406358000"/>
    <n v="1404841270"/>
    <x v="0"/>
    <n v="34"/>
    <x v="0"/>
    <s v="theater/plays"/>
    <n v="120"/>
    <x v="1461"/>
    <x v="1"/>
    <x v="6"/>
  </r>
  <r>
    <n v="3624"/>
    <x v="3621"/>
    <x v="3622"/>
    <n v="3000"/>
    <n v="3148"/>
    <x v="0"/>
    <x v="0"/>
    <x v="0"/>
    <n v="1471977290"/>
    <n v="1466793290"/>
    <x v="0"/>
    <n v="39"/>
    <x v="0"/>
    <s v="theater/plays"/>
    <n v="105"/>
    <x v="2512"/>
    <x v="1"/>
    <x v="6"/>
  </r>
  <r>
    <n v="3625"/>
    <x v="3622"/>
    <x v="3623"/>
    <n v="3000"/>
    <n v="3080"/>
    <x v="0"/>
    <x v="1"/>
    <x v="1"/>
    <n v="1435851577"/>
    <n v="1433259577"/>
    <x v="0"/>
    <n v="78"/>
    <x v="0"/>
    <s v="theater/plays"/>
    <n v="103"/>
    <x v="1765"/>
    <x v="1"/>
    <x v="6"/>
  </r>
  <r>
    <n v="3626"/>
    <x v="3623"/>
    <x v="3624"/>
    <n v="4000"/>
    <n v="4073"/>
    <x v="0"/>
    <x v="1"/>
    <x v="1"/>
    <n v="1408204857"/>
    <n v="1406390457"/>
    <x v="0"/>
    <n v="48"/>
    <x v="0"/>
    <s v="theater/plays"/>
    <n v="102"/>
    <x v="2513"/>
    <x v="1"/>
    <x v="6"/>
  </r>
  <r>
    <n v="3627"/>
    <x v="3624"/>
    <x v="3625"/>
    <n v="2000"/>
    <n v="2000"/>
    <x v="0"/>
    <x v="0"/>
    <x v="0"/>
    <n v="1463803140"/>
    <n v="1459446487"/>
    <x v="0"/>
    <n v="29"/>
    <x v="0"/>
    <s v="theater/plays"/>
    <n v="100"/>
    <x v="2514"/>
    <x v="1"/>
    <x v="6"/>
  </r>
  <r>
    <n v="3628"/>
    <x v="3625"/>
    <x v="3626"/>
    <n v="100000"/>
    <n v="0"/>
    <x v="2"/>
    <x v="0"/>
    <x v="0"/>
    <n v="1450040396"/>
    <n v="1444852796"/>
    <x v="0"/>
    <n v="0"/>
    <x v="1"/>
    <s v="theater/musical"/>
    <n v="0"/>
    <x v="121"/>
    <x v="1"/>
    <x v="40"/>
  </r>
  <r>
    <n v="3629"/>
    <x v="3626"/>
    <x v="3627"/>
    <n v="1000000"/>
    <n v="2"/>
    <x v="2"/>
    <x v="0"/>
    <x v="0"/>
    <n v="1462467600"/>
    <n v="1457403364"/>
    <x v="0"/>
    <n v="2"/>
    <x v="1"/>
    <s v="theater/musical"/>
    <n v="0"/>
    <x v="120"/>
    <x v="1"/>
    <x v="40"/>
  </r>
  <r>
    <n v="3630"/>
    <x v="3627"/>
    <x v="3628"/>
    <n v="3000"/>
    <n v="1"/>
    <x v="2"/>
    <x v="1"/>
    <x v="1"/>
    <n v="1417295990"/>
    <n v="1414700390"/>
    <x v="0"/>
    <n v="1"/>
    <x v="1"/>
    <s v="theater/musical"/>
    <n v="0"/>
    <x v="120"/>
    <x v="1"/>
    <x v="40"/>
  </r>
  <r>
    <n v="3631"/>
    <x v="3628"/>
    <x v="3629"/>
    <n v="17100"/>
    <n v="8725"/>
    <x v="2"/>
    <x v="0"/>
    <x v="0"/>
    <n v="1411444740"/>
    <n v="1409335497"/>
    <x v="0"/>
    <n v="59"/>
    <x v="1"/>
    <s v="theater/musical"/>
    <n v="51"/>
    <x v="2515"/>
    <x v="1"/>
    <x v="40"/>
  </r>
  <r>
    <n v="3632"/>
    <x v="3629"/>
    <x v="3630"/>
    <n v="500"/>
    <n v="100"/>
    <x v="2"/>
    <x v="1"/>
    <x v="1"/>
    <n v="1416781749"/>
    <n v="1415053749"/>
    <x v="0"/>
    <n v="1"/>
    <x v="1"/>
    <s v="theater/musical"/>
    <n v="20"/>
    <x v="101"/>
    <x v="1"/>
    <x v="40"/>
  </r>
  <r>
    <n v="3633"/>
    <x v="3630"/>
    <x v="3631"/>
    <n v="5000"/>
    <n v="1762"/>
    <x v="2"/>
    <x v="0"/>
    <x v="0"/>
    <n v="1479517200"/>
    <n v="1475765867"/>
    <x v="0"/>
    <n v="31"/>
    <x v="1"/>
    <s v="theater/musical"/>
    <n v="35"/>
    <x v="2516"/>
    <x v="1"/>
    <x v="40"/>
  </r>
  <r>
    <n v="3634"/>
    <x v="3631"/>
    <x v="3632"/>
    <n v="75000"/>
    <n v="3185"/>
    <x v="2"/>
    <x v="5"/>
    <x v="5"/>
    <n v="1484366340"/>
    <n v="1480219174"/>
    <x v="0"/>
    <n v="18"/>
    <x v="1"/>
    <s v="theater/musical"/>
    <n v="4"/>
    <x v="2517"/>
    <x v="1"/>
    <x v="40"/>
  </r>
  <r>
    <n v="3635"/>
    <x v="3632"/>
    <x v="3633"/>
    <n v="3500"/>
    <n v="1276"/>
    <x v="2"/>
    <x v="0"/>
    <x v="0"/>
    <n v="1461186676"/>
    <n v="1458594676"/>
    <x v="0"/>
    <n v="10"/>
    <x v="1"/>
    <s v="theater/musical"/>
    <n v="36"/>
    <x v="2518"/>
    <x v="1"/>
    <x v="40"/>
  </r>
  <r>
    <n v="3636"/>
    <x v="3633"/>
    <x v="3634"/>
    <n v="150000"/>
    <n v="0"/>
    <x v="2"/>
    <x v="0"/>
    <x v="0"/>
    <n v="1442248829"/>
    <n v="1439224829"/>
    <x v="0"/>
    <n v="0"/>
    <x v="1"/>
    <s v="theater/musical"/>
    <n v="0"/>
    <x v="121"/>
    <x v="1"/>
    <x v="40"/>
  </r>
  <r>
    <n v="3637"/>
    <x v="3634"/>
    <x v="3635"/>
    <n v="3000"/>
    <n v="926"/>
    <x v="2"/>
    <x v="0"/>
    <x v="0"/>
    <n v="1420130935"/>
    <n v="1417538935"/>
    <x v="0"/>
    <n v="14"/>
    <x v="1"/>
    <s v="theater/musical"/>
    <n v="31"/>
    <x v="2519"/>
    <x v="1"/>
    <x v="40"/>
  </r>
  <r>
    <n v="3638"/>
    <x v="3635"/>
    <x v="3636"/>
    <n v="3300"/>
    <n v="216"/>
    <x v="2"/>
    <x v="5"/>
    <x v="5"/>
    <n v="1429456132"/>
    <n v="1424275732"/>
    <x v="0"/>
    <n v="2"/>
    <x v="1"/>
    <s v="theater/musical"/>
    <n v="7"/>
    <x v="1694"/>
    <x v="1"/>
    <x v="40"/>
  </r>
  <r>
    <n v="3639"/>
    <x v="3636"/>
    <x v="3637"/>
    <n v="25000"/>
    <n v="1"/>
    <x v="2"/>
    <x v="0"/>
    <x v="0"/>
    <n v="1475853060"/>
    <n v="1470672906"/>
    <x v="0"/>
    <n v="1"/>
    <x v="1"/>
    <s v="theater/musical"/>
    <n v="0"/>
    <x v="120"/>
    <x v="1"/>
    <x v="40"/>
  </r>
  <r>
    <n v="3640"/>
    <x v="3637"/>
    <x v="3638"/>
    <n v="1000"/>
    <n v="55"/>
    <x v="2"/>
    <x v="0"/>
    <x v="0"/>
    <n v="1431283530"/>
    <n v="1428691530"/>
    <x v="0"/>
    <n v="3"/>
    <x v="1"/>
    <s v="theater/musical"/>
    <n v="6"/>
    <x v="1714"/>
    <x v="1"/>
    <x v="40"/>
  </r>
  <r>
    <n v="3641"/>
    <x v="3638"/>
    <x v="3639"/>
    <n v="3000"/>
    <n v="0"/>
    <x v="2"/>
    <x v="0"/>
    <x v="0"/>
    <n v="1412485200"/>
    <n v="1410966179"/>
    <x v="0"/>
    <n v="0"/>
    <x v="1"/>
    <s v="theater/musical"/>
    <n v="0"/>
    <x v="121"/>
    <x v="1"/>
    <x v="40"/>
  </r>
  <r>
    <n v="3642"/>
    <x v="3639"/>
    <x v="3640"/>
    <n v="700"/>
    <n v="15"/>
    <x v="2"/>
    <x v="12"/>
    <x v="3"/>
    <n v="1448902800"/>
    <n v="1445369727"/>
    <x v="0"/>
    <n v="2"/>
    <x v="1"/>
    <s v="theater/musical"/>
    <n v="2"/>
    <x v="501"/>
    <x v="1"/>
    <x v="40"/>
  </r>
  <r>
    <n v="3643"/>
    <x v="3640"/>
    <x v="3641"/>
    <n v="25000"/>
    <n v="0"/>
    <x v="2"/>
    <x v="0"/>
    <x v="0"/>
    <n v="1447734439"/>
    <n v="1444274839"/>
    <x v="0"/>
    <n v="0"/>
    <x v="1"/>
    <s v="theater/musical"/>
    <n v="0"/>
    <x v="121"/>
    <x v="1"/>
    <x v="40"/>
  </r>
  <r>
    <n v="3644"/>
    <x v="3641"/>
    <x v="3642"/>
    <n v="5000"/>
    <n v="821"/>
    <x v="2"/>
    <x v="0"/>
    <x v="0"/>
    <n v="1457413140"/>
    <n v="1454996887"/>
    <x v="0"/>
    <n v="12"/>
    <x v="1"/>
    <s v="theater/musical"/>
    <n v="16"/>
    <x v="2520"/>
    <x v="1"/>
    <x v="40"/>
  </r>
  <r>
    <n v="3645"/>
    <x v="3642"/>
    <x v="3643"/>
    <n v="1000"/>
    <n v="1"/>
    <x v="2"/>
    <x v="5"/>
    <x v="5"/>
    <n v="1479773838"/>
    <n v="1477178238"/>
    <x v="0"/>
    <n v="1"/>
    <x v="1"/>
    <s v="theater/musical"/>
    <n v="0"/>
    <x v="120"/>
    <x v="1"/>
    <x v="40"/>
  </r>
  <r>
    <n v="3646"/>
    <x v="3643"/>
    <x v="3644"/>
    <n v="10000"/>
    <n v="481"/>
    <x v="2"/>
    <x v="0"/>
    <x v="0"/>
    <n v="1434497400"/>
    <n v="1431770802"/>
    <x v="0"/>
    <n v="8"/>
    <x v="1"/>
    <s v="theater/musical"/>
    <n v="5"/>
    <x v="2521"/>
    <x v="1"/>
    <x v="40"/>
  </r>
  <r>
    <n v="3647"/>
    <x v="3644"/>
    <x v="3645"/>
    <n v="500"/>
    <n v="30"/>
    <x v="2"/>
    <x v="1"/>
    <x v="1"/>
    <n v="1475258327"/>
    <n v="1471370327"/>
    <x v="0"/>
    <n v="2"/>
    <x v="1"/>
    <s v="theater/musical"/>
    <n v="6"/>
    <x v="2"/>
    <x v="1"/>
    <x v="40"/>
  </r>
  <r>
    <n v="3648"/>
    <x v="3645"/>
    <x v="3646"/>
    <n v="40000"/>
    <n v="40153"/>
    <x v="0"/>
    <x v="0"/>
    <x v="0"/>
    <n v="1412492445"/>
    <n v="1409900445"/>
    <x v="0"/>
    <n v="73"/>
    <x v="0"/>
    <s v="theater/plays"/>
    <n v="100"/>
    <x v="2522"/>
    <x v="1"/>
    <x v="6"/>
  </r>
  <r>
    <n v="3649"/>
    <x v="3646"/>
    <x v="3647"/>
    <n v="750"/>
    <n v="780"/>
    <x v="0"/>
    <x v="5"/>
    <x v="5"/>
    <n v="1402938394"/>
    <n v="1400691994"/>
    <x v="0"/>
    <n v="8"/>
    <x v="0"/>
    <s v="theater/plays"/>
    <n v="104"/>
    <x v="1158"/>
    <x v="1"/>
    <x v="6"/>
  </r>
  <r>
    <n v="3650"/>
    <x v="3647"/>
    <x v="3648"/>
    <n v="500"/>
    <n v="500"/>
    <x v="0"/>
    <x v="1"/>
    <x v="1"/>
    <n v="1454412584"/>
    <n v="1452598184"/>
    <x v="0"/>
    <n v="17"/>
    <x v="0"/>
    <s v="theater/plays"/>
    <n v="100"/>
    <x v="2011"/>
    <x v="1"/>
    <x v="6"/>
  </r>
  <r>
    <n v="3651"/>
    <x v="3648"/>
    <x v="3649"/>
    <n v="500"/>
    <n v="520"/>
    <x v="0"/>
    <x v="0"/>
    <x v="0"/>
    <n v="1407686340"/>
    <n v="1404833442"/>
    <x v="0"/>
    <n v="9"/>
    <x v="0"/>
    <s v="theater/plays"/>
    <n v="104"/>
    <x v="1337"/>
    <x v="1"/>
    <x v="6"/>
  </r>
  <r>
    <n v="3652"/>
    <x v="2866"/>
    <x v="3650"/>
    <n v="300"/>
    <n v="752"/>
    <x v="0"/>
    <x v="5"/>
    <x v="5"/>
    <n v="1472097540"/>
    <n v="1471188502"/>
    <x v="0"/>
    <n v="17"/>
    <x v="0"/>
    <s v="theater/plays"/>
    <n v="251"/>
    <x v="2523"/>
    <x v="1"/>
    <x v="6"/>
  </r>
  <r>
    <n v="3653"/>
    <x v="3649"/>
    <x v="3651"/>
    <n v="2000"/>
    <n v="2010"/>
    <x v="0"/>
    <x v="1"/>
    <x v="1"/>
    <n v="1438764207"/>
    <n v="1436172207"/>
    <x v="0"/>
    <n v="33"/>
    <x v="0"/>
    <s v="theater/plays"/>
    <n v="101"/>
    <x v="2524"/>
    <x v="1"/>
    <x v="6"/>
  </r>
  <r>
    <n v="3654"/>
    <x v="3650"/>
    <x v="3652"/>
    <n v="1500"/>
    <n v="2616"/>
    <x v="0"/>
    <x v="1"/>
    <x v="1"/>
    <n v="1459702800"/>
    <n v="1457690386"/>
    <x v="0"/>
    <n v="38"/>
    <x v="0"/>
    <s v="theater/plays"/>
    <n v="174"/>
    <x v="2525"/>
    <x v="1"/>
    <x v="6"/>
  </r>
  <r>
    <n v="3655"/>
    <x v="3651"/>
    <x v="3653"/>
    <n v="5000"/>
    <n v="5813"/>
    <x v="0"/>
    <x v="0"/>
    <x v="0"/>
    <n v="1437202740"/>
    <n v="1434654998"/>
    <x v="0"/>
    <n v="79"/>
    <x v="0"/>
    <s v="theater/plays"/>
    <n v="116"/>
    <x v="2526"/>
    <x v="1"/>
    <x v="6"/>
  </r>
  <r>
    <n v="3656"/>
    <x v="3652"/>
    <x v="3654"/>
    <n v="5000"/>
    <n v="5291"/>
    <x v="0"/>
    <x v="16"/>
    <x v="11"/>
    <n v="1485989940"/>
    <n v="1483393836"/>
    <x v="0"/>
    <n v="46"/>
    <x v="0"/>
    <s v="theater/plays"/>
    <n v="106"/>
    <x v="2527"/>
    <x v="1"/>
    <x v="6"/>
  </r>
  <r>
    <n v="3657"/>
    <x v="3653"/>
    <x v="3655"/>
    <n v="2000"/>
    <n v="2215"/>
    <x v="0"/>
    <x v="8"/>
    <x v="7"/>
    <n v="1464817320"/>
    <n v="1462806419"/>
    <x v="0"/>
    <n v="20"/>
    <x v="0"/>
    <s v="theater/plays"/>
    <n v="111"/>
    <x v="2528"/>
    <x v="1"/>
    <x v="6"/>
  </r>
  <r>
    <n v="3658"/>
    <x v="3654"/>
    <x v="3656"/>
    <n v="1500"/>
    <n v="1510"/>
    <x v="0"/>
    <x v="0"/>
    <x v="0"/>
    <n v="1404273540"/>
    <n v="1400272580"/>
    <x v="0"/>
    <n v="20"/>
    <x v="0"/>
    <s v="theater/plays"/>
    <n v="101"/>
    <x v="1700"/>
    <x v="1"/>
    <x v="6"/>
  </r>
  <r>
    <n v="3659"/>
    <x v="3655"/>
    <x v="3657"/>
    <n v="3000"/>
    <n v="3061"/>
    <x v="0"/>
    <x v="0"/>
    <x v="0"/>
    <n v="1426775940"/>
    <n v="1424414350"/>
    <x v="0"/>
    <n v="13"/>
    <x v="0"/>
    <s v="theater/plays"/>
    <n v="102"/>
    <x v="2529"/>
    <x v="1"/>
    <x v="6"/>
  </r>
  <r>
    <n v="3660"/>
    <x v="3656"/>
    <x v="3658"/>
    <n v="250"/>
    <n v="250"/>
    <x v="0"/>
    <x v="1"/>
    <x v="1"/>
    <n v="1419368925"/>
    <n v="1417208925"/>
    <x v="0"/>
    <n v="22"/>
    <x v="0"/>
    <s v="theater/plays"/>
    <n v="100"/>
    <x v="2530"/>
    <x v="1"/>
    <x v="6"/>
  </r>
  <r>
    <n v="3661"/>
    <x v="3657"/>
    <x v="3659"/>
    <n v="3000"/>
    <n v="3330"/>
    <x v="0"/>
    <x v="0"/>
    <x v="0"/>
    <n v="1460260800"/>
    <n v="1458336672"/>
    <x v="0"/>
    <n v="36"/>
    <x v="0"/>
    <s v="theater/plays"/>
    <n v="111"/>
    <x v="2531"/>
    <x v="1"/>
    <x v="6"/>
  </r>
  <r>
    <n v="3662"/>
    <x v="3658"/>
    <x v="3660"/>
    <n v="8000"/>
    <n v="8114"/>
    <x v="0"/>
    <x v="5"/>
    <x v="5"/>
    <n v="1427775414"/>
    <n v="1425187014"/>
    <x v="0"/>
    <n v="40"/>
    <x v="0"/>
    <s v="theater/plays"/>
    <n v="101"/>
    <x v="2532"/>
    <x v="1"/>
    <x v="6"/>
  </r>
  <r>
    <n v="3663"/>
    <x v="3659"/>
    <x v="3661"/>
    <n v="225"/>
    <n v="234"/>
    <x v="0"/>
    <x v="1"/>
    <x v="1"/>
    <n v="1482321030"/>
    <n v="1477133430"/>
    <x v="0"/>
    <n v="9"/>
    <x v="0"/>
    <s v="theater/plays"/>
    <n v="104"/>
    <x v="433"/>
    <x v="1"/>
    <x v="6"/>
  </r>
  <r>
    <n v="3664"/>
    <x v="3660"/>
    <x v="3662"/>
    <n v="800"/>
    <n v="875"/>
    <x v="0"/>
    <x v="0"/>
    <x v="0"/>
    <n v="1466056689"/>
    <n v="1464847089"/>
    <x v="0"/>
    <n v="19"/>
    <x v="0"/>
    <s v="theater/plays"/>
    <n v="109"/>
    <x v="2533"/>
    <x v="1"/>
    <x v="6"/>
  </r>
  <r>
    <n v="3665"/>
    <x v="3661"/>
    <x v="3663"/>
    <n v="620"/>
    <n v="714"/>
    <x v="0"/>
    <x v="6"/>
    <x v="3"/>
    <n v="1446062040"/>
    <n v="1445109822"/>
    <x v="0"/>
    <n v="14"/>
    <x v="0"/>
    <s v="theater/plays"/>
    <n v="115"/>
    <x v="2534"/>
    <x v="1"/>
    <x v="6"/>
  </r>
  <r>
    <n v="3666"/>
    <x v="3662"/>
    <x v="3664"/>
    <n v="1200"/>
    <n v="1200"/>
    <x v="0"/>
    <x v="0"/>
    <x v="0"/>
    <n v="1406185200"/>
    <n v="1404337382"/>
    <x v="0"/>
    <n v="38"/>
    <x v="0"/>
    <s v="theater/plays"/>
    <n v="100"/>
    <x v="2535"/>
    <x v="1"/>
    <x v="6"/>
  </r>
  <r>
    <n v="3667"/>
    <x v="3663"/>
    <x v="3665"/>
    <n v="3000"/>
    <n v="3095.11"/>
    <x v="0"/>
    <x v="1"/>
    <x v="1"/>
    <n v="1437261419"/>
    <n v="1434669419"/>
    <x v="0"/>
    <n v="58"/>
    <x v="0"/>
    <s v="theater/plays"/>
    <n v="103"/>
    <x v="2536"/>
    <x v="1"/>
    <x v="6"/>
  </r>
  <r>
    <n v="3668"/>
    <x v="3664"/>
    <x v="3666"/>
    <n v="1000"/>
    <n v="1035"/>
    <x v="0"/>
    <x v="0"/>
    <x v="0"/>
    <n v="1437676380"/>
    <n v="1435670452"/>
    <x v="0"/>
    <n v="28"/>
    <x v="0"/>
    <s v="theater/plays"/>
    <n v="104"/>
    <x v="2537"/>
    <x v="1"/>
    <x v="6"/>
  </r>
  <r>
    <n v="3669"/>
    <x v="3665"/>
    <x v="3667"/>
    <n v="1000"/>
    <n v="1382"/>
    <x v="0"/>
    <x v="1"/>
    <x v="1"/>
    <n v="1434039137"/>
    <n v="1431447137"/>
    <x v="0"/>
    <n v="17"/>
    <x v="0"/>
    <s v="theater/plays"/>
    <n v="138"/>
    <x v="2538"/>
    <x v="1"/>
    <x v="6"/>
  </r>
  <r>
    <n v="3670"/>
    <x v="3666"/>
    <x v="3668"/>
    <n v="220"/>
    <n v="241"/>
    <x v="0"/>
    <x v="1"/>
    <x v="1"/>
    <n v="1433113200"/>
    <n v="1431951611"/>
    <x v="0"/>
    <n v="12"/>
    <x v="0"/>
    <s v="theater/plays"/>
    <n v="110"/>
    <x v="2539"/>
    <x v="1"/>
    <x v="6"/>
  </r>
  <r>
    <n v="3671"/>
    <x v="3667"/>
    <x v="3669"/>
    <n v="3500"/>
    <n v="3530"/>
    <x v="0"/>
    <x v="0"/>
    <x v="0"/>
    <n v="1405915140"/>
    <n v="1404140667"/>
    <x v="0"/>
    <n v="40"/>
    <x v="0"/>
    <s v="theater/plays"/>
    <n v="101"/>
    <x v="2540"/>
    <x v="1"/>
    <x v="6"/>
  </r>
  <r>
    <n v="3672"/>
    <x v="3668"/>
    <x v="3670"/>
    <n v="3000"/>
    <n v="3046"/>
    <x v="0"/>
    <x v="1"/>
    <x v="1"/>
    <n v="1411771384"/>
    <n v="1409179384"/>
    <x v="0"/>
    <n v="57"/>
    <x v="0"/>
    <s v="theater/plays"/>
    <n v="102"/>
    <x v="2541"/>
    <x v="1"/>
    <x v="6"/>
  </r>
  <r>
    <n v="3673"/>
    <x v="3669"/>
    <x v="3671"/>
    <n v="4000"/>
    <n v="4545"/>
    <x v="0"/>
    <x v="1"/>
    <x v="1"/>
    <n v="1415191920"/>
    <n v="1412233497"/>
    <x v="0"/>
    <n v="114"/>
    <x v="0"/>
    <s v="theater/plays"/>
    <n v="114"/>
    <x v="2542"/>
    <x v="1"/>
    <x v="6"/>
  </r>
  <r>
    <n v="3674"/>
    <x v="3670"/>
    <x v="3672"/>
    <n v="4500"/>
    <n v="4500"/>
    <x v="0"/>
    <x v="12"/>
    <x v="3"/>
    <n v="1472936229"/>
    <n v="1467752229"/>
    <x v="0"/>
    <n v="31"/>
    <x v="0"/>
    <s v="theater/plays"/>
    <n v="100"/>
    <x v="2543"/>
    <x v="1"/>
    <x v="6"/>
  </r>
  <r>
    <n v="3675"/>
    <x v="3671"/>
    <x v="3673"/>
    <n v="50"/>
    <n v="70"/>
    <x v="0"/>
    <x v="1"/>
    <x v="1"/>
    <n v="1463353200"/>
    <n v="1462285182"/>
    <x v="0"/>
    <n v="3"/>
    <x v="0"/>
    <s v="theater/plays"/>
    <n v="140"/>
    <x v="457"/>
    <x v="1"/>
    <x v="6"/>
  </r>
  <r>
    <n v="3676"/>
    <x v="3672"/>
    <x v="3674"/>
    <n v="800"/>
    <n v="1030"/>
    <x v="0"/>
    <x v="0"/>
    <x v="0"/>
    <n v="1410550484"/>
    <n v="1408995284"/>
    <x v="0"/>
    <n v="16"/>
    <x v="0"/>
    <s v="theater/plays"/>
    <n v="129"/>
    <x v="2544"/>
    <x v="1"/>
    <x v="6"/>
  </r>
  <r>
    <n v="3677"/>
    <x v="3673"/>
    <x v="3675"/>
    <n v="12000"/>
    <n v="12348.5"/>
    <x v="0"/>
    <x v="0"/>
    <x v="0"/>
    <n v="1404359940"/>
    <n v="1402580818"/>
    <x v="0"/>
    <n v="199"/>
    <x v="0"/>
    <s v="theater/plays"/>
    <n v="103"/>
    <x v="2545"/>
    <x v="1"/>
    <x v="6"/>
  </r>
  <r>
    <n v="3678"/>
    <x v="3674"/>
    <x v="3676"/>
    <n v="2000"/>
    <n v="2050"/>
    <x v="0"/>
    <x v="1"/>
    <x v="1"/>
    <n v="1433076298"/>
    <n v="1430052298"/>
    <x v="0"/>
    <n v="31"/>
    <x v="0"/>
    <s v="theater/plays"/>
    <n v="103"/>
    <x v="2546"/>
    <x v="1"/>
    <x v="6"/>
  </r>
  <r>
    <n v="3679"/>
    <x v="3675"/>
    <x v="3677"/>
    <n v="2000"/>
    <n v="2202"/>
    <x v="0"/>
    <x v="0"/>
    <x v="0"/>
    <n v="1404190740"/>
    <n v="1401214581"/>
    <x v="0"/>
    <n v="30"/>
    <x v="0"/>
    <s v="theater/plays"/>
    <n v="110"/>
    <x v="2547"/>
    <x v="1"/>
    <x v="6"/>
  </r>
  <r>
    <n v="3680"/>
    <x v="3676"/>
    <x v="3678"/>
    <n v="3000"/>
    <n v="3383"/>
    <x v="0"/>
    <x v="0"/>
    <x v="0"/>
    <n v="1475664834"/>
    <n v="1473850434"/>
    <x v="0"/>
    <n v="34"/>
    <x v="0"/>
    <s v="theater/plays"/>
    <n v="113"/>
    <x v="2548"/>
    <x v="1"/>
    <x v="6"/>
  </r>
  <r>
    <n v="3681"/>
    <x v="3677"/>
    <x v="3679"/>
    <n v="1000"/>
    <n v="1119"/>
    <x v="0"/>
    <x v="0"/>
    <x v="0"/>
    <n v="1452872290"/>
    <n v="1452008290"/>
    <x v="0"/>
    <n v="18"/>
    <x v="0"/>
    <s v="theater/plays"/>
    <n v="112"/>
    <x v="1025"/>
    <x v="1"/>
    <x v="6"/>
  </r>
  <r>
    <n v="3682"/>
    <x v="3678"/>
    <x v="3680"/>
    <n v="3000"/>
    <n v="4176"/>
    <x v="0"/>
    <x v="0"/>
    <x v="0"/>
    <n v="1402901940"/>
    <n v="1399998418"/>
    <x v="0"/>
    <n v="67"/>
    <x v="0"/>
    <s v="theater/plays"/>
    <n v="139"/>
    <x v="69"/>
    <x v="1"/>
    <x v="6"/>
  </r>
  <r>
    <n v="3683"/>
    <x v="3679"/>
    <x v="3681"/>
    <n v="3500"/>
    <n v="3880"/>
    <x v="0"/>
    <x v="0"/>
    <x v="0"/>
    <n v="1476931696"/>
    <n v="1474339696"/>
    <x v="0"/>
    <n v="66"/>
    <x v="0"/>
    <s v="theater/plays"/>
    <n v="111"/>
    <x v="2549"/>
    <x v="1"/>
    <x v="6"/>
  </r>
  <r>
    <n v="3684"/>
    <x v="3680"/>
    <x v="3682"/>
    <n v="750"/>
    <n v="1043"/>
    <x v="0"/>
    <x v="0"/>
    <x v="0"/>
    <n v="1441167586"/>
    <n v="1438575586"/>
    <x v="0"/>
    <n v="23"/>
    <x v="0"/>
    <s v="theater/plays"/>
    <n v="139"/>
    <x v="2550"/>
    <x v="1"/>
    <x v="6"/>
  </r>
  <r>
    <n v="3685"/>
    <x v="3681"/>
    <x v="3683"/>
    <n v="5000"/>
    <n v="5285"/>
    <x v="0"/>
    <x v="0"/>
    <x v="0"/>
    <n v="1400533200"/>
    <n v="1398348859"/>
    <x v="0"/>
    <n v="126"/>
    <x v="0"/>
    <s v="theater/plays"/>
    <n v="106"/>
    <x v="17"/>
    <x v="1"/>
    <x v="6"/>
  </r>
  <r>
    <n v="3686"/>
    <x v="3682"/>
    <x v="3684"/>
    <n v="350"/>
    <n v="355"/>
    <x v="0"/>
    <x v="0"/>
    <x v="0"/>
    <n v="1440820740"/>
    <n v="1439567660"/>
    <x v="0"/>
    <n v="6"/>
    <x v="0"/>
    <s v="theater/plays"/>
    <n v="101"/>
    <x v="2551"/>
    <x v="1"/>
    <x v="6"/>
  </r>
  <r>
    <n v="3687"/>
    <x v="3683"/>
    <x v="3685"/>
    <n v="5000"/>
    <n v="5012.25"/>
    <x v="0"/>
    <x v="0"/>
    <x v="0"/>
    <n v="1403846055"/>
    <n v="1401254055"/>
    <x v="0"/>
    <n v="25"/>
    <x v="0"/>
    <s v="theater/plays"/>
    <n v="100"/>
    <x v="2552"/>
    <x v="1"/>
    <x v="6"/>
  </r>
  <r>
    <n v="3688"/>
    <x v="3684"/>
    <x v="3686"/>
    <n v="3000"/>
    <n v="3275"/>
    <x v="0"/>
    <x v="1"/>
    <x v="1"/>
    <n v="1407524004"/>
    <n v="1404932004"/>
    <x v="0"/>
    <n v="39"/>
    <x v="0"/>
    <s v="theater/plays"/>
    <n v="109"/>
    <x v="995"/>
    <x v="1"/>
    <x v="6"/>
  </r>
  <r>
    <n v="3689"/>
    <x v="3685"/>
    <x v="3687"/>
    <n v="3000"/>
    <n v="3550"/>
    <x v="0"/>
    <x v="0"/>
    <x v="0"/>
    <n v="1434925500"/>
    <n v="1432410639"/>
    <x v="0"/>
    <n v="62"/>
    <x v="0"/>
    <s v="theater/plays"/>
    <n v="118"/>
    <x v="2553"/>
    <x v="1"/>
    <x v="6"/>
  </r>
  <r>
    <n v="3690"/>
    <x v="3686"/>
    <x v="3688"/>
    <n v="1500"/>
    <n v="1800"/>
    <x v="0"/>
    <x v="0"/>
    <x v="0"/>
    <n v="1417101683"/>
    <n v="1414506083"/>
    <x v="0"/>
    <n v="31"/>
    <x v="0"/>
    <s v="theater/plays"/>
    <n v="120"/>
    <x v="2554"/>
    <x v="1"/>
    <x v="6"/>
  </r>
  <r>
    <n v="3691"/>
    <x v="3687"/>
    <x v="3689"/>
    <n v="40000"/>
    <n v="51184"/>
    <x v="0"/>
    <x v="0"/>
    <x v="0"/>
    <n v="1425272340"/>
    <n v="1421426929"/>
    <x v="0"/>
    <n v="274"/>
    <x v="0"/>
    <s v="theater/plays"/>
    <n v="128"/>
    <x v="2555"/>
    <x v="1"/>
    <x v="6"/>
  </r>
  <r>
    <n v="3692"/>
    <x v="3688"/>
    <x v="3690"/>
    <n v="1000"/>
    <n v="1260"/>
    <x v="0"/>
    <x v="0"/>
    <x v="0"/>
    <n v="1411084800"/>
    <n v="1410304179"/>
    <x v="0"/>
    <n v="17"/>
    <x v="0"/>
    <s v="theater/plays"/>
    <n v="126"/>
    <x v="2556"/>
    <x v="1"/>
    <x v="6"/>
  </r>
  <r>
    <n v="3693"/>
    <x v="3689"/>
    <x v="3691"/>
    <n v="333"/>
    <n v="430"/>
    <x v="0"/>
    <x v="1"/>
    <x v="1"/>
    <n v="1448922600"/>
    <n v="1446352529"/>
    <x v="0"/>
    <n v="14"/>
    <x v="0"/>
    <s v="theater/plays"/>
    <n v="129"/>
    <x v="2557"/>
    <x v="1"/>
    <x v="6"/>
  </r>
  <r>
    <n v="3694"/>
    <x v="3690"/>
    <x v="3692"/>
    <n v="3500"/>
    <n v="3760"/>
    <x v="0"/>
    <x v="0"/>
    <x v="0"/>
    <n v="1465178400"/>
    <n v="1461985967"/>
    <x v="0"/>
    <n v="60"/>
    <x v="0"/>
    <s v="theater/plays"/>
    <n v="107"/>
    <x v="2558"/>
    <x v="1"/>
    <x v="6"/>
  </r>
  <r>
    <n v="3695"/>
    <x v="3691"/>
    <x v="3693"/>
    <n v="4000"/>
    <n v="4005"/>
    <x v="0"/>
    <x v="0"/>
    <x v="0"/>
    <n v="1421009610"/>
    <n v="1419281610"/>
    <x v="0"/>
    <n v="33"/>
    <x v="0"/>
    <s v="theater/plays"/>
    <n v="100"/>
    <x v="2559"/>
    <x v="1"/>
    <x v="6"/>
  </r>
  <r>
    <n v="3696"/>
    <x v="3692"/>
    <x v="3694"/>
    <n v="2000"/>
    <n v="3100"/>
    <x v="0"/>
    <x v="1"/>
    <x v="1"/>
    <n v="1423838916"/>
    <n v="1418654916"/>
    <x v="0"/>
    <n v="78"/>
    <x v="0"/>
    <s v="theater/plays"/>
    <n v="155"/>
    <x v="2560"/>
    <x v="1"/>
    <x v="6"/>
  </r>
  <r>
    <n v="3697"/>
    <x v="3693"/>
    <x v="3695"/>
    <n v="2000"/>
    <n v="2160"/>
    <x v="0"/>
    <x v="1"/>
    <x v="1"/>
    <n v="1462878648"/>
    <n v="1461064248"/>
    <x v="0"/>
    <n v="30"/>
    <x v="0"/>
    <s v="theater/plays"/>
    <n v="108"/>
    <x v="2561"/>
    <x v="1"/>
    <x v="6"/>
  </r>
  <r>
    <n v="3698"/>
    <x v="3694"/>
    <x v="3696"/>
    <n v="5000"/>
    <n v="5526"/>
    <x v="0"/>
    <x v="0"/>
    <x v="0"/>
    <n v="1456946487"/>
    <n v="1454354487"/>
    <x v="0"/>
    <n v="136"/>
    <x v="0"/>
    <s v="theater/plays"/>
    <n v="111"/>
    <x v="2562"/>
    <x v="1"/>
    <x v="6"/>
  </r>
  <r>
    <n v="3699"/>
    <x v="3695"/>
    <x v="3697"/>
    <n v="2500"/>
    <n v="2520"/>
    <x v="0"/>
    <x v="0"/>
    <x v="0"/>
    <n v="1413383216"/>
    <n v="1410791216"/>
    <x v="0"/>
    <n v="40"/>
    <x v="0"/>
    <s v="theater/plays"/>
    <n v="101"/>
    <x v="2007"/>
    <x v="1"/>
    <x v="6"/>
  </r>
  <r>
    <n v="3700"/>
    <x v="3696"/>
    <x v="3698"/>
    <n v="500"/>
    <n v="606"/>
    <x v="0"/>
    <x v="0"/>
    <x v="0"/>
    <n v="1412092800"/>
    <n v="1409493800"/>
    <x v="0"/>
    <n v="18"/>
    <x v="0"/>
    <s v="theater/plays"/>
    <n v="121"/>
    <x v="2274"/>
    <x v="1"/>
    <x v="6"/>
  </r>
  <r>
    <n v="3701"/>
    <x v="3697"/>
    <x v="3699"/>
    <n v="1500"/>
    <n v="1505"/>
    <x v="0"/>
    <x v="1"/>
    <x v="1"/>
    <n v="1433422793"/>
    <n v="1430830793"/>
    <x v="0"/>
    <n v="39"/>
    <x v="0"/>
    <s v="theater/plays"/>
    <n v="100"/>
    <x v="2563"/>
    <x v="1"/>
    <x v="6"/>
  </r>
  <r>
    <n v="3702"/>
    <x v="3698"/>
    <x v="3700"/>
    <n v="3000"/>
    <n v="3275"/>
    <x v="0"/>
    <x v="1"/>
    <x v="1"/>
    <n v="1468191540"/>
    <n v="1464958484"/>
    <x v="0"/>
    <n v="21"/>
    <x v="0"/>
    <s v="theater/plays"/>
    <n v="109"/>
    <x v="2564"/>
    <x v="1"/>
    <x v="6"/>
  </r>
  <r>
    <n v="3703"/>
    <x v="3699"/>
    <x v="3701"/>
    <n v="1050"/>
    <n v="1296"/>
    <x v="0"/>
    <x v="0"/>
    <x v="0"/>
    <n v="1471071540"/>
    <n v="1467720388"/>
    <x v="0"/>
    <n v="30"/>
    <x v="0"/>
    <s v="theater/plays"/>
    <n v="123"/>
    <x v="2565"/>
    <x v="1"/>
    <x v="6"/>
  </r>
  <r>
    <n v="3704"/>
    <x v="3700"/>
    <x v="3702"/>
    <n v="300"/>
    <n v="409.01"/>
    <x v="0"/>
    <x v="1"/>
    <x v="1"/>
    <n v="1464712394"/>
    <n v="1459528394"/>
    <x v="0"/>
    <n v="27"/>
    <x v="0"/>
    <s v="theater/plays"/>
    <n v="136"/>
    <x v="2566"/>
    <x v="1"/>
    <x v="6"/>
  </r>
  <r>
    <n v="3705"/>
    <x v="3701"/>
    <x v="3703"/>
    <n v="2827"/>
    <n v="2925"/>
    <x v="0"/>
    <x v="0"/>
    <x v="0"/>
    <n v="1403546400"/>
    <n v="1401714114"/>
    <x v="0"/>
    <n v="35"/>
    <x v="0"/>
    <s v="theater/plays"/>
    <n v="103"/>
    <x v="1829"/>
    <x v="1"/>
    <x v="6"/>
  </r>
  <r>
    <n v="3706"/>
    <x v="3702"/>
    <x v="3704"/>
    <n v="1500"/>
    <n v="1820"/>
    <x v="0"/>
    <x v="0"/>
    <x v="0"/>
    <n v="1410558949"/>
    <n v="1409262949"/>
    <x v="0"/>
    <n v="13"/>
    <x v="0"/>
    <s v="theater/plays"/>
    <n v="121"/>
    <x v="2567"/>
    <x v="1"/>
    <x v="6"/>
  </r>
  <r>
    <n v="3707"/>
    <x v="3703"/>
    <x v="3705"/>
    <n v="1000"/>
    <n v="1860"/>
    <x v="0"/>
    <x v="0"/>
    <x v="0"/>
    <n v="1469165160"/>
    <n v="1467335378"/>
    <x v="0"/>
    <n v="23"/>
    <x v="0"/>
    <s v="theater/plays"/>
    <n v="186"/>
    <x v="2568"/>
    <x v="1"/>
    <x v="6"/>
  </r>
  <r>
    <n v="3708"/>
    <x v="3704"/>
    <x v="3706"/>
    <n v="700"/>
    <n v="2100"/>
    <x v="0"/>
    <x v="0"/>
    <x v="0"/>
    <n v="1404444286"/>
    <n v="1403234686"/>
    <x v="0"/>
    <n v="39"/>
    <x v="0"/>
    <s v="theater/plays"/>
    <n v="300"/>
    <x v="2569"/>
    <x v="1"/>
    <x v="6"/>
  </r>
  <r>
    <n v="3709"/>
    <x v="3705"/>
    <x v="3707"/>
    <n v="1000"/>
    <n v="1082.5"/>
    <x v="0"/>
    <x v="1"/>
    <x v="1"/>
    <n v="1403715546"/>
    <n v="1401123546"/>
    <x v="0"/>
    <n v="35"/>
    <x v="0"/>
    <s v="theater/plays"/>
    <n v="108"/>
    <x v="2570"/>
    <x v="1"/>
    <x v="6"/>
  </r>
  <r>
    <n v="3710"/>
    <x v="3706"/>
    <x v="3708"/>
    <n v="1300"/>
    <n v="1835"/>
    <x v="0"/>
    <x v="0"/>
    <x v="0"/>
    <n v="1428068988"/>
    <n v="1425908988"/>
    <x v="0"/>
    <n v="27"/>
    <x v="0"/>
    <s v="theater/plays"/>
    <n v="141"/>
    <x v="2571"/>
    <x v="1"/>
    <x v="6"/>
  </r>
  <r>
    <n v="3711"/>
    <x v="3707"/>
    <x v="3709"/>
    <n v="500"/>
    <n v="570"/>
    <x v="0"/>
    <x v="0"/>
    <x v="0"/>
    <n v="1402848000"/>
    <n v="1400606573"/>
    <x v="0"/>
    <n v="21"/>
    <x v="0"/>
    <s v="theater/plays"/>
    <n v="114"/>
    <x v="2572"/>
    <x v="1"/>
    <x v="6"/>
  </r>
  <r>
    <n v="3712"/>
    <x v="3708"/>
    <x v="3710"/>
    <n v="7500"/>
    <n v="11530"/>
    <x v="0"/>
    <x v="0"/>
    <x v="0"/>
    <n v="1433055540"/>
    <n v="1431230867"/>
    <x v="0"/>
    <n v="104"/>
    <x v="0"/>
    <s v="theater/plays"/>
    <n v="154"/>
    <x v="734"/>
    <x v="1"/>
    <x v="6"/>
  </r>
  <r>
    <n v="3713"/>
    <x v="3709"/>
    <x v="3711"/>
    <n v="2000"/>
    <n v="2030"/>
    <x v="0"/>
    <x v="0"/>
    <x v="0"/>
    <n v="1465062166"/>
    <n v="1463334166"/>
    <x v="0"/>
    <n v="19"/>
    <x v="0"/>
    <s v="theater/plays"/>
    <n v="102"/>
    <x v="2573"/>
    <x v="1"/>
    <x v="6"/>
  </r>
  <r>
    <n v="3714"/>
    <x v="3710"/>
    <x v="3712"/>
    <n v="10000"/>
    <n v="10235"/>
    <x v="0"/>
    <x v="0"/>
    <x v="0"/>
    <n v="1432612740"/>
    <n v="1429881667"/>
    <x v="0"/>
    <n v="97"/>
    <x v="0"/>
    <s v="theater/plays"/>
    <n v="102"/>
    <x v="2574"/>
    <x v="1"/>
    <x v="6"/>
  </r>
  <r>
    <n v="3715"/>
    <x v="3711"/>
    <x v="3713"/>
    <n v="3500"/>
    <n v="3590"/>
    <x v="0"/>
    <x v="1"/>
    <x v="1"/>
    <n v="1427806320"/>
    <n v="1422834819"/>
    <x v="0"/>
    <n v="27"/>
    <x v="0"/>
    <s v="theater/plays"/>
    <n v="103"/>
    <x v="2575"/>
    <x v="1"/>
    <x v="6"/>
  </r>
  <r>
    <n v="3716"/>
    <x v="3712"/>
    <x v="3714"/>
    <n v="800"/>
    <n v="1246"/>
    <x v="0"/>
    <x v="0"/>
    <x v="0"/>
    <n v="1453411109"/>
    <n v="1450819109"/>
    <x v="0"/>
    <n v="24"/>
    <x v="0"/>
    <s v="theater/plays"/>
    <n v="156"/>
    <x v="843"/>
    <x v="1"/>
    <x v="6"/>
  </r>
  <r>
    <n v="3717"/>
    <x v="3713"/>
    <x v="3715"/>
    <n v="4000"/>
    <n v="4030"/>
    <x v="0"/>
    <x v="1"/>
    <x v="1"/>
    <n v="1431204449"/>
    <n v="1428526049"/>
    <x v="0"/>
    <n v="13"/>
    <x v="0"/>
    <s v="theater/plays"/>
    <n v="101"/>
    <x v="2576"/>
    <x v="1"/>
    <x v="6"/>
  </r>
  <r>
    <n v="3718"/>
    <x v="3714"/>
    <x v="3716"/>
    <n v="500"/>
    <n v="1197"/>
    <x v="0"/>
    <x v="1"/>
    <x v="1"/>
    <n v="1425057075"/>
    <n v="1422465075"/>
    <x v="0"/>
    <n v="46"/>
    <x v="0"/>
    <s v="theater/plays"/>
    <n v="239"/>
    <x v="2577"/>
    <x v="1"/>
    <x v="6"/>
  </r>
  <r>
    <n v="3719"/>
    <x v="3715"/>
    <x v="3717"/>
    <n v="200"/>
    <n v="420"/>
    <x v="0"/>
    <x v="1"/>
    <x v="1"/>
    <n v="1434994266"/>
    <n v="1432402266"/>
    <x v="0"/>
    <n v="4"/>
    <x v="0"/>
    <s v="theater/plays"/>
    <n v="210"/>
    <x v="2432"/>
    <x v="1"/>
    <x v="6"/>
  </r>
  <r>
    <n v="3720"/>
    <x v="3716"/>
    <x v="3718"/>
    <n v="3300"/>
    <n v="3449"/>
    <x v="0"/>
    <x v="0"/>
    <x v="0"/>
    <n v="1435881006"/>
    <n v="1433980206"/>
    <x v="0"/>
    <n v="40"/>
    <x v="0"/>
    <s v="theater/plays"/>
    <n v="105"/>
    <x v="2578"/>
    <x v="1"/>
    <x v="6"/>
  </r>
  <r>
    <n v="3721"/>
    <x v="3717"/>
    <x v="3719"/>
    <n v="5000"/>
    <n v="5040"/>
    <x v="0"/>
    <x v="0"/>
    <x v="0"/>
    <n v="1415230084"/>
    <n v="1413412084"/>
    <x v="0"/>
    <n v="44"/>
    <x v="0"/>
    <s v="theater/plays"/>
    <n v="101"/>
    <x v="2579"/>
    <x v="1"/>
    <x v="6"/>
  </r>
  <r>
    <n v="3722"/>
    <x v="3718"/>
    <x v="3720"/>
    <n v="1500"/>
    <n v="1668"/>
    <x v="0"/>
    <x v="5"/>
    <x v="5"/>
    <n v="1455231540"/>
    <n v="1452614847"/>
    <x v="0"/>
    <n v="35"/>
    <x v="0"/>
    <s v="theater/plays"/>
    <n v="111"/>
    <x v="2580"/>
    <x v="1"/>
    <x v="6"/>
  </r>
  <r>
    <n v="3723"/>
    <x v="3719"/>
    <x v="3721"/>
    <n v="4500"/>
    <n v="4592"/>
    <x v="0"/>
    <x v="1"/>
    <x v="1"/>
    <n v="1417374262"/>
    <n v="1414778662"/>
    <x v="0"/>
    <n v="63"/>
    <x v="0"/>
    <s v="theater/plays"/>
    <n v="102"/>
    <x v="2581"/>
    <x v="1"/>
    <x v="6"/>
  </r>
  <r>
    <n v="3724"/>
    <x v="3720"/>
    <x v="3722"/>
    <n v="4300"/>
    <n v="4409.55"/>
    <x v="0"/>
    <x v="1"/>
    <x v="1"/>
    <n v="1462402800"/>
    <n v="1459856860"/>
    <x v="0"/>
    <n v="89"/>
    <x v="0"/>
    <s v="theater/plays"/>
    <n v="103"/>
    <x v="2582"/>
    <x v="1"/>
    <x v="6"/>
  </r>
  <r>
    <n v="3725"/>
    <x v="3721"/>
    <x v="3723"/>
    <n v="300"/>
    <n v="381"/>
    <x v="0"/>
    <x v="1"/>
    <x v="1"/>
    <n v="1455831000"/>
    <n v="1454366467"/>
    <x v="0"/>
    <n v="15"/>
    <x v="0"/>
    <s v="theater/plays"/>
    <n v="127"/>
    <x v="2583"/>
    <x v="1"/>
    <x v="6"/>
  </r>
  <r>
    <n v="3726"/>
    <x v="3722"/>
    <x v="3724"/>
    <n v="850"/>
    <n v="2879"/>
    <x v="0"/>
    <x v="0"/>
    <x v="0"/>
    <n v="1461963600"/>
    <n v="1459567371"/>
    <x v="0"/>
    <n v="46"/>
    <x v="0"/>
    <s v="theater/plays"/>
    <n v="339"/>
    <x v="2584"/>
    <x v="1"/>
    <x v="6"/>
  </r>
  <r>
    <n v="3727"/>
    <x v="3723"/>
    <x v="3725"/>
    <n v="2000"/>
    <n v="2015"/>
    <x v="0"/>
    <x v="0"/>
    <x v="0"/>
    <n v="1476939300"/>
    <n v="1474273294"/>
    <x v="0"/>
    <n v="33"/>
    <x v="0"/>
    <s v="theater/plays"/>
    <n v="101"/>
    <x v="2503"/>
    <x v="1"/>
    <x v="6"/>
  </r>
  <r>
    <n v="3728"/>
    <x v="3724"/>
    <x v="3726"/>
    <n v="20000"/>
    <n v="1862"/>
    <x v="2"/>
    <x v="0"/>
    <x v="0"/>
    <n v="1439957176"/>
    <n v="1437365176"/>
    <x v="0"/>
    <n v="31"/>
    <x v="1"/>
    <s v="theater/plays"/>
    <n v="9"/>
    <x v="2585"/>
    <x v="1"/>
    <x v="6"/>
  </r>
  <r>
    <n v="3729"/>
    <x v="3725"/>
    <x v="3727"/>
    <n v="5000"/>
    <n v="362"/>
    <x v="2"/>
    <x v="0"/>
    <x v="0"/>
    <n v="1427082912"/>
    <n v="1423198512"/>
    <x v="0"/>
    <n v="5"/>
    <x v="1"/>
    <s v="theater/plays"/>
    <n v="7"/>
    <x v="2586"/>
    <x v="1"/>
    <x v="6"/>
  </r>
  <r>
    <n v="3730"/>
    <x v="3726"/>
    <x v="3728"/>
    <n v="1000"/>
    <n v="100"/>
    <x v="2"/>
    <x v="0"/>
    <x v="0"/>
    <n v="1439828159"/>
    <n v="1437236159"/>
    <x v="0"/>
    <n v="1"/>
    <x v="1"/>
    <s v="theater/plays"/>
    <n v="10"/>
    <x v="101"/>
    <x v="1"/>
    <x v="6"/>
  </r>
  <r>
    <n v="3731"/>
    <x v="3727"/>
    <x v="3729"/>
    <n v="5500"/>
    <n v="620"/>
    <x v="2"/>
    <x v="0"/>
    <x v="0"/>
    <n v="1420860180"/>
    <n v="1418234646"/>
    <x v="0"/>
    <n v="12"/>
    <x v="1"/>
    <s v="theater/plays"/>
    <n v="11"/>
    <x v="1237"/>
    <x v="1"/>
    <x v="6"/>
  </r>
  <r>
    <n v="3732"/>
    <x v="3728"/>
    <x v="3730"/>
    <n v="850"/>
    <n v="131"/>
    <x v="2"/>
    <x v="9"/>
    <x v="3"/>
    <n v="1422100800"/>
    <n v="1416932133"/>
    <x v="0"/>
    <n v="4"/>
    <x v="1"/>
    <s v="theater/plays"/>
    <n v="15"/>
    <x v="163"/>
    <x v="1"/>
    <x v="6"/>
  </r>
  <r>
    <n v="3733"/>
    <x v="3729"/>
    <x v="3731"/>
    <n v="1500"/>
    <n v="0"/>
    <x v="2"/>
    <x v="0"/>
    <x v="0"/>
    <n v="1429396200"/>
    <n v="1428539708"/>
    <x v="0"/>
    <n v="0"/>
    <x v="1"/>
    <s v="theater/plays"/>
    <n v="0"/>
    <x v="121"/>
    <x v="1"/>
    <x v="6"/>
  </r>
  <r>
    <n v="3734"/>
    <x v="3730"/>
    <x v="3732"/>
    <n v="1500"/>
    <n v="427"/>
    <x v="2"/>
    <x v="0"/>
    <x v="0"/>
    <n v="1432589896"/>
    <n v="1427405896"/>
    <x v="0"/>
    <n v="7"/>
    <x v="1"/>
    <s v="theater/plays"/>
    <n v="28"/>
    <x v="2254"/>
    <x v="1"/>
    <x v="6"/>
  </r>
  <r>
    <n v="3735"/>
    <x v="3731"/>
    <x v="3733"/>
    <n v="150"/>
    <n v="20"/>
    <x v="2"/>
    <x v="1"/>
    <x v="1"/>
    <n v="1432831089"/>
    <n v="1430239089"/>
    <x v="0"/>
    <n v="2"/>
    <x v="1"/>
    <s v="theater/plays"/>
    <n v="13"/>
    <x v="119"/>
    <x v="1"/>
    <x v="6"/>
  </r>
  <r>
    <n v="3736"/>
    <x v="3732"/>
    <x v="3734"/>
    <n v="1500"/>
    <n v="10"/>
    <x v="2"/>
    <x v="1"/>
    <x v="1"/>
    <n v="1427133600"/>
    <n v="1423847093"/>
    <x v="0"/>
    <n v="1"/>
    <x v="1"/>
    <s v="theater/plays"/>
    <n v="1"/>
    <x v="119"/>
    <x v="1"/>
    <x v="6"/>
  </r>
  <r>
    <n v="3737"/>
    <x v="3476"/>
    <x v="3735"/>
    <n v="700"/>
    <n v="150"/>
    <x v="2"/>
    <x v="0"/>
    <x v="0"/>
    <n v="1447311540"/>
    <n v="1445358903"/>
    <x v="0"/>
    <n v="4"/>
    <x v="1"/>
    <s v="theater/plays"/>
    <n v="21"/>
    <x v="822"/>
    <x v="1"/>
    <x v="6"/>
  </r>
  <r>
    <n v="3738"/>
    <x v="3733"/>
    <x v="3736"/>
    <n v="1500"/>
    <n v="270"/>
    <x v="2"/>
    <x v="1"/>
    <x v="1"/>
    <n v="1405461600"/>
    <n v="1403562705"/>
    <x v="0"/>
    <n v="6"/>
    <x v="1"/>
    <s v="theater/plays"/>
    <n v="18"/>
    <x v="817"/>
    <x v="1"/>
    <x v="6"/>
  </r>
  <r>
    <n v="3739"/>
    <x v="3734"/>
    <x v="3737"/>
    <n v="4000"/>
    <n v="805"/>
    <x v="2"/>
    <x v="1"/>
    <x v="1"/>
    <n v="1468752468"/>
    <n v="1467024468"/>
    <x v="0"/>
    <n v="8"/>
    <x v="1"/>
    <s v="theater/plays"/>
    <n v="20"/>
    <x v="2587"/>
    <x v="1"/>
    <x v="6"/>
  </r>
  <r>
    <n v="3740"/>
    <x v="3735"/>
    <x v="3738"/>
    <n v="2000"/>
    <n v="358"/>
    <x v="2"/>
    <x v="0"/>
    <x v="0"/>
    <n v="1407808438"/>
    <n v="1405217355"/>
    <x v="0"/>
    <n v="14"/>
    <x v="1"/>
    <s v="theater/plays"/>
    <n v="18"/>
    <x v="2588"/>
    <x v="1"/>
    <x v="6"/>
  </r>
  <r>
    <n v="3741"/>
    <x v="3736"/>
    <x v="3739"/>
    <n v="20000"/>
    <n v="0"/>
    <x v="2"/>
    <x v="0"/>
    <x v="0"/>
    <n v="1450389950"/>
    <n v="1447797950"/>
    <x v="0"/>
    <n v="0"/>
    <x v="1"/>
    <s v="theater/plays"/>
    <n v="0"/>
    <x v="121"/>
    <x v="1"/>
    <x v="6"/>
  </r>
  <r>
    <n v="3742"/>
    <x v="3737"/>
    <x v="3740"/>
    <n v="5000"/>
    <n v="100"/>
    <x v="2"/>
    <x v="0"/>
    <x v="0"/>
    <n v="1409980144"/>
    <n v="1407388144"/>
    <x v="0"/>
    <n v="4"/>
    <x v="1"/>
    <s v="theater/plays"/>
    <n v="2"/>
    <x v="380"/>
    <x v="1"/>
    <x v="6"/>
  </r>
  <r>
    <n v="3743"/>
    <x v="3738"/>
    <x v="3741"/>
    <n v="2200"/>
    <n v="0"/>
    <x v="2"/>
    <x v="0"/>
    <x v="0"/>
    <n v="1404406964"/>
    <n v="1401814964"/>
    <x v="0"/>
    <n v="0"/>
    <x v="1"/>
    <s v="theater/plays"/>
    <n v="0"/>
    <x v="121"/>
    <x v="1"/>
    <x v="6"/>
  </r>
  <r>
    <n v="3744"/>
    <x v="3739"/>
    <x v="3742"/>
    <n v="1200"/>
    <n v="0"/>
    <x v="2"/>
    <x v="0"/>
    <x v="0"/>
    <n v="1404532740"/>
    <n v="1401823952"/>
    <x v="0"/>
    <n v="0"/>
    <x v="1"/>
    <s v="theater/plays"/>
    <n v="0"/>
    <x v="121"/>
    <x v="1"/>
    <x v="6"/>
  </r>
  <r>
    <n v="3745"/>
    <x v="3740"/>
    <x v="3743"/>
    <n v="100"/>
    <n v="10"/>
    <x v="2"/>
    <x v="0"/>
    <x v="0"/>
    <n v="1407689102"/>
    <n v="1405097102"/>
    <x v="0"/>
    <n v="1"/>
    <x v="1"/>
    <s v="theater/plays"/>
    <n v="10"/>
    <x v="119"/>
    <x v="1"/>
    <x v="6"/>
  </r>
  <r>
    <n v="3746"/>
    <x v="3741"/>
    <x v="3744"/>
    <n v="8500"/>
    <n v="202"/>
    <x v="2"/>
    <x v="0"/>
    <x v="0"/>
    <n v="1475918439"/>
    <n v="1473326439"/>
    <x v="0"/>
    <n v="1"/>
    <x v="1"/>
    <s v="theater/plays"/>
    <n v="2"/>
    <x v="2589"/>
    <x v="1"/>
    <x v="6"/>
  </r>
  <r>
    <n v="3747"/>
    <x v="3742"/>
    <x v="3745"/>
    <n v="2500"/>
    <n v="25"/>
    <x v="2"/>
    <x v="1"/>
    <x v="1"/>
    <n v="1436137140"/>
    <n v="1433833896"/>
    <x v="0"/>
    <n v="1"/>
    <x v="1"/>
    <s v="theater/plays"/>
    <n v="1"/>
    <x v="380"/>
    <x v="1"/>
    <x v="6"/>
  </r>
  <r>
    <n v="3748"/>
    <x v="3743"/>
    <x v="3746"/>
    <n v="5000"/>
    <n v="5176"/>
    <x v="0"/>
    <x v="0"/>
    <x v="0"/>
    <n v="1455602340"/>
    <n v="1453827436"/>
    <x v="0"/>
    <n v="52"/>
    <x v="0"/>
    <s v="theater/musical"/>
    <n v="104"/>
    <x v="2590"/>
    <x v="1"/>
    <x v="40"/>
  </r>
  <r>
    <n v="3749"/>
    <x v="3744"/>
    <x v="3747"/>
    <n v="500"/>
    <n v="525"/>
    <x v="0"/>
    <x v="0"/>
    <x v="0"/>
    <n v="1461902340"/>
    <n v="1459220588"/>
    <x v="0"/>
    <n v="7"/>
    <x v="0"/>
    <s v="theater/musical"/>
    <n v="105"/>
    <x v="753"/>
    <x v="1"/>
    <x v="40"/>
  </r>
  <r>
    <n v="3750"/>
    <x v="3745"/>
    <x v="3748"/>
    <n v="6000"/>
    <n v="6027"/>
    <x v="0"/>
    <x v="0"/>
    <x v="0"/>
    <n v="1423555140"/>
    <n v="1421105608"/>
    <x v="0"/>
    <n v="28"/>
    <x v="0"/>
    <s v="theater/musical"/>
    <n v="100"/>
    <x v="2591"/>
    <x v="1"/>
    <x v="40"/>
  </r>
  <r>
    <n v="3751"/>
    <x v="3746"/>
    <x v="3749"/>
    <n v="1000"/>
    <n v="1326"/>
    <x v="0"/>
    <x v="0"/>
    <x v="0"/>
    <n v="1459641073"/>
    <n v="1454460673"/>
    <x v="0"/>
    <n v="11"/>
    <x v="0"/>
    <s v="theater/musical"/>
    <n v="133"/>
    <x v="2592"/>
    <x v="1"/>
    <x v="40"/>
  </r>
  <r>
    <n v="3752"/>
    <x v="3747"/>
    <x v="3750"/>
    <n v="500"/>
    <n v="565"/>
    <x v="0"/>
    <x v="1"/>
    <x v="1"/>
    <n v="1476651600"/>
    <n v="1473189335"/>
    <x v="0"/>
    <n v="15"/>
    <x v="0"/>
    <s v="theater/musical"/>
    <n v="113"/>
    <x v="789"/>
    <x v="1"/>
    <x v="40"/>
  </r>
  <r>
    <n v="3753"/>
    <x v="3748"/>
    <x v="3751"/>
    <n v="5000"/>
    <n v="5167"/>
    <x v="0"/>
    <x v="0"/>
    <x v="0"/>
    <n v="1433289600"/>
    <n v="1430768800"/>
    <x v="0"/>
    <n v="30"/>
    <x v="0"/>
    <s v="theater/musical"/>
    <n v="103"/>
    <x v="2593"/>
    <x v="1"/>
    <x v="40"/>
  </r>
  <r>
    <n v="3754"/>
    <x v="3749"/>
    <x v="3752"/>
    <n v="2500"/>
    <n v="3000"/>
    <x v="0"/>
    <x v="0"/>
    <x v="0"/>
    <n v="1406350740"/>
    <n v="1403125737"/>
    <x v="0"/>
    <n v="27"/>
    <x v="0"/>
    <s v="theater/musical"/>
    <n v="120"/>
    <x v="2594"/>
    <x v="1"/>
    <x v="40"/>
  </r>
  <r>
    <n v="3755"/>
    <x v="3750"/>
    <x v="3753"/>
    <n v="550"/>
    <n v="713"/>
    <x v="0"/>
    <x v="1"/>
    <x v="1"/>
    <n v="1460753307"/>
    <n v="1458161307"/>
    <x v="0"/>
    <n v="28"/>
    <x v="0"/>
    <s v="theater/musical"/>
    <n v="130"/>
    <x v="2595"/>
    <x v="1"/>
    <x v="40"/>
  </r>
  <r>
    <n v="3756"/>
    <x v="3751"/>
    <x v="3754"/>
    <n v="4500"/>
    <n v="4550"/>
    <x v="0"/>
    <x v="0"/>
    <x v="0"/>
    <n v="1402515198"/>
    <n v="1399923198"/>
    <x v="0"/>
    <n v="17"/>
    <x v="0"/>
    <s v="theater/musical"/>
    <n v="101"/>
    <x v="2596"/>
    <x v="1"/>
    <x v="40"/>
  </r>
  <r>
    <n v="3757"/>
    <x v="3752"/>
    <x v="3755"/>
    <n v="3500"/>
    <n v="3798"/>
    <x v="0"/>
    <x v="0"/>
    <x v="0"/>
    <n v="1417465515"/>
    <n v="1415737515"/>
    <x v="0"/>
    <n v="50"/>
    <x v="0"/>
    <s v="theater/musical"/>
    <n v="109"/>
    <x v="2597"/>
    <x v="1"/>
    <x v="40"/>
  </r>
  <r>
    <n v="3758"/>
    <x v="3753"/>
    <x v="3756"/>
    <n v="1500"/>
    <n v="1535"/>
    <x v="0"/>
    <x v="0"/>
    <x v="0"/>
    <n v="1400475600"/>
    <n v="1397819938"/>
    <x v="0"/>
    <n v="26"/>
    <x v="0"/>
    <s v="theater/musical"/>
    <n v="102"/>
    <x v="1254"/>
    <x v="1"/>
    <x v="40"/>
  </r>
  <r>
    <n v="3759"/>
    <x v="3754"/>
    <x v="3757"/>
    <n v="4000"/>
    <n v="4409.7700000000004"/>
    <x v="0"/>
    <x v="0"/>
    <x v="0"/>
    <n v="1440556553"/>
    <n v="1435372553"/>
    <x v="0"/>
    <n v="88"/>
    <x v="0"/>
    <s v="theater/musical"/>
    <n v="110"/>
    <x v="2598"/>
    <x v="1"/>
    <x v="40"/>
  </r>
  <r>
    <n v="3760"/>
    <x v="3755"/>
    <x v="3758"/>
    <n v="5000"/>
    <n v="5050.7700000000004"/>
    <x v="0"/>
    <x v="0"/>
    <x v="0"/>
    <n v="1399293386"/>
    <n v="1397133386"/>
    <x v="0"/>
    <n v="91"/>
    <x v="0"/>
    <s v="theater/musical"/>
    <n v="101"/>
    <x v="2599"/>
    <x v="1"/>
    <x v="40"/>
  </r>
  <r>
    <n v="3761"/>
    <x v="3756"/>
    <x v="3759"/>
    <n v="500"/>
    <n v="500"/>
    <x v="0"/>
    <x v="1"/>
    <x v="1"/>
    <n v="1439247600"/>
    <n v="1434625937"/>
    <x v="0"/>
    <n v="3"/>
    <x v="0"/>
    <s v="theater/musical"/>
    <n v="100"/>
    <x v="2600"/>
    <x v="1"/>
    <x v="40"/>
  </r>
  <r>
    <n v="3762"/>
    <x v="3757"/>
    <x v="3760"/>
    <n v="1250"/>
    <n v="1328"/>
    <x v="0"/>
    <x v="1"/>
    <x v="1"/>
    <n v="1438543889"/>
    <n v="1436383889"/>
    <x v="0"/>
    <n v="28"/>
    <x v="0"/>
    <s v="theater/musical"/>
    <n v="106"/>
    <x v="2601"/>
    <x v="1"/>
    <x v="40"/>
  </r>
  <r>
    <n v="3763"/>
    <x v="3758"/>
    <x v="3761"/>
    <n v="5000"/>
    <n v="5000"/>
    <x v="0"/>
    <x v="0"/>
    <x v="0"/>
    <n v="1427907626"/>
    <n v="1425319226"/>
    <x v="0"/>
    <n v="77"/>
    <x v="0"/>
    <s v="theater/musical"/>
    <n v="100"/>
    <x v="2602"/>
    <x v="1"/>
    <x v="40"/>
  </r>
  <r>
    <n v="3764"/>
    <x v="3759"/>
    <x v="3762"/>
    <n v="1500"/>
    <n v="1500"/>
    <x v="0"/>
    <x v="0"/>
    <x v="0"/>
    <n v="1464482160"/>
    <n v="1462824832"/>
    <x v="0"/>
    <n v="27"/>
    <x v="0"/>
    <s v="theater/musical"/>
    <n v="100"/>
    <x v="2480"/>
    <x v="1"/>
    <x v="40"/>
  </r>
  <r>
    <n v="3765"/>
    <x v="3760"/>
    <x v="3763"/>
    <n v="7000"/>
    <n v="7942"/>
    <x v="0"/>
    <x v="0"/>
    <x v="0"/>
    <n v="1406745482"/>
    <n v="1404153482"/>
    <x v="0"/>
    <n v="107"/>
    <x v="0"/>
    <s v="theater/musical"/>
    <n v="113"/>
    <x v="2603"/>
    <x v="1"/>
    <x v="40"/>
  </r>
  <r>
    <n v="3766"/>
    <x v="3761"/>
    <x v="3764"/>
    <n v="10000"/>
    <n v="10265.01"/>
    <x v="0"/>
    <x v="0"/>
    <x v="0"/>
    <n v="1404360045"/>
    <n v="1401336045"/>
    <x v="0"/>
    <n v="96"/>
    <x v="0"/>
    <s v="theater/musical"/>
    <n v="103"/>
    <x v="2604"/>
    <x v="1"/>
    <x v="40"/>
  </r>
  <r>
    <n v="3767"/>
    <x v="3762"/>
    <x v="3765"/>
    <n v="2000"/>
    <n v="2335"/>
    <x v="0"/>
    <x v="0"/>
    <x v="0"/>
    <n v="1425185940"/>
    <n v="1423960097"/>
    <x v="0"/>
    <n v="56"/>
    <x v="0"/>
    <s v="theater/musical"/>
    <n v="117"/>
    <x v="645"/>
    <x v="1"/>
    <x v="40"/>
  </r>
  <r>
    <n v="3768"/>
    <x v="3763"/>
    <x v="3766"/>
    <n v="4000"/>
    <n v="4306.1099999999997"/>
    <x v="0"/>
    <x v="0"/>
    <x v="0"/>
    <n v="1402594090"/>
    <n v="1400002090"/>
    <x v="0"/>
    <n v="58"/>
    <x v="0"/>
    <s v="theater/musical"/>
    <n v="108"/>
    <x v="2605"/>
    <x v="1"/>
    <x v="40"/>
  </r>
  <r>
    <n v="3769"/>
    <x v="3764"/>
    <x v="3767"/>
    <n v="1100"/>
    <n v="1100"/>
    <x v="0"/>
    <x v="0"/>
    <x v="0"/>
    <n v="1460730079"/>
    <n v="1458138079"/>
    <x v="0"/>
    <n v="15"/>
    <x v="0"/>
    <s v="theater/musical"/>
    <n v="100"/>
    <x v="2606"/>
    <x v="1"/>
    <x v="40"/>
  </r>
  <r>
    <n v="3770"/>
    <x v="3765"/>
    <x v="3768"/>
    <n v="2000"/>
    <n v="2000"/>
    <x v="0"/>
    <x v="1"/>
    <x v="1"/>
    <n v="1434234010"/>
    <n v="1431642010"/>
    <x v="0"/>
    <n v="20"/>
    <x v="0"/>
    <s v="theater/musical"/>
    <n v="100"/>
    <x v="101"/>
    <x v="1"/>
    <x v="40"/>
  </r>
  <r>
    <n v="3771"/>
    <x v="3766"/>
    <x v="3769"/>
    <n v="1000"/>
    <n v="1460"/>
    <x v="0"/>
    <x v="0"/>
    <x v="0"/>
    <n v="1463529600"/>
    <n v="1462307652"/>
    <x v="0"/>
    <n v="38"/>
    <x v="0"/>
    <s v="theater/musical"/>
    <n v="146"/>
    <x v="2607"/>
    <x v="1"/>
    <x v="40"/>
  </r>
  <r>
    <n v="3772"/>
    <x v="3767"/>
    <x v="3770"/>
    <n v="5000"/>
    <n v="5510"/>
    <x v="0"/>
    <x v="0"/>
    <x v="0"/>
    <n v="1480399200"/>
    <n v="1478616506"/>
    <x v="0"/>
    <n v="33"/>
    <x v="0"/>
    <s v="theater/musical"/>
    <n v="110"/>
    <x v="2608"/>
    <x v="1"/>
    <x v="40"/>
  </r>
  <r>
    <n v="3773"/>
    <x v="3768"/>
    <x v="3771"/>
    <n v="5000"/>
    <n v="5410"/>
    <x v="0"/>
    <x v="0"/>
    <x v="0"/>
    <n v="1479175680"/>
    <n v="1476317247"/>
    <x v="0"/>
    <n v="57"/>
    <x v="0"/>
    <s v="theater/musical"/>
    <n v="108"/>
    <x v="2609"/>
    <x v="1"/>
    <x v="40"/>
  </r>
  <r>
    <n v="3774"/>
    <x v="3769"/>
    <x v="3772"/>
    <n v="2500"/>
    <n v="2500"/>
    <x v="0"/>
    <x v="5"/>
    <x v="5"/>
    <n v="1428606055"/>
    <n v="1427223655"/>
    <x v="0"/>
    <n v="25"/>
    <x v="0"/>
    <s v="theater/musical"/>
    <n v="100"/>
    <x v="101"/>
    <x v="1"/>
    <x v="40"/>
  </r>
  <r>
    <n v="3775"/>
    <x v="3770"/>
    <x v="3773"/>
    <n v="2000"/>
    <n v="2005"/>
    <x v="0"/>
    <x v="0"/>
    <x v="0"/>
    <n v="1428552000"/>
    <n v="1426199843"/>
    <x v="0"/>
    <n v="14"/>
    <x v="0"/>
    <s v="theater/musical"/>
    <n v="100"/>
    <x v="1451"/>
    <x v="1"/>
    <x v="40"/>
  </r>
  <r>
    <n v="3776"/>
    <x v="3771"/>
    <x v="3774"/>
    <n v="8000"/>
    <n v="8537"/>
    <x v="0"/>
    <x v="0"/>
    <x v="0"/>
    <n v="1406854800"/>
    <n v="1403599778"/>
    <x v="0"/>
    <n v="94"/>
    <x v="0"/>
    <s v="theater/musical"/>
    <n v="107"/>
    <x v="2610"/>
    <x v="1"/>
    <x v="40"/>
  </r>
  <r>
    <n v="3777"/>
    <x v="3772"/>
    <x v="3775"/>
    <n v="2000"/>
    <n v="2864"/>
    <x v="0"/>
    <x v="0"/>
    <x v="0"/>
    <n v="1411790400"/>
    <n v="1409884821"/>
    <x v="0"/>
    <n v="59"/>
    <x v="0"/>
    <s v="theater/musical"/>
    <n v="143"/>
    <x v="1129"/>
    <x v="1"/>
    <x v="40"/>
  </r>
  <r>
    <n v="3778"/>
    <x v="3773"/>
    <x v="3776"/>
    <n v="2400"/>
    <n v="2521"/>
    <x v="0"/>
    <x v="0"/>
    <x v="0"/>
    <n v="1423942780"/>
    <n v="1418758780"/>
    <x v="0"/>
    <n v="36"/>
    <x v="0"/>
    <s v="theater/musical"/>
    <n v="105"/>
    <x v="2611"/>
    <x v="1"/>
    <x v="40"/>
  </r>
  <r>
    <n v="3779"/>
    <x v="3774"/>
    <x v="3777"/>
    <n v="15000"/>
    <n v="15597"/>
    <x v="0"/>
    <x v="0"/>
    <x v="0"/>
    <n v="1459010340"/>
    <n v="1456421940"/>
    <x v="0"/>
    <n v="115"/>
    <x v="0"/>
    <s v="theater/musical"/>
    <n v="104"/>
    <x v="938"/>
    <x v="1"/>
    <x v="40"/>
  </r>
  <r>
    <n v="3780"/>
    <x v="3775"/>
    <x v="3778"/>
    <n v="2500"/>
    <n v="3000"/>
    <x v="0"/>
    <x v="0"/>
    <x v="0"/>
    <n v="1436817960"/>
    <n v="1433999785"/>
    <x v="0"/>
    <n v="30"/>
    <x v="0"/>
    <s v="theater/musical"/>
    <n v="120"/>
    <x v="101"/>
    <x v="1"/>
    <x v="40"/>
  </r>
  <r>
    <n v="3781"/>
    <x v="3776"/>
    <x v="3779"/>
    <n v="4500"/>
    <n v="4935"/>
    <x v="0"/>
    <x v="0"/>
    <x v="0"/>
    <n v="1410210685"/>
    <n v="1408050685"/>
    <x v="0"/>
    <n v="52"/>
    <x v="0"/>
    <s v="theater/musical"/>
    <n v="110"/>
    <x v="2612"/>
    <x v="1"/>
    <x v="40"/>
  </r>
  <r>
    <n v="3782"/>
    <x v="3777"/>
    <x v="3780"/>
    <n v="2000"/>
    <n v="2035"/>
    <x v="0"/>
    <x v="1"/>
    <x v="1"/>
    <n v="1469401200"/>
    <n v="1466887297"/>
    <x v="0"/>
    <n v="27"/>
    <x v="0"/>
    <s v="theater/musical"/>
    <n v="102"/>
    <x v="2613"/>
    <x v="1"/>
    <x v="40"/>
  </r>
  <r>
    <n v="3783"/>
    <x v="3778"/>
    <x v="3781"/>
    <n v="1200"/>
    <n v="1547"/>
    <x v="0"/>
    <x v="0"/>
    <x v="0"/>
    <n v="1458057600"/>
    <n v="1455938520"/>
    <x v="0"/>
    <n v="24"/>
    <x v="0"/>
    <s v="theater/musical"/>
    <n v="129"/>
    <x v="2614"/>
    <x v="1"/>
    <x v="40"/>
  </r>
  <r>
    <n v="3784"/>
    <x v="3779"/>
    <x v="3782"/>
    <n v="1000"/>
    <n v="1150"/>
    <x v="0"/>
    <x v="5"/>
    <x v="5"/>
    <n v="1468193532"/>
    <n v="1465601532"/>
    <x v="0"/>
    <n v="10"/>
    <x v="0"/>
    <s v="theater/musical"/>
    <n v="115"/>
    <x v="2615"/>
    <x v="1"/>
    <x v="40"/>
  </r>
  <r>
    <n v="3785"/>
    <x v="3780"/>
    <x v="3783"/>
    <n v="2000"/>
    <n v="3015"/>
    <x v="0"/>
    <x v="1"/>
    <x v="1"/>
    <n v="1470132180"/>
    <n v="1467040769"/>
    <x v="0"/>
    <n v="30"/>
    <x v="0"/>
    <s v="theater/musical"/>
    <n v="151"/>
    <x v="965"/>
    <x v="1"/>
    <x v="40"/>
  </r>
  <r>
    <n v="3786"/>
    <x v="3781"/>
    <x v="3784"/>
    <n v="6000"/>
    <n v="6658"/>
    <x v="0"/>
    <x v="0"/>
    <x v="0"/>
    <n v="1464310475"/>
    <n v="1461718475"/>
    <x v="0"/>
    <n v="71"/>
    <x v="0"/>
    <s v="theater/musical"/>
    <n v="111"/>
    <x v="2616"/>
    <x v="1"/>
    <x v="40"/>
  </r>
  <r>
    <n v="3787"/>
    <x v="3782"/>
    <x v="3785"/>
    <n v="350"/>
    <n v="351"/>
    <x v="0"/>
    <x v="0"/>
    <x v="0"/>
    <n v="1436587140"/>
    <n v="1434113406"/>
    <x v="0"/>
    <n v="10"/>
    <x v="0"/>
    <s v="theater/musical"/>
    <n v="100"/>
    <x v="2617"/>
    <x v="1"/>
    <x v="40"/>
  </r>
  <r>
    <n v="3788"/>
    <x v="3783"/>
    <x v="3786"/>
    <n v="75000"/>
    <n v="500"/>
    <x v="2"/>
    <x v="0"/>
    <x v="0"/>
    <n v="1450887480"/>
    <n v="1448469719"/>
    <x v="0"/>
    <n v="1"/>
    <x v="1"/>
    <s v="theater/musical"/>
    <n v="1"/>
    <x v="130"/>
    <x v="1"/>
    <x v="40"/>
  </r>
  <r>
    <n v="3789"/>
    <x v="3784"/>
    <x v="3787"/>
    <n v="3550"/>
    <n v="116"/>
    <x v="2"/>
    <x v="1"/>
    <x v="1"/>
    <n v="1434395418"/>
    <n v="1431630618"/>
    <x v="0"/>
    <n v="4"/>
    <x v="1"/>
    <s v="theater/musical"/>
    <n v="3"/>
    <x v="2005"/>
    <x v="1"/>
    <x v="40"/>
  </r>
  <r>
    <n v="3790"/>
    <x v="3785"/>
    <x v="3788"/>
    <n v="15000"/>
    <n v="0"/>
    <x v="2"/>
    <x v="0"/>
    <x v="0"/>
    <n v="1479834023"/>
    <n v="1477238423"/>
    <x v="0"/>
    <n v="0"/>
    <x v="1"/>
    <s v="theater/musical"/>
    <n v="0"/>
    <x v="121"/>
    <x v="1"/>
    <x v="40"/>
  </r>
  <r>
    <n v="3791"/>
    <x v="3786"/>
    <x v="3789"/>
    <n v="1500"/>
    <n v="0"/>
    <x v="2"/>
    <x v="0"/>
    <x v="0"/>
    <n v="1404664592"/>
    <n v="1399480592"/>
    <x v="0"/>
    <n v="0"/>
    <x v="1"/>
    <s v="theater/musical"/>
    <n v="0"/>
    <x v="121"/>
    <x v="1"/>
    <x v="40"/>
  </r>
  <r>
    <n v="3792"/>
    <x v="3787"/>
    <x v="3790"/>
    <n v="12500"/>
    <n v="35"/>
    <x v="2"/>
    <x v="0"/>
    <x v="0"/>
    <n v="1436957022"/>
    <n v="1434365022"/>
    <x v="0"/>
    <n v="2"/>
    <x v="1"/>
    <s v="theater/musical"/>
    <n v="0"/>
    <x v="827"/>
    <x v="1"/>
    <x v="40"/>
  </r>
  <r>
    <n v="3793"/>
    <x v="3788"/>
    <x v="3791"/>
    <n v="7000"/>
    <n v="4176"/>
    <x v="2"/>
    <x v="0"/>
    <x v="0"/>
    <n v="1418769129"/>
    <n v="1416954729"/>
    <x v="0"/>
    <n v="24"/>
    <x v="1"/>
    <s v="theater/musical"/>
    <n v="60"/>
    <x v="2618"/>
    <x v="1"/>
    <x v="40"/>
  </r>
  <r>
    <n v="3794"/>
    <x v="3789"/>
    <x v="3792"/>
    <n v="5000"/>
    <n v="50"/>
    <x v="2"/>
    <x v="1"/>
    <x v="1"/>
    <n v="1433685354"/>
    <n v="1431093354"/>
    <x v="0"/>
    <n v="1"/>
    <x v="1"/>
    <s v="theater/musical"/>
    <n v="1"/>
    <x v="73"/>
    <x v="1"/>
    <x v="40"/>
  </r>
  <r>
    <n v="3795"/>
    <x v="3790"/>
    <x v="3793"/>
    <n v="600"/>
    <n v="10"/>
    <x v="2"/>
    <x v="1"/>
    <x v="1"/>
    <n v="1440801000"/>
    <n v="1437042490"/>
    <x v="0"/>
    <n v="2"/>
    <x v="1"/>
    <s v="theater/musical"/>
    <n v="2"/>
    <x v="144"/>
    <x v="1"/>
    <x v="40"/>
  </r>
  <r>
    <n v="3796"/>
    <x v="3791"/>
    <x v="3794"/>
    <n v="22500"/>
    <n v="1"/>
    <x v="2"/>
    <x v="0"/>
    <x v="0"/>
    <n v="1484354556"/>
    <n v="1479170556"/>
    <x v="0"/>
    <n v="1"/>
    <x v="1"/>
    <s v="theater/musical"/>
    <n v="0"/>
    <x v="120"/>
    <x v="1"/>
    <x v="40"/>
  </r>
  <r>
    <n v="3797"/>
    <x v="3792"/>
    <x v="3795"/>
    <n v="6000"/>
    <n v="5380"/>
    <x v="2"/>
    <x v="0"/>
    <x v="0"/>
    <n v="1429564165"/>
    <n v="1426972165"/>
    <x v="0"/>
    <n v="37"/>
    <x v="1"/>
    <s v="theater/musical"/>
    <n v="90"/>
    <x v="2619"/>
    <x v="1"/>
    <x v="40"/>
  </r>
  <r>
    <n v="3798"/>
    <x v="3793"/>
    <x v="3796"/>
    <n v="70000"/>
    <n v="1025"/>
    <x v="2"/>
    <x v="0"/>
    <x v="0"/>
    <n v="1407691248"/>
    <n v="1405099248"/>
    <x v="0"/>
    <n v="5"/>
    <x v="1"/>
    <s v="theater/musical"/>
    <n v="1"/>
    <x v="1491"/>
    <x v="1"/>
    <x v="40"/>
  </r>
  <r>
    <n v="3799"/>
    <x v="3794"/>
    <x v="3797"/>
    <n v="10000"/>
    <n v="402"/>
    <x v="2"/>
    <x v="0"/>
    <x v="0"/>
    <n v="1457734843"/>
    <n v="1455142843"/>
    <x v="0"/>
    <n v="4"/>
    <x v="1"/>
    <s v="theater/musical"/>
    <n v="4"/>
    <x v="965"/>
    <x v="1"/>
    <x v="40"/>
  </r>
  <r>
    <n v="3800"/>
    <x v="3795"/>
    <x v="3798"/>
    <n v="22000"/>
    <n v="881"/>
    <x v="2"/>
    <x v="0"/>
    <x v="0"/>
    <n v="1420952340"/>
    <n v="1418146883"/>
    <x v="0"/>
    <n v="16"/>
    <x v="1"/>
    <s v="theater/musical"/>
    <n v="4"/>
    <x v="2620"/>
    <x v="1"/>
    <x v="40"/>
  </r>
  <r>
    <n v="3801"/>
    <x v="3796"/>
    <x v="3799"/>
    <n v="5000"/>
    <n v="426"/>
    <x v="2"/>
    <x v="0"/>
    <x v="0"/>
    <n v="1420215216"/>
    <n v="1417536816"/>
    <x v="0"/>
    <n v="9"/>
    <x v="1"/>
    <s v="theater/musical"/>
    <n v="9"/>
    <x v="2621"/>
    <x v="1"/>
    <x v="40"/>
  </r>
  <r>
    <n v="3802"/>
    <x v="3797"/>
    <x v="3800"/>
    <n v="3000"/>
    <n v="0"/>
    <x v="2"/>
    <x v="0"/>
    <x v="0"/>
    <n v="1445482906"/>
    <n v="1442890906"/>
    <x v="0"/>
    <n v="0"/>
    <x v="1"/>
    <s v="theater/musical"/>
    <n v="0"/>
    <x v="121"/>
    <x v="1"/>
    <x v="40"/>
  </r>
  <r>
    <n v="3803"/>
    <x v="3798"/>
    <x v="3801"/>
    <n v="12000"/>
    <n v="2358"/>
    <x v="2"/>
    <x v="0"/>
    <x v="0"/>
    <n v="1457133568"/>
    <n v="1454541568"/>
    <x v="0"/>
    <n v="40"/>
    <x v="1"/>
    <s v="theater/musical"/>
    <n v="20"/>
    <x v="2382"/>
    <x v="1"/>
    <x v="40"/>
  </r>
  <r>
    <n v="3804"/>
    <x v="3799"/>
    <x v="3802"/>
    <n v="8000"/>
    <n v="0"/>
    <x v="2"/>
    <x v="0"/>
    <x v="0"/>
    <n v="1469948400"/>
    <n v="1465172024"/>
    <x v="0"/>
    <n v="0"/>
    <x v="1"/>
    <s v="theater/musical"/>
    <n v="0"/>
    <x v="121"/>
    <x v="1"/>
    <x v="40"/>
  </r>
  <r>
    <n v="3805"/>
    <x v="3800"/>
    <x v="3803"/>
    <n v="150000"/>
    <n v="3"/>
    <x v="2"/>
    <x v="0"/>
    <x v="0"/>
    <n v="1411852640"/>
    <n v="1406668640"/>
    <x v="0"/>
    <n v="2"/>
    <x v="1"/>
    <s v="theater/musical"/>
    <n v="0"/>
    <x v="1720"/>
    <x v="1"/>
    <x v="40"/>
  </r>
  <r>
    <n v="3806"/>
    <x v="3801"/>
    <x v="3804"/>
    <n v="7500"/>
    <n v="5"/>
    <x v="2"/>
    <x v="2"/>
    <x v="2"/>
    <n v="1404022381"/>
    <n v="1402294381"/>
    <x v="0"/>
    <n v="1"/>
    <x v="1"/>
    <s v="theater/musical"/>
    <n v="0"/>
    <x v="144"/>
    <x v="1"/>
    <x v="40"/>
  </r>
  <r>
    <n v="3807"/>
    <x v="3802"/>
    <x v="3805"/>
    <n v="1500"/>
    <n v="455"/>
    <x v="2"/>
    <x v="0"/>
    <x v="0"/>
    <n v="1428097739"/>
    <n v="1427492939"/>
    <x v="0"/>
    <n v="9"/>
    <x v="1"/>
    <s v="theater/musical"/>
    <n v="30"/>
    <x v="2622"/>
    <x v="1"/>
    <x v="40"/>
  </r>
  <r>
    <n v="3808"/>
    <x v="3803"/>
    <x v="3806"/>
    <n v="1000"/>
    <n v="1000"/>
    <x v="0"/>
    <x v="1"/>
    <x v="1"/>
    <n v="1429955619"/>
    <n v="1424775219"/>
    <x v="0"/>
    <n v="24"/>
    <x v="0"/>
    <s v="theater/plays"/>
    <n v="100"/>
    <x v="683"/>
    <x v="1"/>
    <x v="6"/>
  </r>
  <r>
    <n v="3809"/>
    <x v="3804"/>
    <x v="3807"/>
    <n v="2000"/>
    <n v="2025"/>
    <x v="0"/>
    <x v="1"/>
    <x v="1"/>
    <n v="1406761200"/>
    <n v="1402403907"/>
    <x v="0"/>
    <n v="38"/>
    <x v="0"/>
    <s v="theater/plays"/>
    <n v="101"/>
    <x v="1316"/>
    <x v="1"/>
    <x v="6"/>
  </r>
  <r>
    <n v="3810"/>
    <x v="3805"/>
    <x v="3808"/>
    <n v="1500"/>
    <n v="1826"/>
    <x v="0"/>
    <x v="0"/>
    <x v="0"/>
    <n v="1426965758"/>
    <n v="1424377358"/>
    <x v="0"/>
    <n v="26"/>
    <x v="0"/>
    <s v="theater/plays"/>
    <n v="122"/>
    <x v="2623"/>
    <x v="1"/>
    <x v="6"/>
  </r>
  <r>
    <n v="3811"/>
    <x v="3806"/>
    <x v="3809"/>
    <n v="250"/>
    <n v="825"/>
    <x v="0"/>
    <x v="1"/>
    <x v="1"/>
    <n v="1464692400"/>
    <n v="1461769373"/>
    <x v="0"/>
    <n v="19"/>
    <x v="0"/>
    <s v="theater/plays"/>
    <n v="330"/>
    <x v="794"/>
    <x v="1"/>
    <x v="6"/>
  </r>
  <r>
    <n v="3812"/>
    <x v="3807"/>
    <x v="3810"/>
    <n v="2000"/>
    <n v="2191"/>
    <x v="0"/>
    <x v="5"/>
    <x v="5"/>
    <n v="1433131140"/>
    <n v="1429120908"/>
    <x v="0"/>
    <n v="11"/>
    <x v="0"/>
    <s v="theater/plays"/>
    <n v="110"/>
    <x v="2624"/>
    <x v="1"/>
    <x v="6"/>
  </r>
  <r>
    <n v="3813"/>
    <x v="3808"/>
    <x v="3811"/>
    <n v="2100"/>
    <n v="2119.9899999999998"/>
    <x v="0"/>
    <x v="0"/>
    <x v="0"/>
    <n v="1465940580"/>
    <n v="1462603021"/>
    <x v="0"/>
    <n v="27"/>
    <x v="0"/>
    <s v="theater/plays"/>
    <n v="101"/>
    <x v="2625"/>
    <x v="1"/>
    <x v="6"/>
  </r>
  <r>
    <n v="3814"/>
    <x v="3809"/>
    <x v="3812"/>
    <n v="1500"/>
    <n v="2102"/>
    <x v="0"/>
    <x v="0"/>
    <x v="0"/>
    <n v="1427860740"/>
    <n v="1424727712"/>
    <x v="0"/>
    <n v="34"/>
    <x v="0"/>
    <s v="theater/plays"/>
    <n v="140"/>
    <x v="2626"/>
    <x v="1"/>
    <x v="6"/>
  </r>
  <r>
    <n v="3815"/>
    <x v="3810"/>
    <x v="3813"/>
    <n v="1000"/>
    <n v="1000.01"/>
    <x v="0"/>
    <x v="1"/>
    <x v="1"/>
    <n v="1440111600"/>
    <n v="1437545657"/>
    <x v="0"/>
    <n v="20"/>
    <x v="0"/>
    <s v="theater/plays"/>
    <n v="100"/>
    <x v="73"/>
    <x v="1"/>
    <x v="6"/>
  </r>
  <r>
    <n v="3816"/>
    <x v="3811"/>
    <x v="3814"/>
    <n v="1500"/>
    <n v="1788.57"/>
    <x v="0"/>
    <x v="0"/>
    <x v="0"/>
    <n v="1405614823"/>
    <n v="1403022823"/>
    <x v="0"/>
    <n v="37"/>
    <x v="0"/>
    <s v="theater/plays"/>
    <n v="119"/>
    <x v="2627"/>
    <x v="1"/>
    <x v="6"/>
  </r>
  <r>
    <n v="3817"/>
    <x v="3812"/>
    <x v="3815"/>
    <n v="2000"/>
    <n v="2145"/>
    <x v="0"/>
    <x v="0"/>
    <x v="0"/>
    <n v="1445659140"/>
    <n v="1444236216"/>
    <x v="0"/>
    <n v="20"/>
    <x v="0"/>
    <s v="theater/plays"/>
    <n v="107"/>
    <x v="2628"/>
    <x v="1"/>
    <x v="6"/>
  </r>
  <r>
    <n v="3818"/>
    <x v="3813"/>
    <x v="3816"/>
    <n v="250"/>
    <n v="570"/>
    <x v="0"/>
    <x v="0"/>
    <x v="0"/>
    <n v="1426187582"/>
    <n v="1423599182"/>
    <x v="0"/>
    <n v="10"/>
    <x v="0"/>
    <s v="theater/plays"/>
    <n v="228"/>
    <x v="2629"/>
    <x v="1"/>
    <x v="6"/>
  </r>
  <r>
    <n v="3819"/>
    <x v="3814"/>
    <x v="3705"/>
    <n v="1000"/>
    <n v="1064"/>
    <x v="0"/>
    <x v="0"/>
    <x v="0"/>
    <n v="1437166920"/>
    <n v="1435554104"/>
    <x v="0"/>
    <n v="26"/>
    <x v="0"/>
    <s v="theater/plays"/>
    <n v="106"/>
    <x v="2630"/>
    <x v="1"/>
    <x v="6"/>
  </r>
  <r>
    <n v="3820"/>
    <x v="3815"/>
    <x v="3817"/>
    <n v="300"/>
    <n v="430"/>
    <x v="0"/>
    <x v="1"/>
    <x v="1"/>
    <n v="1436110717"/>
    <n v="1433518717"/>
    <x v="0"/>
    <n v="20"/>
    <x v="0"/>
    <s v="theater/plays"/>
    <n v="143"/>
    <x v="1615"/>
    <x v="1"/>
    <x v="6"/>
  </r>
  <r>
    <n v="3821"/>
    <x v="3816"/>
    <x v="3818"/>
    <n v="3500"/>
    <n v="3659"/>
    <x v="0"/>
    <x v="0"/>
    <x v="0"/>
    <n v="1451881207"/>
    <n v="1449116407"/>
    <x v="0"/>
    <n v="46"/>
    <x v="0"/>
    <s v="theater/plays"/>
    <n v="105"/>
    <x v="2631"/>
    <x v="1"/>
    <x v="6"/>
  </r>
  <r>
    <n v="3822"/>
    <x v="3817"/>
    <x v="3819"/>
    <n v="5000"/>
    <n v="5501"/>
    <x v="0"/>
    <x v="12"/>
    <x v="3"/>
    <n v="1453244340"/>
    <n v="1448136417"/>
    <x v="0"/>
    <n v="76"/>
    <x v="0"/>
    <s v="theater/plays"/>
    <n v="110"/>
    <x v="2632"/>
    <x v="1"/>
    <x v="6"/>
  </r>
  <r>
    <n v="3823"/>
    <x v="3818"/>
    <x v="3820"/>
    <n v="2500"/>
    <n v="2650"/>
    <x v="0"/>
    <x v="0"/>
    <x v="0"/>
    <n v="1437364740"/>
    <n v="1434405044"/>
    <x v="0"/>
    <n v="41"/>
    <x v="0"/>
    <s v="theater/plays"/>
    <n v="106"/>
    <x v="1622"/>
    <x v="1"/>
    <x v="6"/>
  </r>
  <r>
    <n v="3824"/>
    <x v="3819"/>
    <x v="3821"/>
    <n v="250"/>
    <n v="270"/>
    <x v="0"/>
    <x v="1"/>
    <x v="1"/>
    <n v="1470058860"/>
    <n v="1469026903"/>
    <x v="0"/>
    <n v="7"/>
    <x v="0"/>
    <s v="theater/plays"/>
    <n v="108"/>
    <x v="2633"/>
    <x v="1"/>
    <x v="6"/>
  </r>
  <r>
    <n v="3825"/>
    <x v="3820"/>
    <x v="3822"/>
    <n v="5000"/>
    <n v="5271"/>
    <x v="0"/>
    <x v="0"/>
    <x v="0"/>
    <n v="1434505214"/>
    <n v="1432690814"/>
    <x v="0"/>
    <n v="49"/>
    <x v="0"/>
    <s v="theater/plays"/>
    <n v="105"/>
    <x v="2634"/>
    <x v="1"/>
    <x v="6"/>
  </r>
  <r>
    <n v="3826"/>
    <x v="3821"/>
    <x v="3823"/>
    <n v="600"/>
    <n v="715"/>
    <x v="0"/>
    <x v="1"/>
    <x v="1"/>
    <n v="1430993394"/>
    <n v="1428401394"/>
    <x v="0"/>
    <n v="26"/>
    <x v="0"/>
    <s v="theater/plays"/>
    <n v="119"/>
    <x v="440"/>
    <x v="1"/>
    <x v="6"/>
  </r>
  <r>
    <n v="3827"/>
    <x v="3822"/>
    <x v="3824"/>
    <n v="3000"/>
    <n v="4580"/>
    <x v="0"/>
    <x v="1"/>
    <x v="1"/>
    <n v="1427414400"/>
    <n v="1422656201"/>
    <x v="0"/>
    <n v="65"/>
    <x v="0"/>
    <s v="theater/plays"/>
    <n v="153"/>
    <x v="2635"/>
    <x v="1"/>
    <x v="6"/>
  </r>
  <r>
    <n v="3828"/>
    <x v="3823"/>
    <x v="3825"/>
    <n v="5000"/>
    <n v="5000"/>
    <x v="0"/>
    <x v="0"/>
    <x v="0"/>
    <n v="1420033187"/>
    <n v="1414845587"/>
    <x v="0"/>
    <n v="28"/>
    <x v="0"/>
    <s v="theater/plays"/>
    <n v="100"/>
    <x v="2636"/>
    <x v="1"/>
    <x v="6"/>
  </r>
  <r>
    <n v="3829"/>
    <x v="3824"/>
    <x v="3826"/>
    <n v="500"/>
    <n v="501"/>
    <x v="0"/>
    <x v="0"/>
    <x v="0"/>
    <n v="1472676371"/>
    <n v="1470948371"/>
    <x v="0"/>
    <n v="8"/>
    <x v="0"/>
    <s v="theater/plays"/>
    <n v="100"/>
    <x v="2637"/>
    <x v="1"/>
    <x v="6"/>
  </r>
  <r>
    <n v="3830"/>
    <x v="3825"/>
    <x v="3827"/>
    <n v="100"/>
    <n v="225"/>
    <x v="0"/>
    <x v="0"/>
    <x v="0"/>
    <n v="1464371211"/>
    <n v="1463161611"/>
    <x v="0"/>
    <n v="3"/>
    <x v="0"/>
    <s v="theater/plays"/>
    <n v="225"/>
    <x v="753"/>
    <x v="1"/>
    <x v="6"/>
  </r>
  <r>
    <n v="3831"/>
    <x v="3826"/>
    <x v="3828"/>
    <n v="500"/>
    <n v="530.11"/>
    <x v="0"/>
    <x v="0"/>
    <x v="0"/>
    <n v="1415222545"/>
    <n v="1413404545"/>
    <x v="0"/>
    <n v="9"/>
    <x v="0"/>
    <s v="theater/plays"/>
    <n v="106"/>
    <x v="2638"/>
    <x v="1"/>
    <x v="6"/>
  </r>
  <r>
    <n v="3832"/>
    <x v="3827"/>
    <x v="3829"/>
    <n v="1200"/>
    <n v="1256"/>
    <x v="0"/>
    <x v="0"/>
    <x v="0"/>
    <n v="1455936335"/>
    <n v="1452048335"/>
    <x v="0"/>
    <n v="9"/>
    <x v="0"/>
    <s v="theater/plays"/>
    <n v="105"/>
    <x v="2639"/>
    <x v="1"/>
    <x v="6"/>
  </r>
  <r>
    <n v="3833"/>
    <x v="3828"/>
    <x v="3830"/>
    <n v="1200"/>
    <n v="1400"/>
    <x v="0"/>
    <x v="5"/>
    <x v="5"/>
    <n v="1417460940"/>
    <n v="1416516972"/>
    <x v="0"/>
    <n v="20"/>
    <x v="0"/>
    <s v="theater/plays"/>
    <n v="117"/>
    <x v="277"/>
    <x v="1"/>
    <x v="6"/>
  </r>
  <r>
    <n v="3834"/>
    <x v="3829"/>
    <x v="3831"/>
    <n v="3000"/>
    <n v="3271"/>
    <x v="0"/>
    <x v="1"/>
    <x v="1"/>
    <n v="1434624067"/>
    <n v="1432032067"/>
    <x v="0"/>
    <n v="57"/>
    <x v="0"/>
    <s v="theater/plays"/>
    <n v="109"/>
    <x v="2640"/>
    <x v="1"/>
    <x v="6"/>
  </r>
  <r>
    <n v="3835"/>
    <x v="3830"/>
    <x v="3832"/>
    <n v="200"/>
    <n v="320"/>
    <x v="0"/>
    <x v="1"/>
    <x v="1"/>
    <n v="1461278208"/>
    <n v="1459463808"/>
    <x v="0"/>
    <n v="8"/>
    <x v="0"/>
    <s v="theater/plays"/>
    <n v="160"/>
    <x v="375"/>
    <x v="1"/>
    <x v="6"/>
  </r>
  <r>
    <n v="3836"/>
    <x v="3831"/>
    <x v="3833"/>
    <n v="800"/>
    <n v="900"/>
    <x v="0"/>
    <x v="0"/>
    <x v="0"/>
    <n v="1470197340"/>
    <n v="1467497652"/>
    <x v="0"/>
    <n v="14"/>
    <x v="0"/>
    <s v="theater/plays"/>
    <n v="113"/>
    <x v="2641"/>
    <x v="1"/>
    <x v="6"/>
  </r>
  <r>
    <n v="3837"/>
    <x v="3832"/>
    <x v="3834"/>
    <n v="2000"/>
    <n v="2042"/>
    <x v="0"/>
    <x v="1"/>
    <x v="1"/>
    <n v="1435947758"/>
    <n v="1432837358"/>
    <x v="0"/>
    <n v="17"/>
    <x v="0"/>
    <s v="theater/plays"/>
    <n v="102"/>
    <x v="2642"/>
    <x v="1"/>
    <x v="6"/>
  </r>
  <r>
    <n v="3838"/>
    <x v="3833"/>
    <x v="3835"/>
    <n v="100000"/>
    <n v="100824"/>
    <x v="0"/>
    <x v="11"/>
    <x v="9"/>
    <n v="1432314209"/>
    <n v="1429722209"/>
    <x v="0"/>
    <n v="100"/>
    <x v="0"/>
    <s v="theater/plays"/>
    <n v="101"/>
    <x v="2643"/>
    <x v="1"/>
    <x v="6"/>
  </r>
  <r>
    <n v="3839"/>
    <x v="3834"/>
    <x v="3836"/>
    <n v="2000"/>
    <n v="2025"/>
    <x v="0"/>
    <x v="0"/>
    <x v="0"/>
    <n v="1438226724"/>
    <n v="1433042724"/>
    <x v="0"/>
    <n v="32"/>
    <x v="0"/>
    <s v="theater/plays"/>
    <n v="101"/>
    <x v="2644"/>
    <x v="1"/>
    <x v="6"/>
  </r>
  <r>
    <n v="3840"/>
    <x v="3835"/>
    <x v="3837"/>
    <n v="1"/>
    <n v="65"/>
    <x v="0"/>
    <x v="1"/>
    <x v="1"/>
    <n v="1459180229"/>
    <n v="1457023829"/>
    <x v="0"/>
    <n v="3"/>
    <x v="0"/>
    <s v="theater/plays"/>
    <n v="6500"/>
    <x v="94"/>
    <x v="1"/>
    <x v="6"/>
  </r>
  <r>
    <n v="3841"/>
    <x v="3836"/>
    <x v="3838"/>
    <n v="10000"/>
    <n v="872"/>
    <x v="2"/>
    <x v="0"/>
    <x v="0"/>
    <n v="1405882287"/>
    <n v="1400698287"/>
    <x v="1"/>
    <n v="34"/>
    <x v="1"/>
    <s v="theater/plays"/>
    <n v="9"/>
    <x v="2645"/>
    <x v="1"/>
    <x v="6"/>
  </r>
  <r>
    <n v="3842"/>
    <x v="3837"/>
    <x v="3839"/>
    <n v="5000"/>
    <n v="1097"/>
    <x v="2"/>
    <x v="1"/>
    <x v="1"/>
    <n v="1399809052"/>
    <n v="1397217052"/>
    <x v="1"/>
    <n v="23"/>
    <x v="1"/>
    <s v="theater/plays"/>
    <n v="22"/>
    <x v="2646"/>
    <x v="1"/>
    <x v="6"/>
  </r>
  <r>
    <n v="3843"/>
    <x v="3838"/>
    <x v="3840"/>
    <n v="5000"/>
    <n v="1065"/>
    <x v="2"/>
    <x v="0"/>
    <x v="0"/>
    <n v="1401587064"/>
    <n v="1399427064"/>
    <x v="1"/>
    <n v="19"/>
    <x v="1"/>
    <s v="theater/plays"/>
    <n v="21"/>
    <x v="2647"/>
    <x v="1"/>
    <x v="6"/>
  </r>
  <r>
    <n v="3844"/>
    <x v="3839"/>
    <x v="3841"/>
    <n v="9800"/>
    <n v="4066"/>
    <x v="2"/>
    <x v="0"/>
    <x v="0"/>
    <n v="1401778740"/>
    <n v="1399474134"/>
    <x v="1"/>
    <n v="50"/>
    <x v="1"/>
    <s v="theater/plays"/>
    <n v="41"/>
    <x v="2648"/>
    <x v="1"/>
    <x v="6"/>
  </r>
  <r>
    <n v="3845"/>
    <x v="3840"/>
    <x v="3842"/>
    <n v="40000"/>
    <n v="842"/>
    <x v="2"/>
    <x v="0"/>
    <x v="0"/>
    <n v="1443711774"/>
    <n v="1441119774"/>
    <x v="1"/>
    <n v="12"/>
    <x v="1"/>
    <s v="theater/plays"/>
    <n v="2"/>
    <x v="2649"/>
    <x v="1"/>
    <x v="6"/>
  </r>
  <r>
    <n v="3846"/>
    <x v="3841"/>
    <x v="3843"/>
    <n v="7000"/>
    <n v="189"/>
    <x v="2"/>
    <x v="0"/>
    <x v="0"/>
    <n v="1412405940"/>
    <n v="1409721542"/>
    <x v="1"/>
    <n v="8"/>
    <x v="1"/>
    <s v="theater/plays"/>
    <n v="3"/>
    <x v="2120"/>
    <x v="1"/>
    <x v="6"/>
  </r>
  <r>
    <n v="3847"/>
    <x v="3842"/>
    <x v="3844"/>
    <n v="10500"/>
    <n v="1697"/>
    <x v="2"/>
    <x v="0"/>
    <x v="0"/>
    <n v="1437283391"/>
    <n v="1433395391"/>
    <x v="1"/>
    <n v="9"/>
    <x v="1"/>
    <s v="theater/plays"/>
    <n v="16"/>
    <x v="2650"/>
    <x v="1"/>
    <x v="6"/>
  </r>
  <r>
    <n v="3848"/>
    <x v="3843"/>
    <x v="3845"/>
    <n v="13000"/>
    <n v="2129"/>
    <x v="2"/>
    <x v="0"/>
    <x v="0"/>
    <n v="1445196989"/>
    <n v="1442604989"/>
    <x v="1"/>
    <n v="43"/>
    <x v="1"/>
    <s v="theater/plays"/>
    <n v="16"/>
    <x v="2651"/>
    <x v="1"/>
    <x v="6"/>
  </r>
  <r>
    <n v="3849"/>
    <x v="3844"/>
    <x v="3846"/>
    <n v="30000"/>
    <n v="2113"/>
    <x v="2"/>
    <x v="12"/>
    <x v="3"/>
    <n v="1434047084"/>
    <n v="1431455084"/>
    <x v="1"/>
    <n v="28"/>
    <x v="1"/>
    <s v="theater/plays"/>
    <n v="7"/>
    <x v="2652"/>
    <x v="1"/>
    <x v="6"/>
  </r>
  <r>
    <n v="3850"/>
    <x v="3845"/>
    <x v="3847"/>
    <n v="1000"/>
    <n v="38"/>
    <x v="2"/>
    <x v="0"/>
    <x v="0"/>
    <n v="1420081143"/>
    <n v="1417489143"/>
    <x v="1"/>
    <n v="4"/>
    <x v="1"/>
    <s v="theater/plays"/>
    <n v="4"/>
    <x v="2653"/>
    <x v="1"/>
    <x v="6"/>
  </r>
  <r>
    <n v="3851"/>
    <x v="3846"/>
    <x v="3848"/>
    <n v="2500"/>
    <n v="852"/>
    <x v="2"/>
    <x v="1"/>
    <x v="1"/>
    <n v="1437129179"/>
    <n v="1434537179"/>
    <x v="1"/>
    <n v="24"/>
    <x v="1"/>
    <s v="theater/plays"/>
    <n v="34"/>
    <x v="2654"/>
    <x v="1"/>
    <x v="6"/>
  </r>
  <r>
    <n v="3852"/>
    <x v="3847"/>
    <x v="3849"/>
    <n v="10000"/>
    <n v="20"/>
    <x v="2"/>
    <x v="0"/>
    <x v="0"/>
    <n v="1427427276"/>
    <n v="1425270876"/>
    <x v="0"/>
    <n v="2"/>
    <x v="1"/>
    <s v="theater/plays"/>
    <n v="0"/>
    <x v="119"/>
    <x v="1"/>
    <x v="6"/>
  </r>
  <r>
    <n v="3853"/>
    <x v="3848"/>
    <x v="3850"/>
    <n v="100000"/>
    <n v="26"/>
    <x v="2"/>
    <x v="0"/>
    <x v="0"/>
    <n v="1409602178"/>
    <n v="1406578178"/>
    <x v="0"/>
    <n v="2"/>
    <x v="1"/>
    <s v="theater/plays"/>
    <n v="0"/>
    <x v="31"/>
    <x v="1"/>
    <x v="6"/>
  </r>
  <r>
    <n v="3854"/>
    <x v="3849"/>
    <x v="3851"/>
    <n v="11000"/>
    <n v="1788"/>
    <x v="2"/>
    <x v="0"/>
    <x v="0"/>
    <n v="1431206058"/>
    <n v="1428614058"/>
    <x v="0"/>
    <n v="20"/>
    <x v="1"/>
    <s v="theater/plays"/>
    <n v="16"/>
    <x v="2655"/>
    <x v="1"/>
    <x v="6"/>
  </r>
  <r>
    <n v="3855"/>
    <x v="3850"/>
    <x v="3852"/>
    <n v="1000"/>
    <n v="25"/>
    <x v="2"/>
    <x v="0"/>
    <x v="0"/>
    <n v="1427408271"/>
    <n v="1424819871"/>
    <x v="0"/>
    <n v="1"/>
    <x v="1"/>
    <s v="theater/plays"/>
    <n v="3"/>
    <x v="380"/>
    <x v="1"/>
    <x v="6"/>
  </r>
  <r>
    <n v="3856"/>
    <x v="3851"/>
    <x v="3853"/>
    <n v="5000"/>
    <n v="1"/>
    <x v="2"/>
    <x v="0"/>
    <x v="0"/>
    <n v="1425833403"/>
    <n v="1423245003"/>
    <x v="0"/>
    <n v="1"/>
    <x v="1"/>
    <s v="theater/plays"/>
    <n v="0"/>
    <x v="120"/>
    <x v="1"/>
    <x v="6"/>
  </r>
  <r>
    <n v="3857"/>
    <x v="3852"/>
    <x v="3854"/>
    <n v="5000"/>
    <n v="260"/>
    <x v="2"/>
    <x v="0"/>
    <x v="0"/>
    <n v="1406913120"/>
    <n v="1404927690"/>
    <x v="0"/>
    <n v="4"/>
    <x v="1"/>
    <s v="theater/plays"/>
    <n v="5"/>
    <x v="177"/>
    <x v="1"/>
    <x v="6"/>
  </r>
  <r>
    <n v="3858"/>
    <x v="3853"/>
    <x v="3855"/>
    <n v="500"/>
    <n v="10"/>
    <x v="2"/>
    <x v="1"/>
    <x v="1"/>
    <n v="1432328400"/>
    <n v="1430734844"/>
    <x v="0"/>
    <n v="1"/>
    <x v="1"/>
    <s v="theater/plays"/>
    <n v="2"/>
    <x v="119"/>
    <x v="1"/>
    <x v="6"/>
  </r>
  <r>
    <n v="3859"/>
    <x v="3854"/>
    <x v="3856"/>
    <n v="2500"/>
    <n v="1"/>
    <x v="2"/>
    <x v="0"/>
    <x v="0"/>
    <n v="1403730000"/>
    <n v="1401485207"/>
    <x v="0"/>
    <n v="1"/>
    <x v="1"/>
    <s v="theater/plays"/>
    <n v="0"/>
    <x v="120"/>
    <x v="1"/>
    <x v="6"/>
  </r>
  <r>
    <n v="3860"/>
    <x v="3855"/>
    <x v="3857"/>
    <n v="6000"/>
    <n v="1060"/>
    <x v="2"/>
    <x v="0"/>
    <x v="0"/>
    <n v="1407858710"/>
    <n v="1405266710"/>
    <x v="0"/>
    <n v="13"/>
    <x v="1"/>
    <s v="theater/plays"/>
    <n v="18"/>
    <x v="2656"/>
    <x v="1"/>
    <x v="6"/>
  </r>
  <r>
    <n v="3861"/>
    <x v="3856"/>
    <x v="3858"/>
    <n v="2000"/>
    <n v="100"/>
    <x v="2"/>
    <x v="0"/>
    <x v="0"/>
    <n v="1415828820"/>
    <n v="1412258977"/>
    <x v="0"/>
    <n v="1"/>
    <x v="1"/>
    <s v="theater/plays"/>
    <n v="5"/>
    <x v="101"/>
    <x v="1"/>
    <x v="6"/>
  </r>
  <r>
    <n v="3862"/>
    <x v="3857"/>
    <x v="3859"/>
    <n v="7500"/>
    <n v="1"/>
    <x v="2"/>
    <x v="0"/>
    <x v="0"/>
    <n v="1473699540"/>
    <n v="1472451356"/>
    <x v="0"/>
    <n v="1"/>
    <x v="1"/>
    <s v="theater/plays"/>
    <n v="0"/>
    <x v="120"/>
    <x v="1"/>
    <x v="6"/>
  </r>
  <r>
    <n v="3863"/>
    <x v="3858"/>
    <x v="3860"/>
    <n v="6000"/>
    <n v="0"/>
    <x v="2"/>
    <x v="0"/>
    <x v="0"/>
    <n v="1446739905"/>
    <n v="1441552305"/>
    <x v="0"/>
    <n v="0"/>
    <x v="1"/>
    <s v="theater/plays"/>
    <n v="0"/>
    <x v="121"/>
    <x v="1"/>
    <x v="6"/>
  </r>
  <r>
    <n v="3864"/>
    <x v="3859"/>
    <x v="3861"/>
    <n v="5000"/>
    <n v="60"/>
    <x v="2"/>
    <x v="0"/>
    <x v="0"/>
    <n v="1447799054"/>
    <n v="1445203454"/>
    <x v="0"/>
    <n v="3"/>
    <x v="1"/>
    <s v="theater/plays"/>
    <n v="1"/>
    <x v="135"/>
    <x v="1"/>
    <x v="6"/>
  </r>
  <r>
    <n v="3865"/>
    <x v="3860"/>
    <x v="3862"/>
    <n v="2413"/>
    <n v="650"/>
    <x v="2"/>
    <x v="5"/>
    <x v="5"/>
    <n v="1409376600"/>
    <n v="1405957098"/>
    <x v="0"/>
    <n v="14"/>
    <x v="1"/>
    <s v="theater/plays"/>
    <n v="27"/>
    <x v="2235"/>
    <x v="1"/>
    <x v="6"/>
  </r>
  <r>
    <n v="3866"/>
    <x v="3861"/>
    <x v="3863"/>
    <n v="2000"/>
    <n v="11"/>
    <x v="2"/>
    <x v="0"/>
    <x v="0"/>
    <n v="1458703740"/>
    <n v="1454453021"/>
    <x v="0"/>
    <n v="2"/>
    <x v="1"/>
    <s v="theater/plays"/>
    <n v="1"/>
    <x v="148"/>
    <x v="1"/>
    <x v="6"/>
  </r>
  <r>
    <n v="3867"/>
    <x v="3862"/>
    <x v="3864"/>
    <n v="2000"/>
    <n v="251"/>
    <x v="2"/>
    <x v="0"/>
    <x v="0"/>
    <n v="1466278339"/>
    <n v="1463686339"/>
    <x v="0"/>
    <n v="5"/>
    <x v="1"/>
    <s v="theater/plays"/>
    <n v="13"/>
    <x v="2214"/>
    <x v="1"/>
    <x v="6"/>
  </r>
  <r>
    <n v="3868"/>
    <x v="3863"/>
    <x v="3865"/>
    <n v="5000"/>
    <n v="10"/>
    <x v="1"/>
    <x v="1"/>
    <x v="1"/>
    <n v="1410191405"/>
    <n v="1408031405"/>
    <x v="0"/>
    <n v="1"/>
    <x v="1"/>
    <s v="theater/musical"/>
    <n v="0"/>
    <x v="119"/>
    <x v="1"/>
    <x v="40"/>
  </r>
  <r>
    <n v="3869"/>
    <x v="3864"/>
    <x v="3866"/>
    <n v="13111"/>
    <n v="452"/>
    <x v="1"/>
    <x v="0"/>
    <x v="0"/>
    <n v="1426302660"/>
    <n v="1423761792"/>
    <x v="0"/>
    <n v="15"/>
    <x v="1"/>
    <s v="theater/musical"/>
    <n v="3"/>
    <x v="882"/>
    <x v="1"/>
    <x v="40"/>
  </r>
  <r>
    <n v="3870"/>
    <x v="3865"/>
    <x v="3867"/>
    <n v="10000"/>
    <n v="1500"/>
    <x v="1"/>
    <x v="0"/>
    <x v="0"/>
    <n v="1404360478"/>
    <n v="1401768478"/>
    <x v="0"/>
    <n v="10"/>
    <x v="1"/>
    <s v="theater/musical"/>
    <n v="15"/>
    <x v="1795"/>
    <x v="1"/>
    <x v="40"/>
  </r>
  <r>
    <n v="3871"/>
    <x v="3866"/>
    <x v="3868"/>
    <n v="1500"/>
    <n v="40"/>
    <x v="1"/>
    <x v="0"/>
    <x v="0"/>
    <n v="1490809450"/>
    <n v="1485629050"/>
    <x v="0"/>
    <n v="3"/>
    <x v="1"/>
    <s v="theater/musical"/>
    <n v="3"/>
    <x v="140"/>
    <x v="1"/>
    <x v="40"/>
  </r>
  <r>
    <n v="3872"/>
    <x v="3867"/>
    <x v="3869"/>
    <n v="15000"/>
    <n v="0"/>
    <x v="1"/>
    <x v="0"/>
    <x v="0"/>
    <n v="1439522996"/>
    <n v="1435202996"/>
    <x v="0"/>
    <n v="0"/>
    <x v="1"/>
    <s v="theater/musical"/>
    <n v="0"/>
    <x v="121"/>
    <x v="1"/>
    <x v="40"/>
  </r>
  <r>
    <n v="3873"/>
    <x v="3868"/>
    <x v="3870"/>
    <n v="5500"/>
    <n v="0"/>
    <x v="1"/>
    <x v="0"/>
    <x v="0"/>
    <n v="1444322535"/>
    <n v="1441730535"/>
    <x v="0"/>
    <n v="0"/>
    <x v="1"/>
    <s v="theater/musical"/>
    <n v="0"/>
    <x v="121"/>
    <x v="1"/>
    <x v="40"/>
  </r>
  <r>
    <n v="3874"/>
    <x v="3869"/>
    <x v="3871"/>
    <n v="620"/>
    <n v="0"/>
    <x v="1"/>
    <x v="4"/>
    <x v="4"/>
    <n v="1422061200"/>
    <n v="1420244622"/>
    <x v="0"/>
    <n v="0"/>
    <x v="1"/>
    <s v="theater/musical"/>
    <n v="0"/>
    <x v="121"/>
    <x v="1"/>
    <x v="40"/>
  </r>
  <r>
    <n v="3875"/>
    <x v="3870"/>
    <x v="3872"/>
    <n v="30000"/>
    <n v="0"/>
    <x v="1"/>
    <x v="8"/>
    <x v="7"/>
    <n v="1472896800"/>
    <n v="1472804365"/>
    <x v="0"/>
    <n v="0"/>
    <x v="1"/>
    <s v="theater/musical"/>
    <n v="0"/>
    <x v="121"/>
    <x v="1"/>
    <x v="40"/>
  </r>
  <r>
    <n v="3876"/>
    <x v="3871"/>
    <x v="3873"/>
    <n v="3900"/>
    <n v="2059"/>
    <x v="1"/>
    <x v="1"/>
    <x v="1"/>
    <n v="1454425128"/>
    <n v="1451833128"/>
    <x v="0"/>
    <n v="46"/>
    <x v="1"/>
    <s v="theater/musical"/>
    <n v="53"/>
    <x v="2355"/>
    <x v="1"/>
    <x v="40"/>
  </r>
  <r>
    <n v="3877"/>
    <x v="3872"/>
    <x v="3874"/>
    <n v="25000"/>
    <n v="1241"/>
    <x v="1"/>
    <x v="0"/>
    <x v="0"/>
    <n v="1481213752"/>
    <n v="1478621752"/>
    <x v="0"/>
    <n v="14"/>
    <x v="1"/>
    <s v="theater/musical"/>
    <n v="5"/>
    <x v="2657"/>
    <x v="1"/>
    <x v="40"/>
  </r>
  <r>
    <n v="3878"/>
    <x v="3873"/>
    <x v="3875"/>
    <n v="18000"/>
    <n v="10"/>
    <x v="1"/>
    <x v="0"/>
    <x v="0"/>
    <n v="1435636740"/>
    <n v="1433014746"/>
    <x v="0"/>
    <n v="1"/>
    <x v="1"/>
    <s v="theater/musical"/>
    <n v="0"/>
    <x v="119"/>
    <x v="1"/>
    <x v="40"/>
  </r>
  <r>
    <n v="3879"/>
    <x v="3874"/>
    <x v="3876"/>
    <n v="15000"/>
    <n v="0"/>
    <x v="1"/>
    <x v="1"/>
    <x v="1"/>
    <n v="1422218396"/>
    <n v="1419626396"/>
    <x v="0"/>
    <n v="0"/>
    <x v="1"/>
    <s v="theater/musical"/>
    <n v="0"/>
    <x v="121"/>
    <x v="1"/>
    <x v="40"/>
  </r>
  <r>
    <n v="3880"/>
    <x v="3875"/>
    <x v="3877"/>
    <n v="7500"/>
    <n v="980"/>
    <x v="1"/>
    <x v="1"/>
    <x v="1"/>
    <n v="1406761200"/>
    <n v="1403724820"/>
    <x v="0"/>
    <n v="17"/>
    <x v="1"/>
    <s v="theater/musical"/>
    <n v="13"/>
    <x v="350"/>
    <x v="1"/>
    <x v="40"/>
  </r>
  <r>
    <n v="3881"/>
    <x v="3876"/>
    <x v="3878"/>
    <n v="500"/>
    <n v="25"/>
    <x v="1"/>
    <x v="0"/>
    <x v="0"/>
    <n v="1487550399"/>
    <n v="1484958399"/>
    <x v="0"/>
    <n v="1"/>
    <x v="1"/>
    <s v="theater/musical"/>
    <n v="5"/>
    <x v="380"/>
    <x v="1"/>
    <x v="40"/>
  </r>
  <r>
    <n v="3882"/>
    <x v="3877"/>
    <x v="3879"/>
    <n v="30000"/>
    <n v="0"/>
    <x v="1"/>
    <x v="2"/>
    <x v="2"/>
    <n v="1454281380"/>
    <n v="1451950570"/>
    <x v="0"/>
    <n v="0"/>
    <x v="1"/>
    <s v="theater/musical"/>
    <n v="0"/>
    <x v="121"/>
    <x v="1"/>
    <x v="40"/>
  </r>
  <r>
    <n v="3883"/>
    <x v="3878"/>
    <x v="3880"/>
    <n v="15000"/>
    <n v="0"/>
    <x v="1"/>
    <x v="1"/>
    <x v="1"/>
    <n v="1409668069"/>
    <n v="1407076069"/>
    <x v="0"/>
    <n v="0"/>
    <x v="1"/>
    <s v="theater/musical"/>
    <n v="0"/>
    <x v="121"/>
    <x v="1"/>
    <x v="40"/>
  </r>
  <r>
    <n v="3884"/>
    <x v="3879"/>
    <x v="3881"/>
    <n v="10000"/>
    <n v="0"/>
    <x v="1"/>
    <x v="0"/>
    <x v="0"/>
    <n v="1427479192"/>
    <n v="1425322792"/>
    <x v="0"/>
    <n v="0"/>
    <x v="1"/>
    <s v="theater/musical"/>
    <n v="0"/>
    <x v="121"/>
    <x v="1"/>
    <x v="40"/>
  </r>
  <r>
    <n v="3885"/>
    <x v="3880"/>
    <x v="3882"/>
    <n v="375000"/>
    <n v="0"/>
    <x v="1"/>
    <x v="0"/>
    <x v="0"/>
    <n v="1462834191"/>
    <n v="1460242191"/>
    <x v="0"/>
    <n v="0"/>
    <x v="1"/>
    <s v="theater/musical"/>
    <n v="0"/>
    <x v="121"/>
    <x v="1"/>
    <x v="40"/>
  </r>
  <r>
    <n v="3886"/>
    <x v="3881"/>
    <x v="3883"/>
    <n v="10000"/>
    <n v="0"/>
    <x v="1"/>
    <x v="2"/>
    <x v="2"/>
    <n v="1418275702"/>
    <n v="1415683702"/>
    <x v="0"/>
    <n v="0"/>
    <x v="1"/>
    <s v="theater/musical"/>
    <n v="0"/>
    <x v="121"/>
    <x v="1"/>
    <x v="40"/>
  </r>
  <r>
    <n v="3887"/>
    <x v="3882"/>
    <x v="3884"/>
    <n v="2000"/>
    <n v="35"/>
    <x v="1"/>
    <x v="0"/>
    <x v="0"/>
    <n v="1430517600"/>
    <n v="1426538129"/>
    <x v="0"/>
    <n v="2"/>
    <x v="1"/>
    <s v="theater/musical"/>
    <n v="2"/>
    <x v="827"/>
    <x v="1"/>
    <x v="40"/>
  </r>
  <r>
    <n v="3888"/>
    <x v="3883"/>
    <x v="3885"/>
    <n v="2000"/>
    <n v="542"/>
    <x v="2"/>
    <x v="1"/>
    <x v="1"/>
    <n v="1488114358"/>
    <n v="1485522358"/>
    <x v="0"/>
    <n v="14"/>
    <x v="1"/>
    <s v="theater/plays"/>
    <n v="27"/>
    <x v="2418"/>
    <x v="1"/>
    <x v="6"/>
  </r>
  <r>
    <n v="3889"/>
    <x v="3884"/>
    <x v="3886"/>
    <n v="8000"/>
    <n v="118"/>
    <x v="2"/>
    <x v="0"/>
    <x v="0"/>
    <n v="1420413960"/>
    <n v="1417651630"/>
    <x v="0"/>
    <n v="9"/>
    <x v="1"/>
    <s v="theater/plays"/>
    <n v="1"/>
    <x v="2658"/>
    <x v="1"/>
    <x v="6"/>
  </r>
  <r>
    <n v="3890"/>
    <x v="3885"/>
    <x v="3887"/>
    <n v="15000"/>
    <n v="2524"/>
    <x v="2"/>
    <x v="0"/>
    <x v="0"/>
    <n v="1439662344"/>
    <n v="1434478344"/>
    <x v="0"/>
    <n v="8"/>
    <x v="1"/>
    <s v="theater/plays"/>
    <n v="17"/>
    <x v="2659"/>
    <x v="1"/>
    <x v="6"/>
  </r>
  <r>
    <n v="3891"/>
    <x v="3886"/>
    <x v="3888"/>
    <n v="800"/>
    <n v="260"/>
    <x v="2"/>
    <x v="0"/>
    <x v="0"/>
    <n v="1427086740"/>
    <n v="1424488244"/>
    <x v="0"/>
    <n v="7"/>
    <x v="1"/>
    <s v="theater/plays"/>
    <n v="33"/>
    <x v="2218"/>
    <x v="1"/>
    <x v="6"/>
  </r>
  <r>
    <n v="3892"/>
    <x v="3887"/>
    <x v="3889"/>
    <n v="1000"/>
    <n v="0"/>
    <x v="2"/>
    <x v="0"/>
    <x v="0"/>
    <n v="1408863600"/>
    <n v="1408203557"/>
    <x v="0"/>
    <n v="0"/>
    <x v="1"/>
    <s v="theater/plays"/>
    <n v="0"/>
    <x v="121"/>
    <x v="1"/>
    <x v="6"/>
  </r>
  <r>
    <n v="3893"/>
    <x v="3888"/>
    <x v="3890"/>
    <n v="50000"/>
    <n v="10775"/>
    <x v="2"/>
    <x v="0"/>
    <x v="0"/>
    <n v="1404194400"/>
    <n v="1400600840"/>
    <x v="0"/>
    <n v="84"/>
    <x v="1"/>
    <s v="theater/plays"/>
    <n v="22"/>
    <x v="2660"/>
    <x v="1"/>
    <x v="6"/>
  </r>
  <r>
    <n v="3894"/>
    <x v="3889"/>
    <x v="3891"/>
    <n v="15000"/>
    <n v="520"/>
    <x v="2"/>
    <x v="0"/>
    <x v="0"/>
    <n v="1481000340"/>
    <n v="1478386812"/>
    <x v="0"/>
    <n v="11"/>
    <x v="1"/>
    <s v="theater/plays"/>
    <n v="3"/>
    <x v="1296"/>
    <x v="1"/>
    <x v="6"/>
  </r>
  <r>
    <n v="3895"/>
    <x v="3890"/>
    <x v="3892"/>
    <n v="1000"/>
    <n v="50"/>
    <x v="2"/>
    <x v="0"/>
    <x v="0"/>
    <n v="1425103218"/>
    <n v="1422424818"/>
    <x v="0"/>
    <n v="1"/>
    <x v="1"/>
    <s v="theater/plays"/>
    <n v="5"/>
    <x v="73"/>
    <x v="1"/>
    <x v="6"/>
  </r>
  <r>
    <n v="3896"/>
    <x v="3891"/>
    <x v="3893"/>
    <n v="1600"/>
    <n v="170"/>
    <x v="2"/>
    <x v="0"/>
    <x v="0"/>
    <n v="1402979778"/>
    <n v="1401770178"/>
    <x v="0"/>
    <n v="4"/>
    <x v="1"/>
    <s v="theater/plays"/>
    <n v="11"/>
    <x v="655"/>
    <x v="1"/>
    <x v="6"/>
  </r>
  <r>
    <n v="3897"/>
    <x v="3892"/>
    <x v="3894"/>
    <n v="2500"/>
    <n v="440"/>
    <x v="2"/>
    <x v="4"/>
    <x v="4"/>
    <n v="1420750683"/>
    <n v="1418158683"/>
    <x v="0"/>
    <n v="10"/>
    <x v="1"/>
    <s v="theater/plays"/>
    <n v="18"/>
    <x v="878"/>
    <x v="1"/>
    <x v="6"/>
  </r>
  <r>
    <n v="3898"/>
    <x v="3893"/>
    <x v="3895"/>
    <n v="2500"/>
    <n v="814"/>
    <x v="2"/>
    <x v="1"/>
    <x v="1"/>
    <n v="1439827200"/>
    <n v="1436355270"/>
    <x v="0"/>
    <n v="16"/>
    <x v="1"/>
    <s v="theater/plays"/>
    <n v="33"/>
    <x v="1302"/>
    <x v="1"/>
    <x v="6"/>
  </r>
  <r>
    <n v="3899"/>
    <x v="3894"/>
    <x v="3896"/>
    <n v="10000"/>
    <n v="125"/>
    <x v="2"/>
    <x v="0"/>
    <x v="0"/>
    <n v="1407868561"/>
    <n v="1406140561"/>
    <x v="0"/>
    <n v="2"/>
    <x v="1"/>
    <s v="theater/plays"/>
    <n v="1"/>
    <x v="368"/>
    <x v="1"/>
    <x v="6"/>
  </r>
  <r>
    <n v="3900"/>
    <x v="3895"/>
    <x v="3897"/>
    <n v="2500"/>
    <n v="135"/>
    <x v="2"/>
    <x v="0"/>
    <x v="0"/>
    <n v="1433988791"/>
    <n v="1431396791"/>
    <x v="0"/>
    <n v="5"/>
    <x v="1"/>
    <s v="theater/plays"/>
    <n v="5"/>
    <x v="2661"/>
    <x v="1"/>
    <x v="6"/>
  </r>
  <r>
    <n v="3901"/>
    <x v="3896"/>
    <x v="3898"/>
    <n v="3000"/>
    <n v="25"/>
    <x v="2"/>
    <x v="0"/>
    <x v="0"/>
    <n v="1450554599"/>
    <n v="1447098599"/>
    <x v="0"/>
    <n v="1"/>
    <x v="1"/>
    <s v="theater/plays"/>
    <n v="1"/>
    <x v="380"/>
    <x v="1"/>
    <x v="6"/>
  </r>
  <r>
    <n v="3902"/>
    <x v="3897"/>
    <x v="3899"/>
    <n v="3000"/>
    <n v="1465"/>
    <x v="2"/>
    <x v="1"/>
    <x v="1"/>
    <n v="1479125642"/>
    <n v="1476962042"/>
    <x v="0"/>
    <n v="31"/>
    <x v="1"/>
    <s v="theater/plays"/>
    <n v="49"/>
    <x v="2662"/>
    <x v="1"/>
    <x v="6"/>
  </r>
  <r>
    <n v="3903"/>
    <x v="3898"/>
    <x v="3900"/>
    <n v="1500"/>
    <n v="0"/>
    <x v="2"/>
    <x v="0"/>
    <x v="0"/>
    <n v="1439581080"/>
    <n v="1435709765"/>
    <x v="0"/>
    <n v="0"/>
    <x v="1"/>
    <s v="theater/plays"/>
    <n v="0"/>
    <x v="121"/>
    <x v="1"/>
    <x v="6"/>
  </r>
  <r>
    <n v="3904"/>
    <x v="3899"/>
    <x v="3901"/>
    <n v="10000"/>
    <n v="3"/>
    <x v="2"/>
    <x v="0"/>
    <x v="0"/>
    <n v="1429074240"/>
    <n v="1427866200"/>
    <x v="0"/>
    <n v="2"/>
    <x v="1"/>
    <s v="theater/plays"/>
    <n v="0"/>
    <x v="1720"/>
    <x v="1"/>
    <x v="6"/>
  </r>
  <r>
    <n v="3905"/>
    <x v="3900"/>
    <x v="3902"/>
    <n v="1500"/>
    <n v="173"/>
    <x v="2"/>
    <x v="1"/>
    <x v="1"/>
    <n v="1434063600"/>
    <n v="1430405903"/>
    <x v="0"/>
    <n v="7"/>
    <x v="1"/>
    <s v="theater/plays"/>
    <n v="12"/>
    <x v="2663"/>
    <x v="1"/>
    <x v="6"/>
  </r>
  <r>
    <n v="3906"/>
    <x v="3901"/>
    <x v="3903"/>
    <n v="1500"/>
    <n v="1010"/>
    <x v="2"/>
    <x v="1"/>
    <x v="1"/>
    <n v="1435325100"/>
    <n v="1432072893"/>
    <x v="0"/>
    <n v="16"/>
    <x v="1"/>
    <s v="theater/plays"/>
    <n v="67"/>
    <x v="2664"/>
    <x v="1"/>
    <x v="6"/>
  </r>
  <r>
    <n v="3907"/>
    <x v="3902"/>
    <x v="3904"/>
    <n v="1000"/>
    <n v="153"/>
    <x v="2"/>
    <x v="0"/>
    <x v="0"/>
    <n v="1414354080"/>
    <n v="1411587606"/>
    <x v="0"/>
    <n v="4"/>
    <x v="1"/>
    <s v="theater/plays"/>
    <n v="15"/>
    <x v="2665"/>
    <x v="1"/>
    <x v="6"/>
  </r>
  <r>
    <n v="3908"/>
    <x v="3903"/>
    <x v="3905"/>
    <n v="750"/>
    <n v="65"/>
    <x v="2"/>
    <x v="0"/>
    <x v="0"/>
    <n v="1406603696"/>
    <n v="1405307696"/>
    <x v="0"/>
    <n v="4"/>
    <x v="1"/>
    <s v="theater/plays"/>
    <n v="9"/>
    <x v="1783"/>
    <x v="1"/>
    <x v="6"/>
  </r>
  <r>
    <n v="3909"/>
    <x v="3904"/>
    <x v="3906"/>
    <n v="60000"/>
    <n v="135"/>
    <x v="2"/>
    <x v="0"/>
    <x v="0"/>
    <n v="1410424642"/>
    <n v="1407832642"/>
    <x v="0"/>
    <n v="4"/>
    <x v="1"/>
    <s v="theater/plays"/>
    <n v="0"/>
    <x v="1178"/>
    <x v="1"/>
    <x v="6"/>
  </r>
  <r>
    <n v="3910"/>
    <x v="3905"/>
    <x v="3907"/>
    <n v="6000"/>
    <n v="185"/>
    <x v="2"/>
    <x v="0"/>
    <x v="0"/>
    <n v="1441649397"/>
    <n v="1439057397"/>
    <x v="0"/>
    <n v="3"/>
    <x v="1"/>
    <s v="theater/plays"/>
    <n v="3"/>
    <x v="2666"/>
    <x v="1"/>
    <x v="6"/>
  </r>
  <r>
    <n v="3911"/>
    <x v="3906"/>
    <x v="3908"/>
    <n v="8000"/>
    <n v="2993"/>
    <x v="2"/>
    <x v="0"/>
    <x v="0"/>
    <n v="1417033777"/>
    <n v="1414438177"/>
    <x v="0"/>
    <n v="36"/>
    <x v="1"/>
    <s v="theater/plays"/>
    <n v="37"/>
    <x v="2417"/>
    <x v="1"/>
    <x v="6"/>
  </r>
  <r>
    <n v="3912"/>
    <x v="3907"/>
    <x v="3909"/>
    <n v="15000"/>
    <n v="1"/>
    <x v="2"/>
    <x v="0"/>
    <x v="0"/>
    <n v="1429936500"/>
    <n v="1424759330"/>
    <x v="0"/>
    <n v="1"/>
    <x v="1"/>
    <s v="theater/plays"/>
    <n v="0"/>
    <x v="120"/>
    <x v="1"/>
    <x v="6"/>
  </r>
  <r>
    <n v="3913"/>
    <x v="3908"/>
    <x v="3910"/>
    <n v="10000"/>
    <n v="1000"/>
    <x v="2"/>
    <x v="0"/>
    <x v="0"/>
    <n v="1448863449"/>
    <n v="1446267849"/>
    <x v="0"/>
    <n v="7"/>
    <x v="1"/>
    <s v="theater/plays"/>
    <n v="10"/>
    <x v="2667"/>
    <x v="1"/>
    <x v="6"/>
  </r>
  <r>
    <n v="3914"/>
    <x v="3909"/>
    <x v="3911"/>
    <n v="2500"/>
    <n v="909"/>
    <x v="2"/>
    <x v="1"/>
    <x v="1"/>
    <n v="1431298740"/>
    <n v="1429558756"/>
    <x v="0"/>
    <n v="27"/>
    <x v="1"/>
    <s v="theater/plays"/>
    <n v="36"/>
    <x v="2274"/>
    <x v="1"/>
    <x v="6"/>
  </r>
  <r>
    <n v="3915"/>
    <x v="3910"/>
    <x v="3912"/>
    <n v="1500"/>
    <n v="5"/>
    <x v="2"/>
    <x v="1"/>
    <x v="1"/>
    <n v="1464824309"/>
    <n v="1462232309"/>
    <x v="0"/>
    <n v="1"/>
    <x v="1"/>
    <s v="theater/plays"/>
    <n v="0"/>
    <x v="144"/>
    <x v="1"/>
    <x v="6"/>
  </r>
  <r>
    <n v="3916"/>
    <x v="3911"/>
    <x v="3913"/>
    <n v="2000"/>
    <n v="0"/>
    <x v="2"/>
    <x v="8"/>
    <x v="7"/>
    <n v="1464952752"/>
    <n v="1462360752"/>
    <x v="0"/>
    <n v="0"/>
    <x v="1"/>
    <s v="theater/plays"/>
    <n v="0"/>
    <x v="121"/>
    <x v="1"/>
    <x v="6"/>
  </r>
  <r>
    <n v="3917"/>
    <x v="3912"/>
    <x v="3914"/>
    <n v="3500"/>
    <n v="10"/>
    <x v="2"/>
    <x v="1"/>
    <x v="1"/>
    <n v="1410439161"/>
    <n v="1407847161"/>
    <x v="0"/>
    <n v="1"/>
    <x v="1"/>
    <s v="theater/plays"/>
    <n v="0"/>
    <x v="119"/>
    <x v="1"/>
    <x v="6"/>
  </r>
  <r>
    <n v="3918"/>
    <x v="3913"/>
    <x v="3915"/>
    <n v="60000"/>
    <n v="120"/>
    <x v="2"/>
    <x v="1"/>
    <x v="1"/>
    <n v="1407168000"/>
    <n v="1406131023"/>
    <x v="0"/>
    <n v="3"/>
    <x v="1"/>
    <s v="theater/plays"/>
    <n v="0"/>
    <x v="375"/>
    <x v="1"/>
    <x v="6"/>
  </r>
  <r>
    <n v="3919"/>
    <x v="3914"/>
    <x v="3916"/>
    <n v="5000"/>
    <n v="90"/>
    <x v="2"/>
    <x v="1"/>
    <x v="1"/>
    <n v="1453075200"/>
    <n v="1450628773"/>
    <x v="0"/>
    <n v="3"/>
    <x v="1"/>
    <s v="theater/plays"/>
    <n v="2"/>
    <x v="179"/>
    <x v="1"/>
    <x v="6"/>
  </r>
  <r>
    <n v="3920"/>
    <x v="3915"/>
    <x v="3917"/>
    <n v="2500"/>
    <n v="135"/>
    <x v="2"/>
    <x v="1"/>
    <x v="1"/>
    <n v="1479032260"/>
    <n v="1476436660"/>
    <x v="0"/>
    <n v="3"/>
    <x v="1"/>
    <s v="theater/plays"/>
    <n v="5"/>
    <x v="817"/>
    <x v="1"/>
    <x v="6"/>
  </r>
  <r>
    <n v="3921"/>
    <x v="3916"/>
    <x v="3918"/>
    <n v="3000"/>
    <n v="0"/>
    <x v="2"/>
    <x v="1"/>
    <x v="1"/>
    <n v="1414346400"/>
    <n v="1413291655"/>
    <x v="0"/>
    <n v="0"/>
    <x v="1"/>
    <s v="theater/plays"/>
    <n v="0"/>
    <x v="121"/>
    <x v="1"/>
    <x v="6"/>
  </r>
  <r>
    <n v="3922"/>
    <x v="3917"/>
    <x v="3919"/>
    <n v="750"/>
    <n v="61"/>
    <x v="2"/>
    <x v="0"/>
    <x v="0"/>
    <n v="1425337200"/>
    <n v="1421432810"/>
    <x v="0"/>
    <n v="6"/>
    <x v="1"/>
    <s v="theater/plays"/>
    <n v="8"/>
    <x v="2668"/>
    <x v="1"/>
    <x v="6"/>
  </r>
  <r>
    <n v="3923"/>
    <x v="3918"/>
    <x v="3920"/>
    <n v="11500"/>
    <n v="1384"/>
    <x v="2"/>
    <x v="1"/>
    <x v="1"/>
    <n v="1428622271"/>
    <n v="1426203071"/>
    <x v="0"/>
    <n v="17"/>
    <x v="1"/>
    <s v="theater/plays"/>
    <n v="12"/>
    <x v="2669"/>
    <x v="1"/>
    <x v="6"/>
  </r>
  <r>
    <n v="3924"/>
    <x v="3919"/>
    <x v="3921"/>
    <n v="15000"/>
    <n v="2290"/>
    <x v="2"/>
    <x v="0"/>
    <x v="0"/>
    <n v="1403823722"/>
    <n v="1401231722"/>
    <x v="0"/>
    <n v="40"/>
    <x v="1"/>
    <s v="theater/plays"/>
    <n v="15"/>
    <x v="1338"/>
    <x v="1"/>
    <x v="6"/>
  </r>
  <r>
    <n v="3925"/>
    <x v="3920"/>
    <x v="3922"/>
    <n v="150"/>
    <n v="15"/>
    <x v="2"/>
    <x v="0"/>
    <x v="0"/>
    <n v="1406753639"/>
    <n v="1404161639"/>
    <x v="0"/>
    <n v="3"/>
    <x v="1"/>
    <s v="theater/plays"/>
    <n v="10"/>
    <x v="144"/>
    <x v="1"/>
    <x v="6"/>
  </r>
  <r>
    <n v="3926"/>
    <x v="3921"/>
    <x v="3923"/>
    <n v="5000"/>
    <n v="15"/>
    <x v="2"/>
    <x v="2"/>
    <x v="2"/>
    <n v="1419645748"/>
    <n v="1417053748"/>
    <x v="0"/>
    <n v="1"/>
    <x v="1"/>
    <s v="theater/plays"/>
    <n v="0"/>
    <x v="2"/>
    <x v="1"/>
    <x v="6"/>
  </r>
  <r>
    <n v="3927"/>
    <x v="3922"/>
    <x v="3924"/>
    <n v="2500"/>
    <n v="25"/>
    <x v="2"/>
    <x v="1"/>
    <x v="1"/>
    <n v="1407565504"/>
    <n v="1404973504"/>
    <x v="0"/>
    <n v="2"/>
    <x v="1"/>
    <s v="theater/plays"/>
    <n v="1"/>
    <x v="381"/>
    <x v="1"/>
    <x v="6"/>
  </r>
  <r>
    <n v="3928"/>
    <x v="3923"/>
    <x v="3925"/>
    <n v="5000"/>
    <n v="651"/>
    <x v="2"/>
    <x v="0"/>
    <x v="0"/>
    <n v="1444971540"/>
    <n v="1442593427"/>
    <x v="0"/>
    <n v="7"/>
    <x v="1"/>
    <s v="theater/plays"/>
    <n v="13"/>
    <x v="2670"/>
    <x v="1"/>
    <x v="6"/>
  </r>
  <r>
    <n v="3929"/>
    <x v="3924"/>
    <x v="3926"/>
    <n v="20000"/>
    <n v="453"/>
    <x v="2"/>
    <x v="0"/>
    <x v="0"/>
    <n v="1474228265"/>
    <n v="1471636265"/>
    <x v="0"/>
    <n v="14"/>
    <x v="1"/>
    <s v="theater/plays"/>
    <n v="2"/>
    <x v="2671"/>
    <x v="1"/>
    <x v="6"/>
  </r>
  <r>
    <n v="3930"/>
    <x v="3925"/>
    <x v="3927"/>
    <n v="10000"/>
    <n v="0"/>
    <x v="2"/>
    <x v="2"/>
    <x v="2"/>
    <n v="1459490400"/>
    <n v="1457078868"/>
    <x v="0"/>
    <n v="0"/>
    <x v="1"/>
    <s v="theater/plays"/>
    <n v="0"/>
    <x v="121"/>
    <x v="1"/>
    <x v="6"/>
  </r>
  <r>
    <n v="3931"/>
    <x v="3926"/>
    <x v="3928"/>
    <n v="8000"/>
    <n v="0"/>
    <x v="2"/>
    <x v="0"/>
    <x v="0"/>
    <n v="1441510707"/>
    <n v="1439350707"/>
    <x v="0"/>
    <n v="0"/>
    <x v="1"/>
    <s v="theater/plays"/>
    <n v="0"/>
    <x v="121"/>
    <x v="1"/>
    <x v="6"/>
  </r>
  <r>
    <n v="3932"/>
    <x v="3927"/>
    <x v="3929"/>
    <n v="12000"/>
    <n v="1"/>
    <x v="2"/>
    <x v="0"/>
    <x v="0"/>
    <n v="1458097364"/>
    <n v="1455508964"/>
    <x v="0"/>
    <n v="1"/>
    <x v="1"/>
    <s v="theater/plays"/>
    <n v="0"/>
    <x v="120"/>
    <x v="1"/>
    <x v="6"/>
  </r>
  <r>
    <n v="3933"/>
    <x v="3928"/>
    <x v="3930"/>
    <n v="7000"/>
    <n v="1102"/>
    <x v="2"/>
    <x v="0"/>
    <x v="0"/>
    <n v="1468716180"/>
    <n v="1466205262"/>
    <x v="0"/>
    <n v="12"/>
    <x v="1"/>
    <s v="theater/plays"/>
    <n v="16"/>
    <x v="1466"/>
    <x v="1"/>
    <x v="6"/>
  </r>
  <r>
    <n v="3934"/>
    <x v="3929"/>
    <x v="3931"/>
    <n v="5000"/>
    <n v="550"/>
    <x v="2"/>
    <x v="0"/>
    <x v="0"/>
    <n v="1443704400"/>
    <n v="1439827639"/>
    <x v="0"/>
    <n v="12"/>
    <x v="1"/>
    <s v="theater/plays"/>
    <n v="11"/>
    <x v="2672"/>
    <x v="1"/>
    <x v="6"/>
  </r>
  <r>
    <n v="3935"/>
    <x v="3930"/>
    <x v="3932"/>
    <n v="3000"/>
    <n v="1315"/>
    <x v="2"/>
    <x v="1"/>
    <x v="1"/>
    <n v="1443973546"/>
    <n v="1438789546"/>
    <x v="0"/>
    <n v="23"/>
    <x v="1"/>
    <s v="theater/plays"/>
    <n v="44"/>
    <x v="2213"/>
    <x v="1"/>
    <x v="6"/>
  </r>
  <r>
    <n v="3936"/>
    <x v="3931"/>
    <x v="3933"/>
    <n v="20000"/>
    <n v="0"/>
    <x v="2"/>
    <x v="0"/>
    <x v="0"/>
    <n v="1480576720"/>
    <n v="1477981120"/>
    <x v="0"/>
    <n v="0"/>
    <x v="1"/>
    <s v="theater/plays"/>
    <n v="0"/>
    <x v="121"/>
    <x v="1"/>
    <x v="6"/>
  </r>
  <r>
    <n v="3937"/>
    <x v="3932"/>
    <x v="3934"/>
    <n v="2885"/>
    <n v="2485"/>
    <x v="2"/>
    <x v="0"/>
    <x v="0"/>
    <n v="1468249760"/>
    <n v="1465830560"/>
    <x v="0"/>
    <n v="10"/>
    <x v="1"/>
    <s v="theater/plays"/>
    <n v="86"/>
    <x v="2673"/>
    <x v="1"/>
    <x v="6"/>
  </r>
  <r>
    <n v="3938"/>
    <x v="3933"/>
    <x v="3935"/>
    <n v="3255"/>
    <n v="397"/>
    <x v="2"/>
    <x v="0"/>
    <x v="0"/>
    <n v="1435441454"/>
    <n v="1432763054"/>
    <x v="0"/>
    <n v="5"/>
    <x v="1"/>
    <s v="theater/plays"/>
    <n v="12"/>
    <x v="295"/>
    <x v="1"/>
    <x v="6"/>
  </r>
  <r>
    <n v="3939"/>
    <x v="3934"/>
    <x v="3936"/>
    <n v="5000"/>
    <n v="5"/>
    <x v="2"/>
    <x v="2"/>
    <x v="2"/>
    <n v="1412656200"/>
    <n v="1412328979"/>
    <x v="0"/>
    <n v="1"/>
    <x v="1"/>
    <s v="theater/plays"/>
    <n v="0"/>
    <x v="144"/>
    <x v="1"/>
    <x v="6"/>
  </r>
  <r>
    <n v="3940"/>
    <x v="3935"/>
    <x v="3937"/>
    <n v="5000"/>
    <n v="11"/>
    <x v="2"/>
    <x v="0"/>
    <x v="0"/>
    <n v="1420199351"/>
    <n v="1416311351"/>
    <x v="0"/>
    <n v="2"/>
    <x v="1"/>
    <s v="theater/plays"/>
    <n v="0"/>
    <x v="148"/>
    <x v="1"/>
    <x v="6"/>
  </r>
  <r>
    <n v="3941"/>
    <x v="3936"/>
    <x v="3938"/>
    <n v="5500"/>
    <n v="50"/>
    <x v="2"/>
    <x v="0"/>
    <x v="0"/>
    <n v="1416877200"/>
    <n v="1414505137"/>
    <x v="0"/>
    <n v="2"/>
    <x v="1"/>
    <s v="theater/plays"/>
    <n v="1"/>
    <x v="380"/>
    <x v="1"/>
    <x v="6"/>
  </r>
  <r>
    <n v="3942"/>
    <x v="3937"/>
    <x v="3939"/>
    <n v="1200"/>
    <n v="0"/>
    <x v="2"/>
    <x v="0"/>
    <x v="0"/>
    <n v="1434490914"/>
    <n v="1429306914"/>
    <x v="0"/>
    <n v="0"/>
    <x v="1"/>
    <s v="theater/plays"/>
    <n v="0"/>
    <x v="121"/>
    <x v="1"/>
    <x v="6"/>
  </r>
  <r>
    <n v="3943"/>
    <x v="3938"/>
    <x v="3940"/>
    <n v="5000"/>
    <n v="1782"/>
    <x v="2"/>
    <x v="0"/>
    <x v="0"/>
    <n v="1446483000"/>
    <n v="1443811268"/>
    <x v="0"/>
    <n v="13"/>
    <x v="1"/>
    <s v="theater/plays"/>
    <n v="36"/>
    <x v="2674"/>
    <x v="1"/>
    <x v="6"/>
  </r>
  <r>
    <n v="3944"/>
    <x v="3939"/>
    <x v="3941"/>
    <n v="5000"/>
    <n v="0"/>
    <x v="2"/>
    <x v="0"/>
    <x v="0"/>
    <n v="1440690875"/>
    <n v="1438098875"/>
    <x v="0"/>
    <n v="0"/>
    <x v="1"/>
    <s v="theater/plays"/>
    <n v="0"/>
    <x v="121"/>
    <x v="1"/>
    <x v="6"/>
  </r>
  <r>
    <n v="3945"/>
    <x v="3940"/>
    <x v="3942"/>
    <n v="2000"/>
    <n v="5"/>
    <x v="2"/>
    <x v="0"/>
    <x v="0"/>
    <n v="1431717268"/>
    <n v="1429125268"/>
    <x v="0"/>
    <n v="1"/>
    <x v="1"/>
    <s v="theater/plays"/>
    <n v="0"/>
    <x v="144"/>
    <x v="1"/>
    <x v="6"/>
  </r>
  <r>
    <n v="3946"/>
    <x v="3941"/>
    <x v="3943"/>
    <n v="6000"/>
    <n v="195"/>
    <x v="2"/>
    <x v="0"/>
    <x v="0"/>
    <n v="1425110400"/>
    <n v="1422388822"/>
    <x v="0"/>
    <n v="5"/>
    <x v="1"/>
    <s v="theater/plays"/>
    <n v="3"/>
    <x v="492"/>
    <x v="1"/>
    <x v="6"/>
  </r>
  <r>
    <n v="3947"/>
    <x v="3942"/>
    <x v="3944"/>
    <n v="3000"/>
    <n v="101"/>
    <x v="2"/>
    <x v="0"/>
    <x v="0"/>
    <n v="1475378744"/>
    <n v="1472786744"/>
    <x v="0"/>
    <n v="2"/>
    <x v="1"/>
    <s v="theater/plays"/>
    <n v="3"/>
    <x v="470"/>
    <x v="1"/>
    <x v="6"/>
  </r>
  <r>
    <n v="3948"/>
    <x v="3943"/>
    <x v="3945"/>
    <n v="30000"/>
    <n v="0"/>
    <x v="2"/>
    <x v="2"/>
    <x v="2"/>
    <n v="1410076123"/>
    <n v="1404892123"/>
    <x v="0"/>
    <n v="0"/>
    <x v="1"/>
    <s v="theater/plays"/>
    <n v="0"/>
    <x v="121"/>
    <x v="1"/>
    <x v="6"/>
  </r>
  <r>
    <n v="3949"/>
    <x v="3944"/>
    <x v="3946"/>
    <n v="10000"/>
    <n v="1577"/>
    <x v="2"/>
    <x v="2"/>
    <x v="2"/>
    <n v="1423623221"/>
    <n v="1421031221"/>
    <x v="0"/>
    <n v="32"/>
    <x v="1"/>
    <s v="theater/plays"/>
    <n v="16"/>
    <x v="2675"/>
    <x v="1"/>
    <x v="6"/>
  </r>
  <r>
    <n v="3950"/>
    <x v="3945"/>
    <x v="3947"/>
    <n v="4000"/>
    <n v="25"/>
    <x v="2"/>
    <x v="0"/>
    <x v="0"/>
    <n v="1460140500"/>
    <n v="1457628680"/>
    <x v="0"/>
    <n v="1"/>
    <x v="1"/>
    <s v="theater/plays"/>
    <n v="1"/>
    <x v="380"/>
    <x v="1"/>
    <x v="6"/>
  </r>
  <r>
    <n v="3951"/>
    <x v="3946"/>
    <x v="2849"/>
    <n v="200000"/>
    <n v="1"/>
    <x v="2"/>
    <x v="17"/>
    <x v="3"/>
    <n v="1462301342"/>
    <n v="1457120942"/>
    <x v="0"/>
    <n v="1"/>
    <x v="1"/>
    <s v="theater/plays"/>
    <n v="0"/>
    <x v="120"/>
    <x v="1"/>
    <x v="6"/>
  </r>
  <r>
    <n v="3952"/>
    <x v="3947"/>
    <x v="3948"/>
    <n v="26000"/>
    <n v="25"/>
    <x v="2"/>
    <x v="0"/>
    <x v="0"/>
    <n v="1445885890"/>
    <n v="1440701890"/>
    <x v="0"/>
    <n v="1"/>
    <x v="1"/>
    <s v="theater/plays"/>
    <n v="0"/>
    <x v="380"/>
    <x v="1"/>
    <x v="6"/>
  </r>
  <r>
    <n v="3953"/>
    <x v="3948"/>
    <x v="3949"/>
    <n v="17600"/>
    <n v="0"/>
    <x v="2"/>
    <x v="0"/>
    <x v="0"/>
    <n v="1469834940"/>
    <n v="1467162586"/>
    <x v="0"/>
    <n v="0"/>
    <x v="1"/>
    <s v="theater/plays"/>
    <n v="0"/>
    <x v="121"/>
    <x v="1"/>
    <x v="6"/>
  </r>
  <r>
    <n v="3954"/>
    <x v="3949"/>
    <x v="3950"/>
    <n v="25000"/>
    <n v="0"/>
    <x v="2"/>
    <x v="5"/>
    <x v="5"/>
    <n v="1405352264"/>
    <n v="1400168264"/>
    <x v="0"/>
    <n v="0"/>
    <x v="1"/>
    <s v="theater/plays"/>
    <n v="0"/>
    <x v="121"/>
    <x v="1"/>
    <x v="6"/>
  </r>
  <r>
    <n v="3955"/>
    <x v="3950"/>
    <x v="3951"/>
    <n v="1750"/>
    <n v="425"/>
    <x v="2"/>
    <x v="0"/>
    <x v="0"/>
    <n v="1448745741"/>
    <n v="1446150141"/>
    <x v="0"/>
    <n v="8"/>
    <x v="1"/>
    <s v="theater/plays"/>
    <n v="24"/>
    <x v="97"/>
    <x v="1"/>
    <x v="6"/>
  </r>
  <r>
    <n v="3956"/>
    <x v="3951"/>
    <x v="3952"/>
    <n v="5500"/>
    <n v="0"/>
    <x v="2"/>
    <x v="0"/>
    <x v="0"/>
    <n v="1461543600"/>
    <n v="1459203727"/>
    <x v="0"/>
    <n v="0"/>
    <x v="1"/>
    <s v="theater/plays"/>
    <n v="0"/>
    <x v="121"/>
    <x v="1"/>
    <x v="6"/>
  </r>
  <r>
    <n v="3957"/>
    <x v="3952"/>
    <x v="3953"/>
    <n v="28000"/>
    <n v="7"/>
    <x v="2"/>
    <x v="0"/>
    <x v="0"/>
    <n v="1468020354"/>
    <n v="1464045954"/>
    <x v="0"/>
    <n v="1"/>
    <x v="1"/>
    <s v="theater/plays"/>
    <n v="0"/>
    <x v="582"/>
    <x v="1"/>
    <x v="6"/>
  </r>
  <r>
    <n v="3958"/>
    <x v="3953"/>
    <x v="3954"/>
    <n v="2000"/>
    <n v="641"/>
    <x v="2"/>
    <x v="0"/>
    <x v="0"/>
    <n v="1406988000"/>
    <n v="1403822912"/>
    <x v="0"/>
    <n v="16"/>
    <x v="1"/>
    <s v="theater/plays"/>
    <n v="32"/>
    <x v="2676"/>
    <x v="1"/>
    <x v="6"/>
  </r>
  <r>
    <n v="3959"/>
    <x v="3954"/>
    <x v="3955"/>
    <n v="1200"/>
    <n v="292"/>
    <x v="2"/>
    <x v="0"/>
    <x v="0"/>
    <n v="1411930556"/>
    <n v="1409338556"/>
    <x v="0"/>
    <n v="12"/>
    <x v="1"/>
    <s v="theater/plays"/>
    <n v="24"/>
    <x v="821"/>
    <x v="1"/>
    <x v="6"/>
  </r>
  <r>
    <n v="3960"/>
    <x v="3955"/>
    <x v="3956"/>
    <n v="3000"/>
    <n v="45"/>
    <x v="2"/>
    <x v="0"/>
    <x v="0"/>
    <n v="1451852256"/>
    <n v="1449260256"/>
    <x v="0"/>
    <n v="4"/>
    <x v="1"/>
    <s v="theater/plays"/>
    <n v="2"/>
    <x v="784"/>
    <x v="1"/>
    <x v="6"/>
  </r>
  <r>
    <n v="3961"/>
    <x v="3956"/>
    <x v="3957"/>
    <n v="5000"/>
    <n v="21"/>
    <x v="2"/>
    <x v="1"/>
    <x v="1"/>
    <n v="1399584210"/>
    <n v="1397683410"/>
    <x v="0"/>
    <n v="2"/>
    <x v="1"/>
    <s v="theater/plays"/>
    <n v="0"/>
    <x v="678"/>
    <x v="1"/>
    <x v="6"/>
  </r>
  <r>
    <n v="3962"/>
    <x v="3957"/>
    <x v="3958"/>
    <n v="1400"/>
    <n v="45"/>
    <x v="2"/>
    <x v="1"/>
    <x v="1"/>
    <n v="1448722494"/>
    <n v="1446562494"/>
    <x v="0"/>
    <n v="3"/>
    <x v="1"/>
    <s v="theater/plays"/>
    <n v="3"/>
    <x v="2"/>
    <x v="1"/>
    <x v="6"/>
  </r>
  <r>
    <n v="3963"/>
    <x v="3958"/>
    <x v="3959"/>
    <n v="10000"/>
    <n v="0"/>
    <x v="2"/>
    <x v="5"/>
    <x v="5"/>
    <n v="1447821717"/>
    <n v="1445226117"/>
    <x v="0"/>
    <n v="0"/>
    <x v="1"/>
    <s v="theater/plays"/>
    <n v="0"/>
    <x v="121"/>
    <x v="1"/>
    <x v="6"/>
  </r>
  <r>
    <n v="3964"/>
    <x v="3959"/>
    <x v="3960"/>
    <n v="2000"/>
    <n v="126"/>
    <x v="2"/>
    <x v="0"/>
    <x v="0"/>
    <n v="1429460386"/>
    <n v="1424279986"/>
    <x v="0"/>
    <n v="3"/>
    <x v="1"/>
    <s v="theater/plays"/>
    <n v="6"/>
    <x v="823"/>
    <x v="1"/>
    <x v="6"/>
  </r>
  <r>
    <n v="3965"/>
    <x v="3960"/>
    <x v="3961"/>
    <n v="2000"/>
    <n v="285"/>
    <x v="2"/>
    <x v="0"/>
    <x v="0"/>
    <n v="1460608780"/>
    <n v="1455428380"/>
    <x v="0"/>
    <n v="4"/>
    <x v="1"/>
    <s v="theater/plays"/>
    <n v="14"/>
    <x v="367"/>
    <x v="1"/>
    <x v="6"/>
  </r>
  <r>
    <n v="3966"/>
    <x v="3961"/>
    <x v="3962"/>
    <n v="7500"/>
    <n v="45"/>
    <x v="2"/>
    <x v="0"/>
    <x v="0"/>
    <n v="1406170740"/>
    <n v="1402506278"/>
    <x v="0"/>
    <n v="2"/>
    <x v="1"/>
    <s v="theater/plays"/>
    <n v="1"/>
    <x v="377"/>
    <x v="1"/>
    <x v="6"/>
  </r>
  <r>
    <n v="3967"/>
    <x v="3962"/>
    <x v="3963"/>
    <n v="1700"/>
    <n v="410"/>
    <x v="2"/>
    <x v="0"/>
    <x v="0"/>
    <n v="1488783507"/>
    <n v="1486191507"/>
    <x v="0"/>
    <n v="10"/>
    <x v="1"/>
    <s v="theater/plays"/>
    <n v="24"/>
    <x v="2121"/>
    <x v="1"/>
    <x v="6"/>
  </r>
  <r>
    <n v="3968"/>
    <x v="3963"/>
    <x v="3964"/>
    <n v="5000"/>
    <n v="527"/>
    <x v="2"/>
    <x v="0"/>
    <x v="0"/>
    <n v="1463945673"/>
    <n v="1458761673"/>
    <x v="0"/>
    <n v="11"/>
    <x v="1"/>
    <s v="theater/plays"/>
    <n v="11"/>
    <x v="1447"/>
    <x v="1"/>
    <x v="6"/>
  </r>
  <r>
    <n v="3969"/>
    <x v="3964"/>
    <x v="3965"/>
    <n v="2825"/>
    <n v="211"/>
    <x v="2"/>
    <x v="0"/>
    <x v="0"/>
    <n v="1472442900"/>
    <n v="1471638646"/>
    <x v="0"/>
    <n v="6"/>
    <x v="1"/>
    <s v="theater/plays"/>
    <n v="7"/>
    <x v="2677"/>
    <x v="1"/>
    <x v="6"/>
  </r>
  <r>
    <n v="3970"/>
    <x v="3965"/>
    <x v="3966"/>
    <n v="15000"/>
    <n v="11"/>
    <x v="2"/>
    <x v="0"/>
    <x v="0"/>
    <n v="1460925811"/>
    <n v="1458333811"/>
    <x v="0"/>
    <n v="2"/>
    <x v="1"/>
    <s v="theater/plays"/>
    <n v="0"/>
    <x v="148"/>
    <x v="1"/>
    <x v="6"/>
  </r>
  <r>
    <n v="3971"/>
    <x v="3966"/>
    <x v="3967"/>
    <n v="14000"/>
    <n v="136"/>
    <x v="2"/>
    <x v="0"/>
    <x v="0"/>
    <n v="1405947126"/>
    <n v="1403355126"/>
    <x v="0"/>
    <n v="6"/>
    <x v="1"/>
    <s v="theater/plays"/>
    <n v="1"/>
    <x v="2678"/>
    <x v="1"/>
    <x v="6"/>
  </r>
  <r>
    <n v="3972"/>
    <x v="3967"/>
    <x v="3968"/>
    <n v="1000"/>
    <n v="211"/>
    <x v="2"/>
    <x v="0"/>
    <x v="0"/>
    <n v="1423186634"/>
    <n v="1418002634"/>
    <x v="0"/>
    <n v="8"/>
    <x v="1"/>
    <s v="theater/plays"/>
    <n v="21"/>
    <x v="2679"/>
    <x v="1"/>
    <x v="6"/>
  </r>
  <r>
    <n v="3973"/>
    <x v="3968"/>
    <x v="3969"/>
    <n v="5000"/>
    <n v="3905"/>
    <x v="2"/>
    <x v="0"/>
    <x v="0"/>
    <n v="1462766400"/>
    <n v="1460219110"/>
    <x v="0"/>
    <n v="37"/>
    <x v="1"/>
    <s v="theater/plays"/>
    <n v="78"/>
    <x v="2680"/>
    <x v="1"/>
    <x v="6"/>
  </r>
  <r>
    <n v="3974"/>
    <x v="3969"/>
    <x v="3970"/>
    <n v="1000"/>
    <n v="320"/>
    <x v="2"/>
    <x v="1"/>
    <x v="1"/>
    <n v="1464872848"/>
    <n v="1462280848"/>
    <x v="0"/>
    <n v="11"/>
    <x v="1"/>
    <s v="theater/plays"/>
    <n v="32"/>
    <x v="2681"/>
    <x v="1"/>
    <x v="6"/>
  </r>
  <r>
    <n v="3975"/>
    <x v="3970"/>
    <x v="3971"/>
    <n v="678"/>
    <n v="0"/>
    <x v="2"/>
    <x v="0"/>
    <x v="0"/>
    <n v="1468442898"/>
    <n v="1465850898"/>
    <x v="0"/>
    <n v="0"/>
    <x v="1"/>
    <s v="theater/plays"/>
    <n v="0"/>
    <x v="121"/>
    <x v="1"/>
    <x v="6"/>
  </r>
  <r>
    <n v="3976"/>
    <x v="3971"/>
    <x v="3972"/>
    <n v="1300"/>
    <n v="620"/>
    <x v="2"/>
    <x v="0"/>
    <x v="0"/>
    <n v="1406876400"/>
    <n v="1405024561"/>
    <x v="0"/>
    <n v="10"/>
    <x v="1"/>
    <s v="theater/plays"/>
    <n v="48"/>
    <x v="2682"/>
    <x v="1"/>
    <x v="6"/>
  </r>
  <r>
    <n v="3977"/>
    <x v="3972"/>
    <x v="3973"/>
    <n v="90000"/>
    <n v="1305"/>
    <x v="2"/>
    <x v="0"/>
    <x v="0"/>
    <n v="1469213732"/>
    <n v="1466621732"/>
    <x v="0"/>
    <n v="6"/>
    <x v="1"/>
    <s v="theater/plays"/>
    <n v="1"/>
    <x v="2683"/>
    <x v="1"/>
    <x v="6"/>
  </r>
  <r>
    <n v="3978"/>
    <x v="3973"/>
    <x v="3974"/>
    <n v="2000"/>
    <n v="214"/>
    <x v="2"/>
    <x v="0"/>
    <x v="0"/>
    <n v="1422717953"/>
    <n v="1417533953"/>
    <x v="0"/>
    <n v="8"/>
    <x v="1"/>
    <s v="theater/plays"/>
    <n v="11"/>
    <x v="1261"/>
    <x v="1"/>
    <x v="6"/>
  </r>
  <r>
    <n v="3979"/>
    <x v="3974"/>
    <x v="3975"/>
    <n v="6000"/>
    <n v="110"/>
    <x v="2"/>
    <x v="1"/>
    <x v="1"/>
    <n v="1427659200"/>
    <n v="1425678057"/>
    <x v="0"/>
    <n v="6"/>
    <x v="1"/>
    <s v="theater/plays"/>
    <n v="2"/>
    <x v="1714"/>
    <x v="1"/>
    <x v="6"/>
  </r>
  <r>
    <n v="3980"/>
    <x v="3975"/>
    <x v="3976"/>
    <n v="2500"/>
    <n v="450"/>
    <x v="2"/>
    <x v="0"/>
    <x v="0"/>
    <n v="1404570147"/>
    <n v="1401978147"/>
    <x v="0"/>
    <n v="7"/>
    <x v="1"/>
    <s v="theater/plays"/>
    <n v="18"/>
    <x v="2641"/>
    <x v="1"/>
    <x v="6"/>
  </r>
  <r>
    <n v="3981"/>
    <x v="3357"/>
    <x v="3357"/>
    <n v="30000"/>
    <n v="1225"/>
    <x v="2"/>
    <x v="0"/>
    <x v="0"/>
    <n v="1468729149"/>
    <n v="1463545149"/>
    <x v="0"/>
    <n v="7"/>
    <x v="1"/>
    <s v="theater/plays"/>
    <n v="4"/>
    <x v="628"/>
    <x v="1"/>
    <x v="6"/>
  </r>
  <r>
    <n v="3982"/>
    <x v="3976"/>
    <x v="3977"/>
    <n v="850"/>
    <n v="170"/>
    <x v="2"/>
    <x v="1"/>
    <x v="1"/>
    <n v="1436297180"/>
    <n v="1431113180"/>
    <x v="0"/>
    <n v="5"/>
    <x v="1"/>
    <s v="theater/plays"/>
    <n v="20"/>
    <x v="441"/>
    <x v="1"/>
    <x v="6"/>
  </r>
  <r>
    <n v="3983"/>
    <x v="3977"/>
    <x v="3978"/>
    <n v="11140"/>
    <n v="3877"/>
    <x v="2"/>
    <x v="0"/>
    <x v="0"/>
    <n v="1400569140"/>
    <n v="1397854356"/>
    <x v="0"/>
    <n v="46"/>
    <x v="1"/>
    <s v="theater/plays"/>
    <n v="35"/>
    <x v="2684"/>
    <x v="1"/>
    <x v="6"/>
  </r>
  <r>
    <n v="3984"/>
    <x v="3978"/>
    <x v="3979"/>
    <n v="1500"/>
    <n v="95"/>
    <x v="2"/>
    <x v="1"/>
    <x v="1"/>
    <n v="1415404800"/>
    <n v="1412809644"/>
    <x v="0"/>
    <n v="10"/>
    <x v="1"/>
    <s v="theater/plays"/>
    <n v="6"/>
    <x v="2653"/>
    <x v="1"/>
    <x v="6"/>
  </r>
  <r>
    <n v="3985"/>
    <x v="3979"/>
    <x v="3980"/>
    <n v="2000"/>
    <n v="641"/>
    <x v="2"/>
    <x v="0"/>
    <x v="0"/>
    <n v="1456002300"/>
    <n v="1454173120"/>
    <x v="0"/>
    <n v="19"/>
    <x v="1"/>
    <s v="theater/plays"/>
    <n v="32"/>
    <x v="2685"/>
    <x v="1"/>
    <x v="6"/>
  </r>
  <r>
    <n v="3986"/>
    <x v="3980"/>
    <x v="3981"/>
    <n v="5000"/>
    <n v="488"/>
    <x v="2"/>
    <x v="1"/>
    <x v="1"/>
    <n v="1462539840"/>
    <n v="1460034594"/>
    <x v="0"/>
    <n v="13"/>
    <x v="1"/>
    <s v="theater/plays"/>
    <n v="10"/>
    <x v="2686"/>
    <x v="1"/>
    <x v="6"/>
  </r>
  <r>
    <n v="3987"/>
    <x v="3981"/>
    <x v="3982"/>
    <n v="400"/>
    <n v="151"/>
    <x v="2"/>
    <x v="1"/>
    <x v="1"/>
    <n v="1400278290"/>
    <n v="1399414290"/>
    <x v="0"/>
    <n v="13"/>
    <x v="1"/>
    <s v="theater/plays"/>
    <n v="38"/>
    <x v="2687"/>
    <x v="1"/>
    <x v="6"/>
  </r>
  <r>
    <n v="3988"/>
    <x v="3982"/>
    <x v="3983"/>
    <n v="1500"/>
    <n v="32"/>
    <x v="2"/>
    <x v="0"/>
    <x v="0"/>
    <n v="1440813413"/>
    <n v="1439517413"/>
    <x v="0"/>
    <n v="4"/>
    <x v="1"/>
    <s v="theater/plays"/>
    <n v="2"/>
    <x v="1729"/>
    <x v="1"/>
    <x v="6"/>
  </r>
  <r>
    <n v="3989"/>
    <x v="3983"/>
    <x v="3984"/>
    <n v="3000"/>
    <n v="0"/>
    <x v="2"/>
    <x v="0"/>
    <x v="0"/>
    <n v="1447009181"/>
    <n v="1444413581"/>
    <x v="0"/>
    <n v="0"/>
    <x v="1"/>
    <s v="theater/plays"/>
    <n v="0"/>
    <x v="121"/>
    <x v="1"/>
    <x v="6"/>
  </r>
  <r>
    <n v="3990"/>
    <x v="3984"/>
    <x v="3985"/>
    <n v="1650"/>
    <n v="69"/>
    <x v="2"/>
    <x v="1"/>
    <x v="1"/>
    <n v="1456934893"/>
    <n v="1454342893"/>
    <x v="0"/>
    <n v="3"/>
    <x v="1"/>
    <s v="theater/plays"/>
    <n v="4"/>
    <x v="1534"/>
    <x v="1"/>
    <x v="6"/>
  </r>
  <r>
    <n v="3991"/>
    <x v="3985"/>
    <x v="3986"/>
    <n v="500"/>
    <n v="100"/>
    <x v="2"/>
    <x v="0"/>
    <x v="0"/>
    <n v="1433086082"/>
    <n v="1430494082"/>
    <x v="0"/>
    <n v="1"/>
    <x v="1"/>
    <s v="theater/plays"/>
    <n v="20"/>
    <x v="101"/>
    <x v="1"/>
    <x v="6"/>
  </r>
  <r>
    <n v="3992"/>
    <x v="3986"/>
    <x v="3987"/>
    <n v="10000"/>
    <n v="541"/>
    <x v="2"/>
    <x v="0"/>
    <x v="0"/>
    <n v="1449876859"/>
    <n v="1444689259"/>
    <x v="0"/>
    <n v="9"/>
    <x v="1"/>
    <s v="theater/plays"/>
    <n v="5"/>
    <x v="2688"/>
    <x v="1"/>
    <x v="6"/>
  </r>
  <r>
    <n v="3993"/>
    <x v="3987"/>
    <x v="3988"/>
    <n v="50000"/>
    <n v="3"/>
    <x v="2"/>
    <x v="0"/>
    <x v="0"/>
    <n v="1431549912"/>
    <n v="1428957912"/>
    <x v="0"/>
    <n v="1"/>
    <x v="1"/>
    <s v="theater/plays"/>
    <n v="0"/>
    <x v="362"/>
    <x v="1"/>
    <x v="6"/>
  </r>
  <r>
    <n v="3994"/>
    <x v="3988"/>
    <x v="3989"/>
    <n v="2000"/>
    <n v="5"/>
    <x v="2"/>
    <x v="0"/>
    <x v="0"/>
    <n v="1405761690"/>
    <n v="1403169690"/>
    <x v="0"/>
    <n v="1"/>
    <x v="1"/>
    <s v="theater/plays"/>
    <n v="0"/>
    <x v="144"/>
    <x v="1"/>
    <x v="6"/>
  </r>
  <r>
    <n v="3995"/>
    <x v="3989"/>
    <x v="3990"/>
    <n v="200"/>
    <n v="70"/>
    <x v="2"/>
    <x v="1"/>
    <x v="1"/>
    <n v="1423913220"/>
    <n v="1421339077"/>
    <x v="0"/>
    <n v="4"/>
    <x v="1"/>
    <s v="theater/plays"/>
    <n v="35"/>
    <x v="827"/>
    <x v="1"/>
    <x v="6"/>
  </r>
  <r>
    <n v="3996"/>
    <x v="3990"/>
    <x v="3991"/>
    <n v="3000"/>
    <n v="497"/>
    <x v="2"/>
    <x v="0"/>
    <x v="0"/>
    <n v="1416499440"/>
    <n v="1415341464"/>
    <x v="0"/>
    <n v="17"/>
    <x v="1"/>
    <s v="theater/plays"/>
    <n v="17"/>
    <x v="779"/>
    <x v="1"/>
    <x v="6"/>
  </r>
  <r>
    <n v="3997"/>
    <x v="3991"/>
    <x v="3992"/>
    <n v="3000"/>
    <n v="0"/>
    <x v="2"/>
    <x v="1"/>
    <x v="1"/>
    <n v="1428222221"/>
    <n v="1425633821"/>
    <x v="0"/>
    <n v="0"/>
    <x v="1"/>
    <s v="theater/plays"/>
    <n v="0"/>
    <x v="121"/>
    <x v="1"/>
    <x v="6"/>
  </r>
  <r>
    <n v="3998"/>
    <x v="3992"/>
    <x v="3993"/>
    <n v="1250"/>
    <n v="715"/>
    <x v="2"/>
    <x v="0"/>
    <x v="0"/>
    <n v="1427580426"/>
    <n v="1424992026"/>
    <x v="0"/>
    <n v="12"/>
    <x v="1"/>
    <s v="theater/plays"/>
    <n v="57"/>
    <x v="2689"/>
    <x v="1"/>
    <x v="6"/>
  </r>
  <r>
    <n v="3999"/>
    <x v="3993"/>
    <x v="3994"/>
    <n v="7000"/>
    <n v="1156"/>
    <x v="2"/>
    <x v="0"/>
    <x v="0"/>
    <n v="1409514709"/>
    <n v="1406058798"/>
    <x v="0"/>
    <n v="14"/>
    <x v="1"/>
    <s v="theater/plays"/>
    <n v="17"/>
    <x v="2690"/>
    <x v="1"/>
    <x v="6"/>
  </r>
  <r>
    <n v="4000"/>
    <x v="3994"/>
    <x v="3995"/>
    <n v="8000"/>
    <n v="10"/>
    <x v="2"/>
    <x v="0"/>
    <x v="0"/>
    <n v="1462631358"/>
    <n v="1457450958"/>
    <x v="0"/>
    <n v="1"/>
    <x v="1"/>
    <s v="theater/plays"/>
    <n v="0"/>
    <x v="119"/>
    <x v="1"/>
    <x v="6"/>
  </r>
  <r>
    <n v="4001"/>
    <x v="3995"/>
    <x v="3996"/>
    <n v="1200"/>
    <n v="453"/>
    <x v="2"/>
    <x v="1"/>
    <x v="1"/>
    <n v="1488394800"/>
    <n v="1486681708"/>
    <x v="0"/>
    <n v="14"/>
    <x v="1"/>
    <s v="theater/plays"/>
    <n v="38"/>
    <x v="2671"/>
    <x v="1"/>
    <x v="6"/>
  </r>
  <r>
    <n v="4002"/>
    <x v="3996"/>
    <x v="3997"/>
    <n v="1250"/>
    <n v="23"/>
    <x v="2"/>
    <x v="0"/>
    <x v="0"/>
    <n v="1411779761"/>
    <n v="1409187761"/>
    <x v="0"/>
    <n v="4"/>
    <x v="1"/>
    <s v="theater/plays"/>
    <n v="2"/>
    <x v="2012"/>
    <x v="1"/>
    <x v="6"/>
  </r>
  <r>
    <n v="4003"/>
    <x v="3997"/>
    <x v="3960"/>
    <n v="2000"/>
    <n v="201"/>
    <x v="2"/>
    <x v="0"/>
    <x v="0"/>
    <n v="1424009147"/>
    <n v="1421417147"/>
    <x v="0"/>
    <n v="2"/>
    <x v="1"/>
    <s v="theater/plays"/>
    <n v="10"/>
    <x v="965"/>
    <x v="1"/>
    <x v="6"/>
  </r>
  <r>
    <n v="4004"/>
    <x v="3998"/>
    <x v="3998"/>
    <n v="500"/>
    <n v="1"/>
    <x v="2"/>
    <x v="0"/>
    <x v="0"/>
    <n v="1412740457"/>
    <n v="1410148457"/>
    <x v="0"/>
    <n v="1"/>
    <x v="1"/>
    <s v="theater/plays"/>
    <n v="0"/>
    <x v="120"/>
    <x v="1"/>
    <x v="6"/>
  </r>
  <r>
    <n v="4005"/>
    <x v="3999"/>
    <x v="3999"/>
    <n v="3000"/>
    <n v="40"/>
    <x v="2"/>
    <x v="0"/>
    <x v="0"/>
    <n v="1413832985"/>
    <n v="1408648985"/>
    <x v="0"/>
    <n v="2"/>
    <x v="1"/>
    <s v="theater/plays"/>
    <n v="1"/>
    <x v="135"/>
    <x v="1"/>
    <x v="6"/>
  </r>
  <r>
    <n v="4006"/>
    <x v="4000"/>
    <x v="4000"/>
    <n v="30000"/>
    <n v="2"/>
    <x v="2"/>
    <x v="0"/>
    <x v="0"/>
    <n v="1455647587"/>
    <n v="1453487587"/>
    <x v="0"/>
    <n v="1"/>
    <x v="1"/>
    <s v="theater/plays"/>
    <n v="0"/>
    <x v="447"/>
    <x v="1"/>
    <x v="6"/>
  </r>
  <r>
    <n v="4007"/>
    <x v="3988"/>
    <x v="4001"/>
    <n v="2000"/>
    <n v="5"/>
    <x v="2"/>
    <x v="0"/>
    <x v="0"/>
    <n v="1409070480"/>
    <n v="1406572381"/>
    <x v="0"/>
    <n v="1"/>
    <x v="1"/>
    <s v="theater/plays"/>
    <n v="0"/>
    <x v="144"/>
    <x v="1"/>
    <x v="6"/>
  </r>
  <r>
    <n v="4008"/>
    <x v="4001"/>
    <x v="4002"/>
    <n v="1000"/>
    <n v="60"/>
    <x v="2"/>
    <x v="1"/>
    <x v="1"/>
    <n v="1437606507"/>
    <n v="1435014507"/>
    <x v="0"/>
    <n v="4"/>
    <x v="1"/>
    <s v="theater/plays"/>
    <n v="6"/>
    <x v="2"/>
    <x v="1"/>
    <x v="6"/>
  </r>
  <r>
    <n v="4009"/>
    <x v="4002"/>
    <x v="4003"/>
    <n v="1930"/>
    <n v="75"/>
    <x v="2"/>
    <x v="1"/>
    <x v="1"/>
    <n v="1410281360"/>
    <n v="1406825360"/>
    <x v="0"/>
    <n v="3"/>
    <x v="1"/>
    <s v="theater/plays"/>
    <n v="4"/>
    <x v="380"/>
    <x v="1"/>
    <x v="6"/>
  </r>
  <r>
    <n v="4010"/>
    <x v="4003"/>
    <x v="4004"/>
    <n v="7200"/>
    <n v="1742"/>
    <x v="2"/>
    <x v="0"/>
    <x v="0"/>
    <n v="1414348166"/>
    <n v="1412879366"/>
    <x v="0"/>
    <n v="38"/>
    <x v="1"/>
    <s v="theater/plays"/>
    <n v="24"/>
    <x v="2691"/>
    <x v="1"/>
    <x v="6"/>
  </r>
  <r>
    <n v="4011"/>
    <x v="4004"/>
    <x v="4005"/>
    <n v="250"/>
    <n v="19"/>
    <x v="2"/>
    <x v="1"/>
    <x v="1"/>
    <n v="1422450278"/>
    <n v="1419858278"/>
    <x v="0"/>
    <n v="4"/>
    <x v="1"/>
    <s v="theater/plays"/>
    <n v="8"/>
    <x v="2692"/>
    <x v="1"/>
    <x v="6"/>
  </r>
  <r>
    <n v="4012"/>
    <x v="4005"/>
    <x v="4006"/>
    <n v="575"/>
    <n v="0"/>
    <x v="2"/>
    <x v="1"/>
    <x v="1"/>
    <n v="1430571849"/>
    <n v="1427979849"/>
    <x v="0"/>
    <n v="0"/>
    <x v="1"/>
    <s v="theater/plays"/>
    <n v="0"/>
    <x v="121"/>
    <x v="1"/>
    <x v="6"/>
  </r>
  <r>
    <n v="4013"/>
    <x v="4006"/>
    <x v="4007"/>
    <n v="2000"/>
    <n v="26"/>
    <x v="2"/>
    <x v="0"/>
    <x v="0"/>
    <n v="1424070823"/>
    <n v="1421478823"/>
    <x v="0"/>
    <n v="2"/>
    <x v="1"/>
    <s v="theater/plays"/>
    <n v="1"/>
    <x v="31"/>
    <x v="1"/>
    <x v="6"/>
  </r>
  <r>
    <n v="4014"/>
    <x v="4007"/>
    <x v="4008"/>
    <n v="9000"/>
    <n v="0"/>
    <x v="2"/>
    <x v="0"/>
    <x v="0"/>
    <n v="1457157269"/>
    <n v="1455861269"/>
    <x v="0"/>
    <n v="0"/>
    <x v="1"/>
    <s v="theater/plays"/>
    <n v="0"/>
    <x v="121"/>
    <x v="1"/>
    <x v="6"/>
  </r>
  <r>
    <n v="4015"/>
    <x v="4008"/>
    <x v="4009"/>
    <n v="7000"/>
    <n v="1"/>
    <x v="2"/>
    <x v="0"/>
    <x v="0"/>
    <n v="1437331463"/>
    <n v="1434739463"/>
    <x v="0"/>
    <n v="1"/>
    <x v="1"/>
    <s v="theater/plays"/>
    <n v="0"/>
    <x v="120"/>
    <x v="1"/>
    <x v="6"/>
  </r>
  <r>
    <n v="4016"/>
    <x v="4009"/>
    <x v="4010"/>
    <n v="500"/>
    <n v="70"/>
    <x v="2"/>
    <x v="1"/>
    <x v="1"/>
    <n v="1410987400"/>
    <n v="1408395400"/>
    <x v="0"/>
    <n v="7"/>
    <x v="1"/>
    <s v="theater/plays"/>
    <n v="14"/>
    <x v="119"/>
    <x v="1"/>
    <x v="6"/>
  </r>
  <r>
    <n v="4017"/>
    <x v="4010"/>
    <x v="4011"/>
    <n v="10000"/>
    <n v="105"/>
    <x v="2"/>
    <x v="0"/>
    <x v="0"/>
    <n v="1409846874"/>
    <n v="1407254874"/>
    <x v="0"/>
    <n v="2"/>
    <x v="1"/>
    <s v="theater/plays"/>
    <n v="1"/>
    <x v="1780"/>
    <x v="1"/>
    <x v="6"/>
  </r>
  <r>
    <n v="4018"/>
    <x v="4011"/>
    <x v="4012"/>
    <n v="1500"/>
    <n v="130"/>
    <x v="2"/>
    <x v="1"/>
    <x v="1"/>
    <n v="1475877108"/>
    <n v="1473285108"/>
    <x v="0"/>
    <n v="4"/>
    <x v="1"/>
    <s v="theater/plays"/>
    <n v="9"/>
    <x v="151"/>
    <x v="1"/>
    <x v="6"/>
  </r>
  <r>
    <n v="4019"/>
    <x v="4012"/>
    <x v="4013"/>
    <n v="3500"/>
    <n v="29"/>
    <x v="2"/>
    <x v="0"/>
    <x v="0"/>
    <n v="1460737680"/>
    <n v="1455725596"/>
    <x v="0"/>
    <n v="4"/>
    <x v="1"/>
    <s v="theater/plays"/>
    <n v="1"/>
    <x v="1797"/>
    <x v="1"/>
    <x v="6"/>
  </r>
  <r>
    <n v="4020"/>
    <x v="4013"/>
    <x v="4014"/>
    <n v="600"/>
    <n v="100"/>
    <x v="2"/>
    <x v="0"/>
    <x v="0"/>
    <n v="1427168099"/>
    <n v="1424579699"/>
    <x v="0"/>
    <n v="3"/>
    <x v="1"/>
    <s v="theater/plays"/>
    <n v="17"/>
    <x v="836"/>
    <x v="1"/>
    <x v="6"/>
  </r>
  <r>
    <n v="4021"/>
    <x v="4014"/>
    <x v="4015"/>
    <n v="15000"/>
    <n v="125"/>
    <x v="2"/>
    <x v="0"/>
    <x v="0"/>
    <n v="1414360358"/>
    <n v="1409176358"/>
    <x v="0"/>
    <n v="2"/>
    <x v="1"/>
    <s v="theater/plays"/>
    <n v="1"/>
    <x v="368"/>
    <x v="1"/>
    <x v="6"/>
  </r>
  <r>
    <n v="4022"/>
    <x v="4015"/>
    <x v="4016"/>
    <n v="18000"/>
    <n v="12521"/>
    <x v="2"/>
    <x v="0"/>
    <x v="0"/>
    <n v="1422759240"/>
    <n v="1418824867"/>
    <x v="0"/>
    <n v="197"/>
    <x v="1"/>
    <s v="theater/plays"/>
    <n v="70"/>
    <x v="2693"/>
    <x v="1"/>
    <x v="6"/>
  </r>
  <r>
    <n v="4023"/>
    <x v="4016"/>
    <x v="4017"/>
    <n v="7000"/>
    <n v="0"/>
    <x v="2"/>
    <x v="0"/>
    <x v="0"/>
    <n v="1458860363"/>
    <n v="1454975963"/>
    <x v="0"/>
    <n v="0"/>
    <x v="1"/>
    <s v="theater/plays"/>
    <n v="0"/>
    <x v="121"/>
    <x v="1"/>
    <x v="6"/>
  </r>
  <r>
    <n v="4024"/>
    <x v="4017"/>
    <x v="4018"/>
    <n v="800"/>
    <n v="10"/>
    <x v="2"/>
    <x v="0"/>
    <x v="0"/>
    <n v="1441037097"/>
    <n v="1438445097"/>
    <x v="0"/>
    <n v="1"/>
    <x v="1"/>
    <s v="theater/plays"/>
    <n v="1"/>
    <x v="119"/>
    <x v="1"/>
    <x v="6"/>
  </r>
  <r>
    <n v="4025"/>
    <x v="4018"/>
    <x v="4019"/>
    <n v="5000"/>
    <n v="250"/>
    <x v="2"/>
    <x v="6"/>
    <x v="3"/>
    <n v="1437889336"/>
    <n v="1432705336"/>
    <x v="0"/>
    <n v="4"/>
    <x v="1"/>
    <s v="theater/plays"/>
    <n v="5"/>
    <x v="368"/>
    <x v="1"/>
    <x v="6"/>
  </r>
  <r>
    <n v="4026"/>
    <x v="4019"/>
    <x v="4020"/>
    <n v="4000"/>
    <n v="0"/>
    <x v="2"/>
    <x v="0"/>
    <x v="0"/>
    <n v="1449247439"/>
    <n v="1444059839"/>
    <x v="0"/>
    <n v="0"/>
    <x v="1"/>
    <s v="theater/plays"/>
    <n v="0"/>
    <x v="121"/>
    <x v="1"/>
    <x v="6"/>
  </r>
  <r>
    <n v="4027"/>
    <x v="4020"/>
    <x v="4021"/>
    <n v="3000"/>
    <n v="215"/>
    <x v="2"/>
    <x v="0"/>
    <x v="0"/>
    <n v="1487811600"/>
    <n v="1486077481"/>
    <x v="0"/>
    <n v="7"/>
    <x v="1"/>
    <s v="theater/plays"/>
    <n v="7"/>
    <x v="2557"/>
    <x v="1"/>
    <x v="6"/>
  </r>
  <r>
    <n v="4028"/>
    <x v="4021"/>
    <x v="4022"/>
    <n v="2000"/>
    <n v="561"/>
    <x v="2"/>
    <x v="0"/>
    <x v="0"/>
    <n v="1402007500"/>
    <n v="1399415500"/>
    <x v="0"/>
    <n v="11"/>
    <x v="1"/>
    <s v="theater/plays"/>
    <n v="28"/>
    <x v="2534"/>
    <x v="1"/>
    <x v="6"/>
  </r>
  <r>
    <n v="4029"/>
    <x v="4022"/>
    <x v="4023"/>
    <n v="20000"/>
    <n v="0"/>
    <x v="2"/>
    <x v="0"/>
    <x v="0"/>
    <n v="1450053370"/>
    <n v="1447461370"/>
    <x v="0"/>
    <n v="0"/>
    <x v="1"/>
    <s v="theater/plays"/>
    <n v="0"/>
    <x v="121"/>
    <x v="1"/>
    <x v="6"/>
  </r>
  <r>
    <n v="4030"/>
    <x v="4023"/>
    <x v="4024"/>
    <n v="2500"/>
    <n v="400"/>
    <x v="2"/>
    <x v="0"/>
    <x v="0"/>
    <n v="1454525340"/>
    <n v="1452008599"/>
    <x v="0"/>
    <n v="6"/>
    <x v="1"/>
    <s v="theater/plays"/>
    <n v="16"/>
    <x v="583"/>
    <x v="1"/>
    <x v="6"/>
  </r>
  <r>
    <n v="4031"/>
    <x v="4024"/>
    <x v="4025"/>
    <n v="5000"/>
    <n v="0"/>
    <x v="2"/>
    <x v="0"/>
    <x v="0"/>
    <n v="1418914964"/>
    <n v="1414591364"/>
    <x v="0"/>
    <n v="0"/>
    <x v="1"/>
    <s v="theater/plays"/>
    <n v="0"/>
    <x v="121"/>
    <x v="1"/>
    <x v="6"/>
  </r>
  <r>
    <n v="4032"/>
    <x v="4025"/>
    <x v="4026"/>
    <n v="6048"/>
    <n v="413"/>
    <x v="2"/>
    <x v="0"/>
    <x v="0"/>
    <n v="1450211116"/>
    <n v="1445023516"/>
    <x v="0"/>
    <n v="7"/>
    <x v="1"/>
    <s v="theater/plays"/>
    <n v="7"/>
    <x v="578"/>
    <x v="1"/>
    <x v="6"/>
  </r>
  <r>
    <n v="4033"/>
    <x v="4026"/>
    <x v="4027"/>
    <n v="23900"/>
    <n v="6141.99"/>
    <x v="2"/>
    <x v="1"/>
    <x v="1"/>
    <n v="1475398800"/>
    <n v="1472711224"/>
    <x v="0"/>
    <n v="94"/>
    <x v="1"/>
    <s v="theater/plays"/>
    <n v="26"/>
    <x v="2694"/>
    <x v="1"/>
    <x v="6"/>
  </r>
  <r>
    <n v="4034"/>
    <x v="4027"/>
    <x v="4028"/>
    <n v="13500"/>
    <n v="200"/>
    <x v="2"/>
    <x v="0"/>
    <x v="0"/>
    <n v="1428097450"/>
    <n v="1425509050"/>
    <x v="0"/>
    <n v="2"/>
    <x v="1"/>
    <s v="theater/plays"/>
    <n v="1"/>
    <x v="101"/>
    <x v="1"/>
    <x v="6"/>
  </r>
  <r>
    <n v="4035"/>
    <x v="4028"/>
    <x v="4029"/>
    <n v="10000"/>
    <n v="3685"/>
    <x v="2"/>
    <x v="0"/>
    <x v="0"/>
    <n v="1413925887"/>
    <n v="1411333887"/>
    <x v="0"/>
    <n v="25"/>
    <x v="1"/>
    <s v="theater/plays"/>
    <n v="37"/>
    <x v="2695"/>
    <x v="1"/>
    <x v="6"/>
  </r>
  <r>
    <n v="4036"/>
    <x v="4029"/>
    <x v="3326"/>
    <n v="6000"/>
    <n v="2823"/>
    <x v="2"/>
    <x v="0"/>
    <x v="0"/>
    <n v="1404253800"/>
    <n v="1402784964"/>
    <x v="0"/>
    <n v="17"/>
    <x v="1"/>
    <s v="theater/plays"/>
    <n v="47"/>
    <x v="2696"/>
    <x v="1"/>
    <x v="6"/>
  </r>
  <r>
    <n v="4037"/>
    <x v="4030"/>
    <x v="4030"/>
    <n v="700"/>
    <n v="80"/>
    <x v="2"/>
    <x v="0"/>
    <x v="0"/>
    <n v="1464099900"/>
    <n v="1462585315"/>
    <x v="0"/>
    <n v="2"/>
    <x v="1"/>
    <s v="theater/plays"/>
    <n v="11"/>
    <x v="375"/>
    <x v="1"/>
    <x v="6"/>
  </r>
  <r>
    <n v="4038"/>
    <x v="4031"/>
    <x v="4031"/>
    <n v="2500"/>
    <n v="301"/>
    <x v="2"/>
    <x v="0"/>
    <x v="0"/>
    <n v="1413573010"/>
    <n v="1408389010"/>
    <x v="0"/>
    <n v="4"/>
    <x v="1"/>
    <s v="theater/plays"/>
    <n v="12"/>
    <x v="2697"/>
    <x v="1"/>
    <x v="6"/>
  </r>
  <r>
    <n v="4039"/>
    <x v="4032"/>
    <x v="4032"/>
    <n v="500"/>
    <n v="300"/>
    <x v="2"/>
    <x v="0"/>
    <x v="0"/>
    <n v="1448949540"/>
    <n v="1446048367"/>
    <x v="0"/>
    <n v="5"/>
    <x v="1"/>
    <s v="theater/plays"/>
    <n v="60"/>
    <x v="88"/>
    <x v="1"/>
    <x v="6"/>
  </r>
  <r>
    <n v="4040"/>
    <x v="4033"/>
    <x v="4033"/>
    <n v="8000"/>
    <n v="2500"/>
    <x v="2"/>
    <x v="0"/>
    <x v="0"/>
    <n v="1437188400"/>
    <n v="1432100004"/>
    <x v="0"/>
    <n v="2"/>
    <x v="1"/>
    <s v="theater/plays"/>
    <n v="31"/>
    <x v="2698"/>
    <x v="1"/>
    <x v="6"/>
  </r>
  <r>
    <n v="4041"/>
    <x v="4034"/>
    <x v="4034"/>
    <n v="5000"/>
    <n v="21"/>
    <x v="2"/>
    <x v="1"/>
    <x v="1"/>
    <n v="1473160954"/>
    <n v="1467976954"/>
    <x v="0"/>
    <n v="2"/>
    <x v="1"/>
    <s v="theater/plays"/>
    <n v="0"/>
    <x v="678"/>
    <x v="1"/>
    <x v="6"/>
  </r>
  <r>
    <n v="4042"/>
    <x v="4035"/>
    <x v="4035"/>
    <n v="10000"/>
    <n v="21"/>
    <x v="2"/>
    <x v="0"/>
    <x v="0"/>
    <n v="1421781360"/>
    <n v="1419213664"/>
    <x v="0"/>
    <n v="3"/>
    <x v="1"/>
    <s v="theater/plays"/>
    <n v="0"/>
    <x v="582"/>
    <x v="1"/>
    <x v="6"/>
  </r>
  <r>
    <n v="4043"/>
    <x v="4036"/>
    <x v="4036"/>
    <n v="300"/>
    <n v="0"/>
    <x v="2"/>
    <x v="5"/>
    <x v="5"/>
    <n v="1416524325"/>
    <n v="1415228325"/>
    <x v="0"/>
    <n v="0"/>
    <x v="1"/>
    <s v="theater/plays"/>
    <n v="0"/>
    <x v="121"/>
    <x v="1"/>
    <x v="6"/>
  </r>
  <r>
    <n v="4044"/>
    <x v="4037"/>
    <x v="4037"/>
    <n v="600"/>
    <n v="225"/>
    <x v="2"/>
    <x v="0"/>
    <x v="0"/>
    <n v="1428642000"/>
    <n v="1426050982"/>
    <x v="0"/>
    <n v="4"/>
    <x v="1"/>
    <s v="theater/plays"/>
    <n v="38"/>
    <x v="690"/>
    <x v="1"/>
    <x v="6"/>
  </r>
  <r>
    <n v="4045"/>
    <x v="4038"/>
    <x v="4038"/>
    <n v="5000"/>
    <n v="1"/>
    <x v="2"/>
    <x v="2"/>
    <x v="2"/>
    <n v="1408596589"/>
    <n v="1406004589"/>
    <x v="0"/>
    <n v="1"/>
    <x v="1"/>
    <s v="theater/plays"/>
    <n v="0"/>
    <x v="120"/>
    <x v="1"/>
    <x v="6"/>
  </r>
  <r>
    <n v="4046"/>
    <x v="4039"/>
    <x v="4039"/>
    <n v="5600"/>
    <n v="460"/>
    <x v="2"/>
    <x v="0"/>
    <x v="0"/>
    <n v="1413992210"/>
    <n v="1411400210"/>
    <x v="0"/>
    <n v="12"/>
    <x v="1"/>
    <s v="theater/plays"/>
    <n v="8"/>
    <x v="134"/>
    <x v="1"/>
    <x v="6"/>
  </r>
  <r>
    <n v="4047"/>
    <x v="4040"/>
    <x v="4040"/>
    <n v="5000"/>
    <n v="110"/>
    <x v="2"/>
    <x v="0"/>
    <x v="0"/>
    <n v="1420938000"/>
    <n v="1418862743"/>
    <x v="0"/>
    <n v="4"/>
    <x v="1"/>
    <s v="theater/plays"/>
    <n v="2"/>
    <x v="440"/>
    <x v="1"/>
    <x v="6"/>
  </r>
  <r>
    <n v="4048"/>
    <x v="4041"/>
    <x v="4041"/>
    <n v="17000"/>
    <n v="3001"/>
    <x v="2"/>
    <x v="1"/>
    <x v="1"/>
    <n v="1460373187"/>
    <n v="1457352787"/>
    <x v="0"/>
    <n v="91"/>
    <x v="1"/>
    <s v="theater/plays"/>
    <n v="18"/>
    <x v="2699"/>
    <x v="1"/>
    <x v="6"/>
  </r>
  <r>
    <n v="4049"/>
    <x v="4042"/>
    <x v="4042"/>
    <n v="20000"/>
    <n v="16"/>
    <x v="2"/>
    <x v="0"/>
    <x v="0"/>
    <n v="1436914815"/>
    <n v="1434322815"/>
    <x v="0"/>
    <n v="1"/>
    <x v="1"/>
    <s v="theater/plays"/>
    <n v="0"/>
    <x v="580"/>
    <x v="1"/>
    <x v="6"/>
  </r>
  <r>
    <n v="4050"/>
    <x v="4043"/>
    <x v="4043"/>
    <n v="1500"/>
    <n v="1"/>
    <x v="2"/>
    <x v="0"/>
    <x v="0"/>
    <n v="1414077391"/>
    <n v="1411485391"/>
    <x v="0"/>
    <n v="1"/>
    <x v="1"/>
    <s v="theater/plays"/>
    <n v="0"/>
    <x v="120"/>
    <x v="1"/>
    <x v="6"/>
  </r>
  <r>
    <n v="4051"/>
    <x v="4044"/>
    <x v="4044"/>
    <n v="500"/>
    <n v="0"/>
    <x v="2"/>
    <x v="0"/>
    <x v="0"/>
    <n v="1399618380"/>
    <n v="1399058797"/>
    <x v="0"/>
    <n v="0"/>
    <x v="1"/>
    <s v="theater/plays"/>
    <n v="0"/>
    <x v="121"/>
    <x v="1"/>
    <x v="6"/>
  </r>
  <r>
    <n v="4052"/>
    <x v="4045"/>
    <x v="4045"/>
    <n v="3000"/>
    <n v="1126"/>
    <x v="2"/>
    <x v="0"/>
    <x v="0"/>
    <n v="1413234316"/>
    <n v="1408050316"/>
    <x v="0"/>
    <n v="13"/>
    <x v="1"/>
    <s v="theater/plays"/>
    <n v="38"/>
    <x v="2700"/>
    <x v="1"/>
    <x v="6"/>
  </r>
  <r>
    <n v="4053"/>
    <x v="4046"/>
    <x v="4046"/>
    <n v="500"/>
    <n v="110"/>
    <x v="2"/>
    <x v="1"/>
    <x v="1"/>
    <n v="1416081600"/>
    <n v="1413477228"/>
    <x v="0"/>
    <n v="2"/>
    <x v="1"/>
    <s v="theater/plays"/>
    <n v="22"/>
    <x v="687"/>
    <x v="1"/>
    <x v="6"/>
  </r>
  <r>
    <n v="4054"/>
    <x v="4047"/>
    <x v="4047"/>
    <n v="8880"/>
    <n v="0"/>
    <x v="2"/>
    <x v="0"/>
    <x v="0"/>
    <n v="1475294400"/>
    <n v="1472674285"/>
    <x v="0"/>
    <n v="0"/>
    <x v="1"/>
    <s v="theater/plays"/>
    <n v="0"/>
    <x v="121"/>
    <x v="1"/>
    <x v="6"/>
  </r>
  <r>
    <n v="4055"/>
    <x v="4048"/>
    <x v="4048"/>
    <n v="5000"/>
    <n v="881"/>
    <x v="2"/>
    <x v="1"/>
    <x v="1"/>
    <n v="1403192031"/>
    <n v="1400600031"/>
    <x v="0"/>
    <n v="21"/>
    <x v="1"/>
    <s v="theater/plays"/>
    <n v="18"/>
    <x v="2701"/>
    <x v="1"/>
    <x v="6"/>
  </r>
  <r>
    <n v="4056"/>
    <x v="4049"/>
    <x v="4049"/>
    <n v="1500"/>
    <n v="795"/>
    <x v="2"/>
    <x v="0"/>
    <x v="0"/>
    <n v="1467575940"/>
    <n v="1465856639"/>
    <x v="0"/>
    <n v="9"/>
    <x v="1"/>
    <s v="theater/plays"/>
    <n v="53"/>
    <x v="596"/>
    <x v="1"/>
    <x v="6"/>
  </r>
  <r>
    <n v="4057"/>
    <x v="4050"/>
    <x v="4050"/>
    <n v="3500"/>
    <n v="775"/>
    <x v="2"/>
    <x v="1"/>
    <x v="1"/>
    <n v="1448492400"/>
    <n v="1446506080"/>
    <x v="0"/>
    <n v="6"/>
    <x v="1"/>
    <s v="theater/plays"/>
    <n v="22"/>
    <x v="947"/>
    <x v="1"/>
    <x v="6"/>
  </r>
  <r>
    <n v="4058"/>
    <x v="4051"/>
    <x v="4051"/>
    <n v="3750"/>
    <n v="95"/>
    <x v="2"/>
    <x v="0"/>
    <x v="0"/>
    <n v="1459483140"/>
    <n v="1458178044"/>
    <x v="0"/>
    <n v="4"/>
    <x v="1"/>
    <s v="theater/plays"/>
    <n v="3"/>
    <x v="2702"/>
    <x v="1"/>
    <x v="6"/>
  </r>
  <r>
    <n v="4059"/>
    <x v="4052"/>
    <x v="4052"/>
    <n v="10000"/>
    <n v="250"/>
    <x v="2"/>
    <x v="5"/>
    <x v="5"/>
    <n v="1410836400"/>
    <n v="1408116152"/>
    <x v="0"/>
    <n v="7"/>
    <x v="1"/>
    <s v="theater/plays"/>
    <n v="3"/>
    <x v="669"/>
    <x v="1"/>
    <x v="6"/>
  </r>
  <r>
    <n v="4060"/>
    <x v="4053"/>
    <x v="4053"/>
    <n v="10000"/>
    <n v="285"/>
    <x v="2"/>
    <x v="5"/>
    <x v="5"/>
    <n v="1403539200"/>
    <n v="1400604056"/>
    <x v="0"/>
    <n v="5"/>
    <x v="1"/>
    <s v="theater/plays"/>
    <n v="3"/>
    <x v="2629"/>
    <x v="1"/>
    <x v="6"/>
  </r>
  <r>
    <n v="4061"/>
    <x v="4054"/>
    <x v="4054"/>
    <n v="525"/>
    <n v="0"/>
    <x v="2"/>
    <x v="0"/>
    <x v="0"/>
    <n v="1461205423"/>
    <n v="1456025023"/>
    <x v="0"/>
    <n v="0"/>
    <x v="1"/>
    <s v="theater/plays"/>
    <n v="0"/>
    <x v="121"/>
    <x v="1"/>
    <x v="6"/>
  </r>
  <r>
    <n v="4062"/>
    <x v="4055"/>
    <x v="4055"/>
    <n v="20000"/>
    <n v="490"/>
    <x v="2"/>
    <x v="0"/>
    <x v="0"/>
    <n v="1467481468"/>
    <n v="1464889468"/>
    <x v="0"/>
    <n v="3"/>
    <x v="1"/>
    <s v="theater/plays"/>
    <n v="2"/>
    <x v="2703"/>
    <x v="1"/>
    <x v="6"/>
  </r>
  <r>
    <n v="4063"/>
    <x v="4056"/>
    <x v="4056"/>
    <n v="9500"/>
    <n v="135"/>
    <x v="2"/>
    <x v="1"/>
    <x v="1"/>
    <n v="1403886084"/>
    <n v="1401294084"/>
    <x v="0"/>
    <n v="9"/>
    <x v="1"/>
    <s v="theater/plays"/>
    <n v="1"/>
    <x v="2"/>
    <x v="1"/>
    <x v="6"/>
  </r>
  <r>
    <n v="4064"/>
    <x v="4057"/>
    <x v="4057"/>
    <n v="2000"/>
    <n v="385"/>
    <x v="2"/>
    <x v="2"/>
    <x v="2"/>
    <n v="1430316426"/>
    <n v="1427724426"/>
    <x v="0"/>
    <n v="6"/>
    <x v="1"/>
    <s v="theater/plays"/>
    <n v="19"/>
    <x v="1057"/>
    <x v="1"/>
    <x v="6"/>
  </r>
  <r>
    <n v="4065"/>
    <x v="4058"/>
    <x v="4058"/>
    <n v="4000"/>
    <n v="27"/>
    <x v="2"/>
    <x v="0"/>
    <x v="0"/>
    <n v="1407883811"/>
    <n v="1405291811"/>
    <x v="0"/>
    <n v="4"/>
    <x v="1"/>
    <s v="theater/plays"/>
    <n v="1"/>
    <x v="2704"/>
    <x v="1"/>
    <x v="6"/>
  </r>
  <r>
    <n v="4066"/>
    <x v="4059"/>
    <x v="4059"/>
    <n v="15000"/>
    <n v="25"/>
    <x v="2"/>
    <x v="0"/>
    <x v="0"/>
    <n v="1463619388"/>
    <n v="1461027388"/>
    <x v="0"/>
    <n v="1"/>
    <x v="1"/>
    <s v="theater/plays"/>
    <n v="0"/>
    <x v="380"/>
    <x v="1"/>
    <x v="6"/>
  </r>
  <r>
    <n v="4067"/>
    <x v="4060"/>
    <x v="3887"/>
    <n v="5000"/>
    <n v="3045"/>
    <x v="2"/>
    <x v="0"/>
    <x v="0"/>
    <n v="1443408550"/>
    <n v="1439952550"/>
    <x v="0"/>
    <n v="17"/>
    <x v="1"/>
    <s v="theater/plays"/>
    <n v="61"/>
    <x v="2705"/>
    <x v="1"/>
    <x v="6"/>
  </r>
  <r>
    <n v="4068"/>
    <x v="4061"/>
    <x v="4060"/>
    <n v="3495"/>
    <n v="34.950000000000003"/>
    <x v="2"/>
    <x v="0"/>
    <x v="0"/>
    <n v="1484348700"/>
    <n v="1481756855"/>
    <x v="0"/>
    <n v="1"/>
    <x v="1"/>
    <s v="theater/plays"/>
    <n v="1"/>
    <x v="2706"/>
    <x v="1"/>
    <x v="6"/>
  </r>
  <r>
    <n v="4069"/>
    <x v="4062"/>
    <x v="4061"/>
    <n v="1250"/>
    <n v="430"/>
    <x v="2"/>
    <x v="1"/>
    <x v="1"/>
    <n v="1425124800"/>
    <n v="1421596356"/>
    <x v="0"/>
    <n v="13"/>
    <x v="1"/>
    <s v="theater/plays"/>
    <n v="34"/>
    <x v="2707"/>
    <x v="1"/>
    <x v="6"/>
  </r>
  <r>
    <n v="4070"/>
    <x v="4063"/>
    <x v="4062"/>
    <n v="1000"/>
    <n v="165"/>
    <x v="2"/>
    <x v="0"/>
    <x v="0"/>
    <n v="1425178800"/>
    <n v="1422374420"/>
    <x v="0"/>
    <n v="6"/>
    <x v="1"/>
    <s v="theater/plays"/>
    <n v="17"/>
    <x v="440"/>
    <x v="1"/>
    <x v="6"/>
  </r>
  <r>
    <n v="4071"/>
    <x v="4064"/>
    <x v="4063"/>
    <n v="20000"/>
    <n v="0"/>
    <x v="2"/>
    <x v="14"/>
    <x v="10"/>
    <n v="1482779931"/>
    <n v="1480187931"/>
    <x v="0"/>
    <n v="0"/>
    <x v="1"/>
    <s v="theater/plays"/>
    <n v="0"/>
    <x v="121"/>
    <x v="1"/>
    <x v="6"/>
  </r>
  <r>
    <n v="4072"/>
    <x v="4065"/>
    <x v="4064"/>
    <n v="1000"/>
    <n v="4"/>
    <x v="2"/>
    <x v="1"/>
    <x v="1"/>
    <n v="1408646111"/>
    <n v="1403462111"/>
    <x v="0"/>
    <n v="2"/>
    <x v="1"/>
    <s v="theater/plays"/>
    <n v="0"/>
    <x v="447"/>
    <x v="1"/>
    <x v="6"/>
  </r>
  <r>
    <n v="4073"/>
    <x v="4066"/>
    <x v="4065"/>
    <n v="3500"/>
    <n v="37"/>
    <x v="2"/>
    <x v="0"/>
    <x v="0"/>
    <n v="1431144000"/>
    <n v="1426407426"/>
    <x v="0"/>
    <n v="2"/>
    <x v="1"/>
    <s v="theater/plays"/>
    <n v="1"/>
    <x v="2708"/>
    <x v="1"/>
    <x v="6"/>
  </r>
  <r>
    <n v="4074"/>
    <x v="4067"/>
    <x v="4066"/>
    <n v="2750"/>
    <n v="735"/>
    <x v="2"/>
    <x v="1"/>
    <x v="1"/>
    <n v="1446732975"/>
    <n v="1444137375"/>
    <x v="0"/>
    <n v="21"/>
    <x v="1"/>
    <s v="theater/plays"/>
    <n v="27"/>
    <x v="431"/>
    <x v="1"/>
    <x v="6"/>
  </r>
  <r>
    <n v="4075"/>
    <x v="4068"/>
    <x v="4067"/>
    <n v="2000"/>
    <n v="576"/>
    <x v="2"/>
    <x v="1"/>
    <x v="1"/>
    <n v="1404149280"/>
    <n v="1400547969"/>
    <x v="0"/>
    <n v="13"/>
    <x v="1"/>
    <s v="theater/plays"/>
    <n v="29"/>
    <x v="2709"/>
    <x v="1"/>
    <x v="6"/>
  </r>
  <r>
    <n v="4076"/>
    <x v="4069"/>
    <x v="4068"/>
    <n v="700"/>
    <n v="0"/>
    <x v="2"/>
    <x v="0"/>
    <x v="0"/>
    <n v="1413921060"/>
    <n v="1411499149"/>
    <x v="0"/>
    <n v="0"/>
    <x v="1"/>
    <s v="theater/plays"/>
    <n v="0"/>
    <x v="121"/>
    <x v="1"/>
    <x v="6"/>
  </r>
  <r>
    <n v="4077"/>
    <x v="4070"/>
    <x v="4069"/>
    <n v="15000"/>
    <n v="1335"/>
    <x v="2"/>
    <x v="0"/>
    <x v="0"/>
    <n v="1482339794"/>
    <n v="1479747794"/>
    <x v="0"/>
    <n v="6"/>
    <x v="1"/>
    <s v="theater/plays"/>
    <n v="9"/>
    <x v="2710"/>
    <x v="1"/>
    <x v="6"/>
  </r>
  <r>
    <n v="4078"/>
    <x v="4071"/>
    <x v="4070"/>
    <n v="250"/>
    <n v="0"/>
    <x v="2"/>
    <x v="1"/>
    <x v="1"/>
    <n v="1485543242"/>
    <n v="1482951242"/>
    <x v="0"/>
    <n v="0"/>
    <x v="1"/>
    <s v="theater/plays"/>
    <n v="0"/>
    <x v="121"/>
    <x v="1"/>
    <x v="6"/>
  </r>
  <r>
    <n v="4079"/>
    <x v="4072"/>
    <x v="4071"/>
    <n v="3000"/>
    <n v="5"/>
    <x v="2"/>
    <x v="0"/>
    <x v="0"/>
    <n v="1466375521"/>
    <n v="1463783521"/>
    <x v="0"/>
    <n v="1"/>
    <x v="1"/>
    <s v="theater/plays"/>
    <n v="0"/>
    <x v="144"/>
    <x v="1"/>
    <x v="6"/>
  </r>
  <r>
    <n v="4080"/>
    <x v="4073"/>
    <x v="4072"/>
    <n v="3000"/>
    <n v="0"/>
    <x v="2"/>
    <x v="0"/>
    <x v="0"/>
    <n v="1465930440"/>
    <n v="1463849116"/>
    <x v="0"/>
    <n v="0"/>
    <x v="1"/>
    <s v="theater/plays"/>
    <n v="0"/>
    <x v="121"/>
    <x v="1"/>
    <x v="6"/>
  </r>
  <r>
    <n v="4081"/>
    <x v="4074"/>
    <x v="4073"/>
    <n v="2224"/>
    <n v="350"/>
    <x v="2"/>
    <x v="0"/>
    <x v="0"/>
    <n v="1425819425"/>
    <n v="1423231025"/>
    <x v="0"/>
    <n v="12"/>
    <x v="1"/>
    <s v="theater/plays"/>
    <n v="16"/>
    <x v="2242"/>
    <x v="1"/>
    <x v="6"/>
  </r>
  <r>
    <n v="4082"/>
    <x v="4075"/>
    <x v="4074"/>
    <n v="150"/>
    <n v="3"/>
    <x v="2"/>
    <x v="0"/>
    <x v="0"/>
    <n v="1447542000"/>
    <n v="1446179553"/>
    <x v="0"/>
    <n v="2"/>
    <x v="1"/>
    <s v="theater/plays"/>
    <n v="2"/>
    <x v="1720"/>
    <x v="1"/>
    <x v="6"/>
  </r>
  <r>
    <n v="4083"/>
    <x v="4076"/>
    <x v="4075"/>
    <n v="3500"/>
    <n v="759"/>
    <x v="2"/>
    <x v="0"/>
    <x v="0"/>
    <n v="1452795416"/>
    <n v="1450203416"/>
    <x v="0"/>
    <n v="6"/>
    <x v="1"/>
    <s v="theater/plays"/>
    <n v="22"/>
    <x v="2711"/>
    <x v="1"/>
    <x v="6"/>
  </r>
  <r>
    <n v="4084"/>
    <x v="4077"/>
    <x v="4076"/>
    <n v="3000"/>
    <n v="10"/>
    <x v="2"/>
    <x v="13"/>
    <x v="3"/>
    <n v="1476008906"/>
    <n v="1473416906"/>
    <x v="0"/>
    <n v="1"/>
    <x v="1"/>
    <s v="theater/plays"/>
    <n v="0"/>
    <x v="119"/>
    <x v="1"/>
    <x v="6"/>
  </r>
  <r>
    <n v="4085"/>
    <x v="4078"/>
    <x v="4077"/>
    <n v="3500"/>
    <n v="10"/>
    <x v="2"/>
    <x v="0"/>
    <x v="0"/>
    <n v="1427169540"/>
    <n v="1424701775"/>
    <x v="0"/>
    <n v="1"/>
    <x v="1"/>
    <s v="theater/plays"/>
    <n v="0"/>
    <x v="119"/>
    <x v="1"/>
    <x v="6"/>
  </r>
  <r>
    <n v="4086"/>
    <x v="4079"/>
    <x v="4078"/>
    <n v="1000"/>
    <n v="47"/>
    <x v="2"/>
    <x v="0"/>
    <x v="0"/>
    <n v="1448078400"/>
    <n v="1445985299"/>
    <x v="0"/>
    <n v="5"/>
    <x v="1"/>
    <s v="theater/plays"/>
    <n v="5"/>
    <x v="2712"/>
    <x v="1"/>
    <x v="6"/>
  </r>
  <r>
    <n v="4087"/>
    <x v="4080"/>
    <x v="4079"/>
    <n v="9600"/>
    <n v="0"/>
    <x v="2"/>
    <x v="0"/>
    <x v="0"/>
    <n v="1468777786"/>
    <n v="1466185786"/>
    <x v="0"/>
    <n v="0"/>
    <x v="1"/>
    <s v="theater/plays"/>
    <n v="0"/>
    <x v="121"/>
    <x v="1"/>
    <x v="6"/>
  </r>
  <r>
    <n v="4088"/>
    <x v="4081"/>
    <x v="4080"/>
    <n v="2000"/>
    <n v="216"/>
    <x v="2"/>
    <x v="1"/>
    <x v="1"/>
    <n v="1421403960"/>
    <n v="1418827324"/>
    <x v="0"/>
    <n v="3"/>
    <x v="1"/>
    <s v="theater/plays"/>
    <n v="11"/>
    <x v="2561"/>
    <x v="1"/>
    <x v="6"/>
  </r>
  <r>
    <n v="4089"/>
    <x v="4082"/>
    <x v="4081"/>
    <n v="5000"/>
    <n v="240"/>
    <x v="2"/>
    <x v="0"/>
    <x v="0"/>
    <n v="1433093700"/>
    <n v="1430242488"/>
    <x v="0"/>
    <n v="8"/>
    <x v="1"/>
    <s v="theater/plays"/>
    <n v="5"/>
    <x v="179"/>
    <x v="1"/>
    <x v="6"/>
  </r>
  <r>
    <n v="4090"/>
    <x v="4083"/>
    <x v="4082"/>
    <n v="1000"/>
    <n v="32"/>
    <x v="2"/>
    <x v="0"/>
    <x v="0"/>
    <n v="1438959600"/>
    <n v="1437754137"/>
    <x v="0"/>
    <n v="3"/>
    <x v="1"/>
    <s v="theater/plays"/>
    <n v="3"/>
    <x v="1545"/>
    <x v="1"/>
    <x v="6"/>
  </r>
  <r>
    <n v="4091"/>
    <x v="4084"/>
    <x v="4083"/>
    <n v="1600"/>
    <n v="204"/>
    <x v="2"/>
    <x v="0"/>
    <x v="0"/>
    <n v="1421410151"/>
    <n v="1418818151"/>
    <x v="0"/>
    <n v="8"/>
    <x v="1"/>
    <s v="theater/plays"/>
    <n v="13"/>
    <x v="156"/>
    <x v="1"/>
    <x v="6"/>
  </r>
  <r>
    <n v="4092"/>
    <x v="4085"/>
    <x v="4084"/>
    <n v="110000"/>
    <n v="20"/>
    <x v="2"/>
    <x v="0"/>
    <x v="0"/>
    <n v="1428205247"/>
    <n v="1423024847"/>
    <x v="0"/>
    <n v="1"/>
    <x v="1"/>
    <s v="theater/plays"/>
    <n v="0"/>
    <x v="135"/>
    <x v="1"/>
    <x v="6"/>
  </r>
  <r>
    <n v="4093"/>
    <x v="4086"/>
    <x v="4085"/>
    <n v="2500"/>
    <n v="60"/>
    <x v="2"/>
    <x v="1"/>
    <x v="1"/>
    <n v="1440272093"/>
    <n v="1435088093"/>
    <x v="0"/>
    <n v="4"/>
    <x v="1"/>
    <s v="theater/plays"/>
    <n v="2"/>
    <x v="2"/>
    <x v="1"/>
    <x v="6"/>
  </r>
  <r>
    <n v="4094"/>
    <x v="4087"/>
    <x v="4086"/>
    <n v="2000"/>
    <n v="730"/>
    <x v="2"/>
    <x v="0"/>
    <x v="0"/>
    <n v="1413953940"/>
    <n v="1410141900"/>
    <x v="0"/>
    <n v="8"/>
    <x v="1"/>
    <s v="theater/plays"/>
    <n v="37"/>
    <x v="2713"/>
    <x v="1"/>
    <x v="6"/>
  </r>
  <r>
    <n v="4095"/>
    <x v="4088"/>
    <x v="4087"/>
    <n v="30000"/>
    <n v="800"/>
    <x v="2"/>
    <x v="14"/>
    <x v="10"/>
    <n v="1482108350"/>
    <n v="1479516350"/>
    <x v="0"/>
    <n v="1"/>
    <x v="1"/>
    <s v="theater/plays"/>
    <n v="3"/>
    <x v="2714"/>
    <x v="1"/>
    <x v="6"/>
  </r>
  <r>
    <n v="4096"/>
    <x v="4089"/>
    <x v="4088"/>
    <n v="3500"/>
    <n v="400"/>
    <x v="2"/>
    <x v="1"/>
    <x v="1"/>
    <n v="1488271860"/>
    <n v="1484484219"/>
    <x v="0"/>
    <n v="5"/>
    <x v="1"/>
    <s v="theater/plays"/>
    <n v="11"/>
    <x v="2715"/>
    <x v="1"/>
    <x v="6"/>
  </r>
  <r>
    <n v="4097"/>
    <x v="4090"/>
    <x v="4089"/>
    <n v="10000"/>
    <n v="0"/>
    <x v="2"/>
    <x v="1"/>
    <x v="1"/>
    <n v="1454284500"/>
    <n v="1449431237"/>
    <x v="0"/>
    <n v="0"/>
    <x v="1"/>
    <s v="theater/plays"/>
    <n v="0"/>
    <x v="121"/>
    <x v="1"/>
    <x v="6"/>
  </r>
  <r>
    <n v="4098"/>
    <x v="4091"/>
    <x v="4090"/>
    <n v="75000"/>
    <n v="0"/>
    <x v="2"/>
    <x v="0"/>
    <x v="0"/>
    <n v="1465060797"/>
    <n v="1462468797"/>
    <x v="0"/>
    <n v="0"/>
    <x v="1"/>
    <s v="theater/plays"/>
    <n v="0"/>
    <x v="121"/>
    <x v="1"/>
    <x v="6"/>
  </r>
  <r>
    <n v="4099"/>
    <x v="4092"/>
    <x v="4091"/>
    <n v="4500"/>
    <n v="50"/>
    <x v="2"/>
    <x v="0"/>
    <x v="0"/>
    <n v="1472847873"/>
    <n v="1468959873"/>
    <x v="0"/>
    <n v="1"/>
    <x v="1"/>
    <s v="theater/plays"/>
    <n v="1"/>
    <x v="73"/>
    <x v="1"/>
    <x v="6"/>
  </r>
  <r>
    <n v="4100"/>
    <x v="4093"/>
    <x v="4092"/>
    <n v="270"/>
    <n v="0"/>
    <x v="2"/>
    <x v="0"/>
    <x v="0"/>
    <n v="1414205990"/>
    <n v="1413341990"/>
    <x v="0"/>
    <n v="0"/>
    <x v="1"/>
    <s v="theater/plays"/>
    <n v="0"/>
    <x v="121"/>
    <x v="1"/>
    <x v="6"/>
  </r>
  <r>
    <n v="4101"/>
    <x v="4094"/>
    <x v="4093"/>
    <n v="600"/>
    <n v="0"/>
    <x v="2"/>
    <x v="0"/>
    <x v="0"/>
    <n v="1485380482"/>
    <n v="1482788482"/>
    <x v="0"/>
    <n v="0"/>
    <x v="1"/>
    <s v="theater/plays"/>
    <n v="0"/>
    <x v="121"/>
    <x v="1"/>
    <x v="6"/>
  </r>
  <r>
    <n v="4102"/>
    <x v="4095"/>
    <x v="4094"/>
    <n v="500"/>
    <n v="137"/>
    <x v="2"/>
    <x v="0"/>
    <x v="0"/>
    <n v="1463343673"/>
    <n v="1460751673"/>
    <x v="0"/>
    <n v="6"/>
    <x v="1"/>
    <s v="theater/plays"/>
    <n v="27"/>
    <x v="2716"/>
    <x v="1"/>
    <x v="6"/>
  </r>
  <r>
    <n v="4103"/>
    <x v="4096"/>
    <x v="4095"/>
    <n v="1000"/>
    <n v="100"/>
    <x v="2"/>
    <x v="0"/>
    <x v="0"/>
    <n v="1440613920"/>
    <n v="1435953566"/>
    <x v="0"/>
    <n v="6"/>
    <x v="1"/>
    <s v="theater/plays"/>
    <n v="10"/>
    <x v="407"/>
    <x v="1"/>
    <x v="6"/>
  </r>
  <r>
    <n v="4104"/>
    <x v="4097"/>
    <x v="4096"/>
    <n v="3000"/>
    <n v="641"/>
    <x v="2"/>
    <x v="2"/>
    <x v="2"/>
    <n v="1477550434"/>
    <n v="1474958434"/>
    <x v="0"/>
    <n v="14"/>
    <x v="1"/>
    <s v="theater/plays"/>
    <n v="21"/>
    <x v="2717"/>
    <x v="1"/>
    <x v="6"/>
  </r>
  <r>
    <n v="4105"/>
    <x v="4098"/>
    <x v="4097"/>
    <n v="33000"/>
    <n v="2300"/>
    <x v="2"/>
    <x v="14"/>
    <x v="10"/>
    <n v="1482711309"/>
    <n v="1479860109"/>
    <x v="0"/>
    <n v="6"/>
    <x v="1"/>
    <s v="theater/plays"/>
    <n v="7"/>
    <x v="2718"/>
    <x v="1"/>
    <x v="6"/>
  </r>
  <r>
    <n v="4106"/>
    <x v="4099"/>
    <x v="4098"/>
    <n v="5000"/>
    <n v="3530"/>
    <x v="2"/>
    <x v="0"/>
    <x v="0"/>
    <n v="1427936400"/>
    <n v="1424221866"/>
    <x v="0"/>
    <n v="33"/>
    <x v="1"/>
    <s v="theater/plays"/>
    <n v="71"/>
    <x v="2719"/>
    <x v="1"/>
    <x v="6"/>
  </r>
  <r>
    <n v="4107"/>
    <x v="4100"/>
    <x v="4099"/>
    <n v="2000"/>
    <n v="41"/>
    <x v="2"/>
    <x v="0"/>
    <x v="0"/>
    <n v="1411596001"/>
    <n v="1409608801"/>
    <x v="0"/>
    <n v="4"/>
    <x v="1"/>
    <s v="theater/plays"/>
    <n v="2"/>
    <x v="2150"/>
    <x v="1"/>
    <x v="6"/>
  </r>
  <r>
    <n v="4108"/>
    <x v="4101"/>
    <x v="4100"/>
    <n v="3000"/>
    <n v="59"/>
    <x v="2"/>
    <x v="0"/>
    <x v="0"/>
    <n v="1488517200"/>
    <n v="1485909937"/>
    <x v="0"/>
    <n v="1"/>
    <x v="1"/>
    <s v="theater/plays"/>
    <n v="2"/>
    <x v="578"/>
    <x v="1"/>
    <x v="6"/>
  </r>
  <r>
    <n v="4109"/>
    <x v="4102"/>
    <x v="4101"/>
    <n v="500"/>
    <n v="0"/>
    <x v="2"/>
    <x v="1"/>
    <x v="1"/>
    <n v="1448805404"/>
    <n v="1446209804"/>
    <x v="0"/>
    <n v="0"/>
    <x v="1"/>
    <s v="theater/plays"/>
    <n v="0"/>
    <x v="121"/>
    <x v="1"/>
    <x v="6"/>
  </r>
  <r>
    <n v="4110"/>
    <x v="4103"/>
    <x v="4102"/>
    <n v="300"/>
    <n v="86"/>
    <x v="2"/>
    <x v="1"/>
    <x v="1"/>
    <n v="1469113351"/>
    <n v="1463929351"/>
    <x v="0"/>
    <n v="6"/>
    <x v="1"/>
    <s v="theater/plays"/>
    <n v="29"/>
    <x v="2720"/>
    <x v="1"/>
    <x v="6"/>
  </r>
  <r>
    <n v="4111"/>
    <x v="4104"/>
    <x v="4103"/>
    <n v="3000"/>
    <n v="94"/>
    <x v="2"/>
    <x v="0"/>
    <x v="0"/>
    <n v="1424747740"/>
    <n v="1422155740"/>
    <x v="0"/>
    <n v="6"/>
    <x v="1"/>
    <s v="theater/plays"/>
    <n v="3"/>
    <x v="2721"/>
    <x v="1"/>
    <x v="6"/>
  </r>
  <r>
    <n v="4112"/>
    <x v="4105"/>
    <x v="2849"/>
    <n v="2500"/>
    <n v="1"/>
    <x v="2"/>
    <x v="17"/>
    <x v="3"/>
    <n v="1456617600"/>
    <n v="1454280186"/>
    <x v="0"/>
    <n v="1"/>
    <x v="1"/>
    <s v="theater/plays"/>
    <n v="0"/>
    <x v="120"/>
    <x v="1"/>
    <x v="6"/>
  </r>
  <r>
    <n v="4113"/>
    <x v="4106"/>
    <x v="4104"/>
    <n v="1500"/>
    <n v="3"/>
    <x v="2"/>
    <x v="0"/>
    <x v="0"/>
    <n v="1452234840"/>
    <n v="1450619123"/>
    <x v="0"/>
    <n v="3"/>
    <x v="1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A262D-C6F2-4092-8E14-B6895A380E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sd="0" x="2095"/>
        <item sd="0" x="4083"/>
        <item sd="0" x="1529"/>
        <item sd="0" x="209"/>
        <item sd="0" x="3929"/>
        <item sd="0" x="465"/>
        <item sd="0" x="1202"/>
        <item sd="0" x="937"/>
        <item sd="0" x="792"/>
        <item sd="0" x="3153"/>
        <item sd="0" x="3118"/>
        <item sd="0" x="2508"/>
        <item sd="0" x="865"/>
        <item sd="0" x="3541"/>
        <item sd="0" x="75"/>
        <item sd="0" x="2750"/>
        <item sd="0" x="2488"/>
        <item sd="0" x="1771"/>
        <item sd="0" x="1726"/>
        <item sd="0" x="3793"/>
        <item sd="0" x="2872"/>
        <item sd="0" x="842"/>
        <item sd="0" x="347"/>
        <item sd="0" x="2880"/>
        <item sd="0" x="821"/>
        <item sd="0" x="1721"/>
        <item sd="0" x="2007"/>
        <item sd="0" x="3310"/>
        <item sd="0" x="1701"/>
        <item sd="0" x="1827"/>
        <item sd="0" x="1422"/>
        <item sd="0" x="2293"/>
        <item sd="0" x="254"/>
        <item sd="0" x="1224"/>
        <item sd="0" x="3530"/>
        <item sd="0" x="1503"/>
        <item sd="0" x="3836"/>
        <item sd="0" x="430"/>
        <item sd="0" x="3368"/>
        <item sd="0" x="861"/>
        <item sd="0" x="3802"/>
        <item sd="0" x="1394"/>
        <item sd="0" x="437"/>
        <item sd="0" x="1281"/>
        <item sd="0" x="241"/>
        <item sd="0" x="3692"/>
        <item sd="0" x="3706"/>
        <item sd="0" x="3591"/>
        <item sd="0" x="1381"/>
        <item sd="0" x="2895"/>
        <item sd="0" x="59"/>
        <item sd="0" x="3416"/>
        <item sd="0" x="742"/>
        <item sd="0" x="925"/>
        <item sd="0" x="3271"/>
        <item sd="0" x="3487"/>
        <item sd="0" x="94"/>
        <item sd="0" x="2407"/>
        <item sd="0" x="921"/>
        <item sd="0" x="2477"/>
        <item sd="0" x="2691"/>
        <item sd="0" x="3068"/>
        <item sd="0" x="192"/>
        <item sd="0" x="3406"/>
        <item sd="0" x="3905"/>
        <item sd="0" x="363"/>
        <item sd="0" x="2882"/>
        <item sd="0" x="3677"/>
        <item sd="0" x="93"/>
        <item sd="0" x="2215"/>
        <item sd="0" x="1628"/>
        <item sd="0" x="3800"/>
        <item sd="0" x="54"/>
        <item sd="0" x="135"/>
        <item sd="0" x="1187"/>
        <item sd="0" x="3870"/>
        <item sd="0" x="82"/>
        <item sd="0" x="2838"/>
        <item sd="0" x="2835"/>
        <item sd="0" x="3984"/>
        <item sd="0" x="3946"/>
        <item sd="0" x="1562"/>
        <item sd="0" x="113"/>
        <item sd="0" x="2257"/>
        <item sd="0" x="3150"/>
        <item sd="0" x="467"/>
        <item sd="0" x="3774"/>
        <item sd="0" x="1762"/>
        <item sd="0" x="3621"/>
        <item sd="0" x="4000"/>
        <item sd="0" x="3209"/>
        <item sd="0" x="1364"/>
        <item sd="0" x="1288"/>
        <item sd="0" x="2783"/>
        <item sd="0" x="3504"/>
        <item sd="0" x="523"/>
        <item sd="0" x="539"/>
        <item sd="0" x="2316"/>
        <item sd="0" x="2162"/>
        <item sd="0" x="2907"/>
        <item sd="0" x="3851"/>
        <item sd="0" x="3085"/>
        <item sd="0" x="1713"/>
        <item sd="0" x="3678"/>
        <item sd="0" x="3453"/>
        <item sd="0" x="2110"/>
        <item sd="0" x="1236"/>
        <item sd="0" x="582"/>
        <item sd="0" x="3264"/>
        <item sd="0" x="2397"/>
        <item sd="0" x="146"/>
        <item sd="0" x="3229"/>
        <item sd="0" x="34"/>
        <item sd="0" x="1048"/>
        <item sd="0" x="232"/>
        <item sd="0" x="2619"/>
        <item sd="0" x="2877"/>
        <item sd="0" x="302"/>
        <item sd="0" x="2309"/>
        <item sd="0" x="764"/>
        <item sd="0" x="1025"/>
        <item sd="0" x="3758"/>
        <item sd="0" x="3390"/>
        <item sd="0" x="3056"/>
        <item sd="0" x="1429"/>
        <item sd="0" x="2525"/>
        <item sd="0" x="3075"/>
        <item sd="0" x="913"/>
        <item sd="0" x="2848"/>
        <item sd="0" x="3863"/>
        <item sd="0" x="3320"/>
        <item sd="0" x="3804"/>
        <item sd="0" x="1573"/>
        <item sd="0" x="2646"/>
        <item sd="0" x="1109"/>
        <item sd="0" x="2575"/>
        <item sd="0" x="2605"/>
        <item sd="0" x="3549"/>
        <item sd="0" x="3544"/>
        <item sd="0" x="1549"/>
        <item sd="0" x="3488"/>
        <item sd="0" x="11"/>
        <item sd="0" x="1184"/>
        <item sd="0" x="4026"/>
        <item sd="0" x="1756"/>
        <item sd="0" x="906"/>
        <item sd="0" x="2238"/>
        <item sd="0" x="4029"/>
        <item sd="0" x="3327"/>
        <item sd="0" x="1404"/>
        <item sd="0" x="790"/>
        <item sd="0" x="14"/>
        <item sd="0" x="1475"/>
        <item sd="0" x="195"/>
        <item sd="0" x="472"/>
        <item sd="0" x="2123"/>
        <item sd="0" x="698"/>
        <item sd="0" x="2014"/>
        <item sd="0" x="1142"/>
        <item sd="0" x="356"/>
        <item sd="0" x="2077"/>
        <item sd="0" x="4095"/>
        <item sd="0" x="1900"/>
        <item sd="0" x="1211"/>
        <item sd="0" x="726"/>
        <item sd="0" x="3232"/>
        <item sd="0" x="173"/>
        <item sd="0" x="1471"/>
        <item sd="0" x="382"/>
        <item sd="0" x="3881"/>
        <item sd="0" x="1530"/>
        <item sd="0" x="2971"/>
        <item sd="0" x="1605"/>
        <item sd="0" x="2997"/>
        <item sd="0" x="3131"/>
        <item sd="0" x="1363"/>
        <item sd="0" x="1484"/>
        <item sd="0" x="750"/>
        <item sd="0" x="3187"/>
        <item sd="0" x="3515"/>
        <item sd="0" x="2353"/>
        <item sd="0" x="366"/>
        <item sd="0" x="3226"/>
        <item sd="0" x="1572"/>
        <item sd="0" x="4085"/>
        <item sd="0" x="1053"/>
        <item sd="0" x="768"/>
        <item sd="0" x="2571"/>
        <item sd="0" x="2800"/>
        <item sd="0" x="3979"/>
        <item sd="0" x="1362"/>
        <item sd="0" x="3861"/>
        <item sd="0" x="3823"/>
        <item sd="0" x="918"/>
        <item sd="0" x="2580"/>
        <item sd="0" x="1145"/>
        <item sd="0" x="3983"/>
        <item sd="0" x="189"/>
        <item sd="0" x="4105"/>
        <item sd="0" x="2914"/>
        <item sd="0" x="2763"/>
        <item sd="0" x="3307"/>
        <item sd="0" x="2955"/>
        <item sd="0" x="3378"/>
        <item sd="0" x="3561"/>
        <item sd="0" x="2716"/>
        <item sd="0" x="3091"/>
        <item sd="0" x="3027"/>
        <item sd="0" x="3814"/>
        <item sd="0" x="3703"/>
        <item sd="0" x="3679"/>
        <item sd="0" x="1495"/>
        <item sd="0" x="339"/>
        <item sd="0" x="1344"/>
        <item sd="0" x="2866"/>
        <item sd="0" x="2944"/>
        <item sd="0" x="4058"/>
        <item sd="0" x="2335"/>
        <item sd="0" x="264"/>
        <item sd="0" x="1338"/>
        <item sd="0" x="2662"/>
        <item sd="0" x="1468"/>
        <item sd="0" x="3021"/>
        <item sd="0" x="2790"/>
        <item sd="0" x="4002"/>
        <item sd="0" x="581"/>
        <item sd="0" x="365"/>
        <item sd="0" x="3173"/>
        <item sd="0" x="857"/>
        <item sd="0" x="744"/>
        <item sd="0" x="877"/>
        <item sd="0" x="3977"/>
        <item sd="0" x="1589"/>
        <item sd="0" x="3014"/>
        <item sd="0" x="1860"/>
        <item sd="0" x="2954"/>
        <item sd="0" x="3791"/>
        <item sd="0" x="66"/>
        <item sd="0" x="2764"/>
        <item sd="0" x="3794"/>
        <item sd="0" x="2258"/>
        <item sd="0" x="2313"/>
        <item sd="0" x="743"/>
        <item sd="0" x="515"/>
        <item sd="0" x="3181"/>
        <item sd="0" x="3948"/>
        <item sd="0" x="2748"/>
        <item sd="0" x="1230"/>
        <item sd="0" x="1232"/>
        <item sd="0" x="1320"/>
        <item sd="0" x="954"/>
        <item sd="0" x="1113"/>
        <item sd="0" x="4098"/>
        <item sd="0" x="3434"/>
        <item sd="0" x="2106"/>
        <item sd="0" x="276"/>
        <item sd="0" x="2303"/>
        <item sd="0" x="2073"/>
        <item sd="0" x="1127"/>
        <item sd="0" x="1577"/>
        <item sd="0" x="182"/>
        <item sd="0" x="2022"/>
        <item sd="0" x="3762"/>
        <item sd="0" x="2107"/>
        <item sd="0" x="2804"/>
        <item sd="0" x="2787"/>
        <item sd="0" x="3046"/>
        <item sd="0" x="2614"/>
        <item sd="0" x="3349"/>
        <item sd="0" x="3584"/>
        <item sd="0" x="3016"/>
        <item sd="0" x="3223"/>
        <item sd="0" x="2086"/>
        <item sd="0" x="892"/>
        <item sd="0" x="1242"/>
        <item sd="0" x="1752"/>
        <item sd="0" x="3826"/>
        <item sd="0" x="2074"/>
        <item sd="0" x="1100"/>
        <item sd="0" x="3657"/>
        <item sd="0" x="1587"/>
        <item sd="0" x="1883"/>
        <item sd="0" x="924"/>
        <item sd="0" x="1205"/>
        <item sd="0" x="3811"/>
        <item sd="0" x="3914"/>
        <item sd="0" x="2816"/>
        <item sd="0" x="1235"/>
        <item sd="0" x="3652"/>
        <item sd="0" x="3759"/>
        <item sd="0" x="506"/>
        <item sd="0" x="4078"/>
        <item sd="0" x="1229"/>
        <item sd="0" x="2718"/>
        <item sd="0" x="700"/>
        <item sd="0" x="2683"/>
        <item sd="0" x="3169"/>
        <item sd="0" x="1963"/>
        <item sd="0" x="694"/>
        <item sd="0" x="496"/>
        <item sd="0" x="661"/>
        <item sd="0" x="3595"/>
        <item sd="0" x="1311"/>
        <item sd="0" x="1254"/>
        <item sd="0" x="2374"/>
        <item sd="0" x="1879"/>
        <item sd="0" x="3938"/>
        <item sd="0" x="1498"/>
        <item sd="0" x="551"/>
        <item sd="0" x="3631"/>
        <item sd="0" x="2894"/>
        <item sd="0" x="2236"/>
        <item sd="0" x="3879"/>
        <item sd="0" x="1716"/>
        <item sd="0" x="3295"/>
        <item sd="0" x="1777"/>
        <item sd="0" x="3237"/>
        <item sd="0" x="606"/>
        <item sd="0" x="3110"/>
        <item sd="0" x="3370"/>
        <item sd="0" x="1220"/>
        <item sd="0" x="1046"/>
        <item sd="0" x="1004"/>
        <item sd="0" x="543"/>
        <item sd="0" x="3649"/>
        <item sd="0" x="1787"/>
        <item sd="0" x="369"/>
        <item sd="0" x="1442"/>
        <item sd="0" x="1616"/>
        <item sd="0" x="3435"/>
        <item sd="0" x="2542"/>
        <item sd="0" x="3603"/>
        <item sd="0" x="1518"/>
        <item sd="0" x="4093"/>
        <item sd="0" x="2869"/>
        <item sd="0" x="1882"/>
        <item sd="0" x="1034"/>
        <item sd="0" x="1806"/>
        <item sd="0" x="4049"/>
        <item sd="0" x="2290"/>
        <item sd="0" x="263"/>
        <item sd="0" x="344"/>
        <item sd="0" x="1798"/>
        <item sd="0" x="2092"/>
        <item sd="0" x="2459"/>
        <item sd="0" x="933"/>
        <item sd="0" x="3467"/>
        <item sd="0" x="3440"/>
        <item sd="0" x="3688"/>
        <item sd="0" x="3483"/>
        <item sd="0" x="321"/>
        <item sd="0" x="2915"/>
        <item sd="0" x="1808"/>
        <item sd="0" x="1590"/>
        <item sd="0" x="607"/>
        <item sd="0" x="2751"/>
        <item sd="0" x="2886"/>
        <item sd="0" x="600"/>
        <item sd="0" x="3573"/>
        <item sd="0" x="3990"/>
        <item sd="0" x="2930"/>
        <item sd="0" x="2805"/>
        <item sd="0" x="3421"/>
        <item sd="0" x="4090"/>
        <item sd="0" x="1677"/>
        <item sd="0" x="972"/>
        <item sd="0" x="2203"/>
        <item sd="0" x="498"/>
        <item sd="0" x="2707"/>
        <item sd="0" x="1696"/>
        <item sd="0" x="164"/>
        <item sd="0" x="4014"/>
        <item sd="0" x="43"/>
        <item sd="0" x="1129"/>
        <item sd="0" x="884"/>
        <item sd="0" x="482"/>
        <item sd="0" x="2304"/>
        <item sd="0" x="3578"/>
        <item sd="0" x="216"/>
        <item sd="0" x="388"/>
        <item sd="0" x="3120"/>
        <item sd="0" x="1346"/>
        <item sd="0" x="711"/>
        <item sd="0" x="3752"/>
        <item sd="0" x="2622"/>
        <item sd="0" x="3900"/>
        <item sd="0" x="1807"/>
        <item sd="0" x="1970"/>
        <item sd="0" x="774"/>
        <item sd="0" x="2206"/>
        <item sd="0" x="1893"/>
        <item sd="0" x="1648"/>
        <item sd="0" x="221"/>
        <item sd="0" x="684"/>
        <item sd="0" x="2608"/>
        <item sd="0" x="233"/>
        <item sd="0" x="1141"/>
        <item sd="0" x="315"/>
        <item sd="0" x="1977"/>
        <item sd="0" x="3144"/>
        <item sd="0" x="2160"/>
        <item sd="0" x="2406"/>
        <item sd="0" x="2286"/>
        <item sd="0" x="2978"/>
        <item sd="0" x="352"/>
        <item sd="0" x="2885"/>
        <item sd="0" x="16"/>
        <item sd="0" x="2476"/>
        <item sd="0" x="3191"/>
        <item sd="0" x="2887"/>
        <item sd="0" x="3519"/>
        <item sd="0" x="4024"/>
        <item sd="0" x="2782"/>
        <item sd="0" x="1981"/>
        <item sd="0" x="1274"/>
        <item sd="0" x="3409"/>
        <item sd="0" x="2629"/>
        <item sd="0" x="2193"/>
        <item sd="0" x="535"/>
        <item sd="0" x="3323"/>
        <item sd="0" x="4064"/>
        <item sd="0" x="1194"/>
        <item sd="0" x="2023"/>
        <item sd="0" x="746"/>
        <item sd="0" x="855"/>
        <item sd="0" x="1962"/>
        <item sd="0" x="3935"/>
        <item sd="0" x="4074"/>
        <item sd="0" x="2358"/>
        <item sd="0" x="289"/>
        <item sd="0" x="648"/>
        <item sd="0" x="952"/>
        <item sd="0" x="3844"/>
        <item sd="0" x="1878"/>
        <item sd="0" x="3784"/>
        <item sd="0" x="1652"/>
        <item sd="0" x="2900"/>
        <item sd="0" x="1553"/>
        <item sd="0" x="1638"/>
        <item sd="0" x="495"/>
        <item sd="0" x="999"/>
        <item sd="0" x="153"/>
        <item sd="0" x="3443"/>
        <item sd="0" x="2124"/>
        <item sd="0" x="1978"/>
        <item sd="0" x="2983"/>
        <item sd="0" x="478"/>
        <item sd="0" x="3007"/>
        <item sd="0" x="3565"/>
        <item sd="0" x="3962"/>
        <item sd="0" x="225"/>
        <item sd="0" x="2232"/>
        <item sd="0" x="1106"/>
        <item sd="0" x="23"/>
        <item sd="0" x="443"/>
        <item sd="0" x="1175"/>
        <item sd="0" x="2697"/>
        <item sd="0" x="1147"/>
        <item sd="0" x="2654"/>
        <item sd="0" x="3413"/>
        <item sd="0" x="2956"/>
        <item sd="0" x="1554"/>
        <item sd="0" x="2717"/>
        <item sd="0" x="3724"/>
        <item sd="0" x="3012"/>
        <item sd="0" x="2567"/>
        <item sd="0" x="1380"/>
        <item sd="0" x="2005"/>
        <item sd="0" x="2225"/>
        <item sd="0" x="1118"/>
        <item sd="0" x="1164"/>
        <item sd="0" x="2112"/>
        <item sd="0" x="537"/>
        <item sd="0" x="2292"/>
        <item sd="0" x="838"/>
        <item sd="0" x="3121"/>
        <item sd="0" x="2220"/>
        <item sd="0" x="3472"/>
        <item sd="0" x="3795"/>
        <item sd="0" x="1826"/>
        <item sd="0" x="1264"/>
        <item sd="0" x="1227"/>
        <item sd="0" x="3516"/>
        <item sd="0" x="99"/>
        <item sd="0" x="1570"/>
        <item sd="0" x="3719"/>
        <item sd="0" x="1188"/>
        <item sd="0" x="2535"/>
        <item sd="0" x="2125"/>
        <item sd="0" x="1357"/>
        <item sd="0" x="1039"/>
        <item sd="0" x="2867"/>
        <item sd="0" x="2360"/>
        <item sd="0" x="249"/>
        <item sd="0" x="2456"/>
        <item sd="0" x="2323"/>
        <item sd="0" x="3020"/>
        <item sd="0" x="3760"/>
        <item sd="0" x="1300"/>
        <item sd="0" x="308"/>
        <item sd="0" x="1115"/>
        <item sd="0" x="1454"/>
        <item sd="0" x="794"/>
        <item sd="0" x="3428"/>
        <item sd="0" x="3357"/>
        <item sd="0" x="296"/>
        <item sd="0" x="2879"/>
        <item sd="0" x="1332"/>
        <item sd="0" x="415"/>
        <item sd="0" x="3143"/>
        <item sd="0" x="3798"/>
        <item sd="0" x="1042"/>
        <item sd="0" x="1792"/>
        <item sd="0" x="2715"/>
        <item sd="0" x="3006"/>
        <item sd="0" x="967"/>
        <item sd="0" x="2781"/>
        <item sd="0" x="3163"/>
        <item sd="0" x="3829"/>
        <item sd="0" x="1908"/>
        <item sd="0" x="2156"/>
        <item sd="0" x="304"/>
        <item sd="0" x="419"/>
        <item sd="0" x="1788"/>
        <item sd="0" x="1853"/>
        <item sd="0" x="2061"/>
        <item sd="0" x="1052"/>
        <item sd="0" x="619"/>
        <item sd="0" x="10"/>
        <item sd="0" x="2119"/>
        <item sd="0" x="44"/>
        <item sd="0" x="958"/>
        <item sd="0" x="1157"/>
        <item sd="0" x="2454"/>
        <item sd="0" x="1333"/>
        <item sd="0" x="718"/>
        <item sd="0" x="374"/>
        <item sd="0" x="3354"/>
        <item sd="0" x="2702"/>
        <item sd="0" x="217"/>
        <item sd="0" x="2256"/>
        <item sd="0" x="3899"/>
        <item sd="0" x="1482"/>
        <item sd="0" x="1832"/>
        <item sd="0" x="2942"/>
        <item sd="0" x="124"/>
        <item sd="0" x="185"/>
        <item sd="0" x="3625"/>
        <item sd="0" x="4075"/>
        <item sd="0" x="1151"/>
        <item sd="0" x="361"/>
        <item sd="0" x="2265"/>
        <item sd="0" x="2289"/>
        <item sd="0" x="436"/>
        <item sd="0" x="1574"/>
        <item sd="0" x="3833"/>
        <item sd="0" x="206"/>
        <item sd="0" x="1764"/>
        <item sd="0" x="1275"/>
        <item sd="0" x="690"/>
        <item sd="0" x="130"/>
        <item sd="0" x="2285"/>
        <item sd="0" x="3585"/>
        <item sd="0" x="3030"/>
        <item sd="0" x="3257"/>
        <item sd="0" x="1965"/>
        <item sd="0" x="646"/>
        <item sd="0" x="1526"/>
        <item sd="0" x="2307"/>
        <item sd="0" x="1805"/>
        <item sd="0" x="3558"/>
        <item sd="0" x="1419"/>
        <item sd="0" x="3517"/>
        <item sd="0" x="3590"/>
        <item sd="0" x="250"/>
        <item sd="0" x="1308"/>
        <item sd="0" x="3787"/>
        <item sd="0" x="2449"/>
        <item sd="0" x="2759"/>
        <item sd="0" x="2451"/>
        <item sd="0" x="2453"/>
        <item sd="0" x="2505"/>
        <item sd="0" x="3873"/>
        <item sd="0" x="27"/>
        <item sd="0" x="791"/>
        <item sd="0" x="556"/>
        <item sd="0" x="1247"/>
        <item sd="0" x="2171"/>
        <item sd="0" x="1028"/>
        <item sd="0" x="2475"/>
        <item sd="0" x="2976"/>
        <item sd="0" x="2328"/>
        <item sd="0" x="342"/>
        <item sd="0" x="2950"/>
        <item sd="0" x="1396"/>
        <item sd="0" x="631"/>
        <item sd="0" x="2033"/>
        <item sd="0" x="1197"/>
        <item sd="0" x="38"/>
        <item sd="0" x="1676"/>
        <item sd="0" x="3350"/>
        <item sd="0" x="2731"/>
        <item sd="0" x="1920"/>
        <item sd="0" x="1341"/>
        <item sd="0" x="2924"/>
        <item sd="0" x="3162"/>
        <item sd="0" x="2441"/>
        <item sd="0" x="2809"/>
        <item sd="0" x="879"/>
        <item sd="0" x="1036"/>
        <item sd="0" x="3249"/>
        <item sd="0" x="3709"/>
        <item sd="0" x="2899"/>
        <item sd="0" x="24"/>
        <item sd="0" x="2901"/>
        <item sd="0" x="1474"/>
        <item sd="0" x="3155"/>
        <item sd="0" x="3999"/>
        <item sd="0" x="2526"/>
        <item sd="0" x="1040"/>
        <item sd="0" x="499"/>
        <item sd="0" x="1373"/>
        <item sd="0" x="3933"/>
        <item sd="0" x="3822"/>
        <item sd="0" x="2181"/>
        <item sd="0" x="2182"/>
        <item sd="0" x="2446"/>
        <item sd="0" x="3816"/>
        <item sd="0" x="42"/>
        <item sd="0" x="2173"/>
        <item sd="0" x="3076"/>
        <item sd="0" x="739"/>
        <item sd="0" x="19"/>
        <item sd="0" x="3215"/>
        <item sd="0" x="2025"/>
        <item sd="0" x="3392"/>
        <item sd="0" x="1975"/>
        <item sd="0" x="1096"/>
        <item sd="0" x="1918"/>
        <item sd="0" x="1306"/>
        <item sd="0" x="3023"/>
        <item sd="0" x="590"/>
        <item sd="0" x="2640"/>
        <item sd="0" x="3099"/>
        <item sd="0" x="2579"/>
        <item sd="0" x="2982"/>
        <item sd="0" x="2387"/>
        <item sd="0" x="2028"/>
        <item sd="0" x="2673"/>
        <item sd="0" x="1942"/>
        <item sd="0" x="390"/>
        <item sd="0" x="1955"/>
        <item sd="0" x="2811"/>
        <item sd="0" x="431"/>
        <item sd="0" x="3054"/>
        <item sd="0" x="2758"/>
        <item sd="0" x="2566"/>
        <item sd="0" x="3219"/>
        <item sd="0" x="3902"/>
        <item sd="0" x="2348"/>
        <item sd="0" x="550"/>
        <item sd="0" x="3090"/>
        <item sd="0" x="1636"/>
        <item sd="0" x="984"/>
        <item sd="0" x="3284"/>
        <item sd="0" x="2756"/>
        <item sd="0" x="1870"/>
        <item sd="0" x="2057"/>
        <item sd="0" x="2339"/>
        <item sd="0" x="2233"/>
        <item sd="0" x="2624"/>
        <item sd="0" x="2596"/>
        <item sd="0" x="3878"/>
        <item sd="0" x="1195"/>
        <item sd="0" x="866"/>
        <item sd="0" x="3189"/>
        <item sd="0" x="2484"/>
        <item sd="0" x="2161"/>
        <item sd="0" x="2647"/>
        <item sd="0" x="3940"/>
        <item sd="0" x="1700"/>
        <item sd="0" x="3211"/>
        <item sd="0" x="3362"/>
        <item sd="0" x="3287"/>
        <item sd="0" x="1674"/>
        <item sd="0" x="1246"/>
        <item sd="0" x="2381"/>
        <item sd="0" x="3569"/>
        <item sd="0" x="13"/>
        <item sd="0" x="2122"/>
        <item sd="0" x="3626"/>
        <item sd="0" x="645"/>
        <item sd="0" x="640"/>
        <item sd="0" x="1902"/>
        <item sd="0" x="985"/>
        <item sd="0" x="2502"/>
        <item sd="0" x="840"/>
        <item sd="0" x="3788"/>
        <item sd="0" x="4079"/>
        <item sd="0" x="81"/>
        <item sd="0" x="3921"/>
        <item sd="0" x="3138"/>
        <item sd="0" x="3127"/>
        <item sd="0" x="1678"/>
        <item sd="0" x="3680"/>
        <item sd="0" x="1971"/>
        <item sd="0" x="1869"/>
        <item sd="0" x="1619"/>
        <item sd="0" x="3234"/>
        <item sd="0" x="141"/>
        <item sd="0" x="422"/>
        <item sd="0" x="143"/>
        <item sd="0" x="1571"/>
        <item sd="0" x="3743"/>
        <item sd="0" x="1741"/>
        <item sd="0" x="2097"/>
        <item sd="0" x="2896"/>
        <item sd="0" x="3236"/>
        <item sd="0" x="938"/>
        <item sd="0" x="721"/>
        <item sd="0" x="757"/>
        <item sd="0" x="1667"/>
        <item sd="0" x="336"/>
        <item sd="0" x="3954"/>
        <item sd="0" x="2659"/>
        <item sd="0" x="847"/>
        <item sd="0" x="2249"/>
        <item sd="0" x="1225"/>
        <item sd="0" x="1548"/>
        <item sd="0" x="332"/>
        <item sd="0" x="1026"/>
        <item sd="0" x="1614"/>
        <item sd="0" x="2268"/>
        <item sd="0" x="1911"/>
        <item sd="0" x="2"/>
        <item sd="0" x="3923"/>
        <item sd="0" x="218"/>
        <item sd="0" x="749"/>
        <item sd="0" x="1061"/>
        <item sd="0" x="561"/>
        <item sd="0" x="3615"/>
        <item sd="0" x="1150"/>
        <item sd="0" x="1014"/>
        <item sd="0" x="732"/>
        <item sd="0" x="1385"/>
        <item sd="0" x="3669"/>
        <item sd="0" x="3204"/>
        <item sd="0" x="1186"/>
        <item sd="0" x="2754"/>
        <item sd="0" x="2692"/>
        <item sd="0" x="3387"/>
        <item sd="0" x="1877"/>
        <item sd="0" x="2174"/>
        <item sd="0" x="3405"/>
        <item sd="0" x="3537"/>
        <item sd="0" x="2088"/>
        <item sd="0" x="2461"/>
        <item sd="0" x="669"/>
        <item sd="0" x="1732"/>
        <item sd="0" x="727"/>
        <item sd="0" x="3201"/>
        <item sd="0" x="1688"/>
        <item sd="0" x="542"/>
        <item sd="0" x="1917"/>
        <item sd="0" x="2865"/>
        <item sd="0" x="3268"/>
        <item sd="0" x="4037"/>
        <item sd="0" x="15"/>
        <item sd="0" x="3596"/>
        <item sd="0" x="976"/>
        <item sd="0" x="2708"/>
        <item sd="0" x="3437"/>
        <item sd="0" x="4070"/>
        <item sd="0" x="488"/>
        <item sd="0" x="3949"/>
        <item sd="0" x="804"/>
        <item sd="0" x="1840"/>
        <item sd="0" x="3477"/>
        <item sd="0" x="1595"/>
        <item sd="0" x="1819"/>
        <item sd="0" x="1964"/>
        <item sd="0" x="1742"/>
        <item sd="0" x="2546"/>
        <item sd="0" x="2541"/>
        <item sd="0" x="1509"/>
        <item sd="0" x="1875"/>
        <item sd="0" x="1505"/>
        <item sd="0" x="381"/>
        <item sd="0" x="1838"/>
        <item sd="0" x="2027"/>
        <item sd="0" x="2046"/>
        <item sd="0" x="2570"/>
        <item sd="0" x="507"/>
        <item sd="0" x="1555"/>
        <item sd="0" x="1763"/>
        <item sd="0" x="197"/>
        <item sd="0" x="2876"/>
        <item sd="0" x="3308"/>
        <item sd="0" x="2846"/>
        <item sd="0" x="3044"/>
        <item sd="0" x="3214"/>
        <item sd="0" x="3766"/>
        <item sd="0" x="1801"/>
        <item sd="0" x="3924"/>
        <item sd="0" x="1564"/>
        <item sd="0" x="3551"/>
        <item sd="0" x="4081"/>
        <item sd="0" x="2297"/>
        <item sd="0" x="522"/>
        <item sd="0" x="531"/>
        <item sd="0" x="2499"/>
        <item sd="0" x="2540"/>
        <item sd="0" x="160"/>
        <item sd="0" x="2200"/>
        <item sd="0" x="1348"/>
        <item sd="0" x="2471"/>
        <item sd="0" x="1951"/>
        <item sd="0" x="3700"/>
        <item sd="0" x="440"/>
        <item sd="0" x="147"/>
        <item sd="0" x="1523"/>
        <item sd="0" x="1143"/>
        <item sd="0" x="2908"/>
        <item sd="0" x="2690"/>
        <item sd="0" x="2306"/>
        <item sd="0" x="717"/>
        <item sd="0" x="2486"/>
        <item sd="0" x="2545"/>
        <item sd="0" x="1309"/>
        <item sd="0" x="3115"/>
        <item sd="0" x="3694"/>
        <item sd="0" x="3715"/>
        <item sd="0" x="3269"/>
        <item sd="0" x="530"/>
        <item sd="0" x="3331"/>
        <item sd="0" x="2263"/>
        <item sd="0" x="3380"/>
        <item sd="0" x="1502"/>
        <item sd="0" x="3167"/>
        <item sd="0" x="926"/>
        <item sd="0" x="3819"/>
        <item sd="0" x="3742"/>
        <item sd="0" x="2347"/>
        <item sd="0" x="579"/>
        <item sd="0" x="2559"/>
        <item sd="0" x="1485"/>
        <item sd="0" x="852"/>
        <item sd="0" x="3116"/>
        <item sd="0" x="3103"/>
        <item sd="0" x="2582"/>
        <item sd="0" x="2291"/>
        <item sd="0" x="2945"/>
        <item sd="0" x="1241"/>
        <item sd="0" x="3106"/>
        <item sd="0" x="2980"/>
        <item sd="0" x="22"/>
        <item sd="0" x="3426"/>
        <item sd="0" x="3604"/>
        <item sd="0" x="3463"/>
        <item sd="0" x="3071"/>
        <item sd="0" x="2359"/>
        <item sd="0" x="2287"/>
        <item sd="0" x="2260"/>
        <item sd="0" x="3082"/>
        <item sd="0" x="2972"/>
        <item sd="0" x="945"/>
        <item sd="0" x="1260"/>
        <item sd="0" x="333"/>
        <item sd="0" x="3660"/>
        <item sd="0" x="1314"/>
        <item sd="0" x="665"/>
        <item sd="0" x="2583"/>
        <item sd="0" x="1632"/>
        <item sd="0" x="2501"/>
        <item sd="0" x="2402"/>
        <item sd="0" x="1165"/>
        <item sd="0" x="2437"/>
        <item sd="0" x="2986"/>
        <item sd="0" x="1858"/>
        <item sd="0" x="2987"/>
        <item sd="0" x="846"/>
        <item sd="0" x="98"/>
        <item sd="0" x="2341"/>
        <item sd="0" x="3177"/>
        <item sd="0" x="2730"/>
        <item sd="0" x="1086"/>
        <item sd="0" x="417"/>
        <item sd="0" x="1327"/>
        <item sd="0" x="2373"/>
        <item sd="0" x="3457"/>
        <item sd="0" x="2183"/>
        <item sd="0" x="2573"/>
        <item sd="0" x="1905"/>
        <item sd="0" x="1497"/>
        <item sd="0" x="78"/>
        <item sd="0" x="1751"/>
        <item sd="0" x="2070"/>
        <item sd="0" x="883"/>
        <item sd="0" x="3470"/>
        <item sd="0" x="3744"/>
        <item sd="0" x="109"/>
        <item sd="0" x="830"/>
        <item sd="0" x="2136"/>
        <item sd="0" x="520"/>
        <item sd="0" x="1831"/>
        <item sd="0" x="3525"/>
        <item sd="0" x="460"/>
        <item sd="0" x="3336"/>
        <item sd="0" x="3735"/>
        <item sd="0" x="1414"/>
        <item sd="0" x="1033"/>
        <item sd="0" x="4099"/>
        <item sd="0" x="2551"/>
        <item sd="0" x="3821"/>
        <item sd="0" x="995"/>
        <item sd="0" x="3896"/>
        <item sd="0" x="458"/>
        <item sd="0" x="817"/>
        <item sd="0" x="1376"/>
        <item sd="0" x="793"/>
        <item sd="0" x="2159"/>
        <item sd="0" x="102"/>
        <item sd="0" x="3683"/>
        <item sd="0" x="1759"/>
        <item sd="0" x="1847"/>
        <item sd="0" x="823"/>
        <item sd="0" x="1693"/>
        <item sd="0" x="2199"/>
        <item sd="0" x="3047"/>
        <item sd="0" x="682"/>
        <item sd="0" x="3190"/>
        <item sd="0" x="39"/>
        <item sd="0" x="4076"/>
        <item sd="0" x="4032"/>
        <item sd="0" x="1898"/>
        <item sd="0" x="247"/>
        <item sd="0" x="2154"/>
        <item sd="0" x="133"/>
        <item sd="0" x="891"/>
        <item sd="0" x="118"/>
        <item sd="0" x="836"/>
        <item sd="0" x="194"/>
        <item sd="0" x="3087"/>
        <item sd="0" x="1508"/>
        <item sd="0" x="3166"/>
        <item sd="0" x="1210"/>
        <item sd="0" x="528"/>
        <item sd="0" x="541"/>
        <item sd="0" x="313"/>
        <item sd="0" x="1566"/>
        <item sd="0" x="426"/>
        <item sd="0" x="55"/>
        <item sd="0" x="2904"/>
        <item sd="0" x="2240"/>
        <item sd="0" x="2221"/>
        <item sd="0" x="149"/>
        <item sd="0" x="3291"/>
        <item sd="0" x="3500"/>
        <item sd="0" x="1724"/>
        <item sd="0" x="1426"/>
        <item sd="0" x="3469"/>
        <item sd="0" x="1065"/>
        <item sd="0" x="71"/>
        <item sd="0" x="2724"/>
        <item sd="0" x="596"/>
        <item sd="0" x="1417"/>
        <item sd="0" x="1298"/>
        <item sd="0" x="2312"/>
        <item sd="0" x="753"/>
        <item sd="0" x="1835"/>
        <item sd="0" x="765"/>
        <item sd="0" x="1124"/>
        <item sd="0" x="446"/>
        <item sd="0" x="1791"/>
        <item sd="0" x="444"/>
        <item sd="0" x="298"/>
        <item sd="0" x="2354"/>
        <item sd="0" x="4059"/>
        <item sd="0" x="2678"/>
        <item sd="0" x="1071"/>
        <item sd="0" x="272"/>
        <item sd="0" x="281"/>
        <item sd="0" x="1679"/>
        <item sd="0" x="2126"/>
        <item sd="0" x="3872"/>
        <item sd="0" x="2968"/>
        <item sd="0" x="3682"/>
        <item sd="0" x="3675"/>
        <item sd="0" x="3697"/>
        <item sd="0" x="812"/>
        <item sd="0" x="771"/>
        <item sd="0" x="761"/>
        <item sd="0" x="1528"/>
        <item sd="0" x="604"/>
        <item sd="0" x="2696"/>
        <item sd="0" x="2340"/>
        <item sd="0" x="3738"/>
        <item sd="0" x="3318"/>
        <item sd="0" x="560"/>
        <item sd="0" x="1481"/>
        <item sd="0" x="681"/>
        <item sd="0" x="3941"/>
        <item sd="0" x="2212"/>
        <item sd="0" x="3868"/>
        <item sd="0" x="2652"/>
        <item sd="0" x="1598"/>
        <item sd="0" x="450"/>
        <item sd="0" x="2938"/>
        <item sd="0" x="469"/>
        <item sd="0" x="3871"/>
        <item sd="0" x="706"/>
        <item sd="0" x="49"/>
        <item sd="0" x="1123"/>
        <item sd="0" x="424"/>
        <item sd="0" x="2581"/>
        <item sd="0" x="957"/>
        <item sd="0" x="1776"/>
        <item sd="0" x="666"/>
        <item sd="0" x="2509"/>
        <item sd="0" x="3768"/>
        <item sd="0" x="3790"/>
        <item sd="0" x="2793"/>
        <item sd="0" x="2752"/>
        <item sd="0" x="402"/>
        <item sd="0" x="1256"/>
        <item sd="0" x="1749"/>
        <item sd="0" x="3605"/>
        <item sd="0" x="2076"/>
        <item sd="0" x="110"/>
        <item sd="0" x="2612"/>
        <item sd="0" x="2071"/>
        <item sd="0" x="565"/>
        <item sd="0" x="737"/>
        <item sd="0" x="630"/>
        <item sd="0" x="3184"/>
        <item sd="0" x="328"/>
        <item sd="0" x="1746"/>
        <item sd="0" x="319"/>
        <item sd="0" x="3411"/>
        <item sd="0" x="3267"/>
        <item sd="0" x="2852"/>
        <item sd="0" x="2085"/>
        <item sd="0" x="1217"/>
        <item sd="0" x="2479"/>
        <item sd="0" x="1179"/>
        <item sd="0" x="3834"/>
        <item sd="0" x="2591"/>
        <item sd="0" x="3301"/>
        <item sd="0" x="703"/>
        <item sd="0" x="178"/>
        <item sd="0" x="1017"/>
        <item sd="0" x="752"/>
        <item sd="0" x="3728"/>
        <item sd="0" x="2916"/>
        <item sd="0" x="2314"/>
        <item sd="0" x="1633"/>
        <item sd="0" x="986"/>
        <item sd="0" x="1946"/>
        <item sd="0" x="3194"/>
        <item sd="0" x="1854"/>
        <item sd="0" x="2463"/>
        <item sd="0" x="1167"/>
        <item sd="0" x="3252"/>
        <item sd="0" x="2185"/>
        <item sd="0" x="261"/>
        <item sd="0" x="586"/>
        <item sd="0" x="2598"/>
        <item sd="0" x="730"/>
        <item sd="0" x="3931"/>
        <item sd="0" x="3180"/>
        <item sd="0" x="1421"/>
        <item sd="0" x="1291"/>
        <item sd="0" x="3937"/>
        <item sd="0" x="2862"/>
        <item sd="0" x="2616"/>
        <item sd="0" x="3183"/>
        <item sd="0" x="481"/>
        <item sd="0" x="798"/>
        <item sd="0" x="3202"/>
        <item sd="0" x="306"/>
        <item sd="0" x="260"/>
        <item sd="0" x="1430"/>
        <item sd="0" x="2389"/>
        <item sd="0" x="2278"/>
        <item sd="0" x="1987"/>
        <item sd="0" x="92"/>
        <item sd="0" x="525"/>
        <item sd="0" x="1825"/>
        <item sd="0" x="2556"/>
        <item sd="0" x="2799"/>
        <item sd="0" x="60"/>
        <item sd="0" x="3618"/>
        <item sd="0" x="577"/>
        <item sd="0" x="2584"/>
        <item sd="0" x="3628"/>
        <item sd="0" x="1410"/>
        <item sd="0" x="1444"/>
        <item sd="0" x="773"/>
        <item sd="0" x="3710"/>
        <item sd="0" x="1563"/>
        <item sd="0" x="929"/>
        <item sd="0" x="2015"/>
        <item sd="0" x="1515"/>
        <item sd="0" x="3218"/>
        <item sd="0" x="3809"/>
        <item sd="0" x="2346"/>
        <item sd="0" x="950"/>
        <item sd="0" x="602"/>
        <item sd="0" x="3203"/>
        <item sd="0" x="3066"/>
        <item sd="0" x="3527"/>
        <item sd="0" x="1537"/>
        <item sd="0" x="1580"/>
        <item sd="0" x="1212"/>
        <item sd="0" x="228"/>
        <item sd="0" x="3792"/>
        <item sd="0" x="2911"/>
        <item sd="0" x="572"/>
        <item sd="0" x="360"/>
        <item sd="0" x="2521"/>
        <item sd="0" x="3321"/>
        <item sd="0" x="169"/>
        <item sd="0" x="1387"/>
        <item sd="0" x="1"/>
        <item sd="0" x="3978"/>
        <item sd="0" x="3528"/>
        <item sd="0" x="248"/>
        <item sd="0" x="1089"/>
        <item sd="0" x="3832"/>
        <item sd="0" x="231"/>
        <item sd="0" x="1321"/>
        <item sd="0" x="1003"/>
        <item sd="0" x="1864"/>
        <item sd="0" x="2694"/>
        <item sd="0" x="2965"/>
        <item sd="0" x="447"/>
        <item sd="0" x="1067"/>
        <item sd="0" x="3401"/>
        <item sd="0" x="3670"/>
        <item sd="0" x="3160"/>
        <item sd="0" x="544"/>
        <item sd="0" x="2423"/>
        <item sd="0" x="3577"/>
        <item sd="0" x="186"/>
        <item sd="0" x="3818"/>
        <item sd="0" x="1369"/>
        <item sd="0" x="310"/>
        <item sd="0" x="3497"/>
        <item sd="0" x="3860"/>
        <item sd="0" x="1438"/>
        <item sd="0" x="2216"/>
        <item sd="0" x="3932"/>
        <item sd="0" x="3950"/>
        <item sd="0" x="2785"/>
        <item sd="0" x="1687"/>
        <item sd="0" x="235"/>
        <item sd="0" x="1810"/>
        <item sd="0" x="2520"/>
        <item sd="0" x="239"/>
        <item sd="0" x="1063"/>
        <item sd="0" x="3911"/>
        <item sd="0" x="4018"/>
        <item sd="0" x="670"/>
        <item sd="0" x="327"/>
        <item sd="0" x="20"/>
        <item sd="0" x="2372"/>
        <item sd="0" x="275"/>
        <item sd="0" x="1560"/>
        <item sd="0" x="1353"/>
        <item sd="0" x="2380"/>
        <item sd="0" x="1445"/>
        <item sd="0" x="416"/>
        <item sd="0" x="1166"/>
        <item sd="0" x="2650"/>
        <item sd="0" x="3241"/>
        <item sd="0" x="3901"/>
        <item sd="0" x="931"/>
        <item sd="0" x="923"/>
        <item sd="0" x="2704"/>
        <item sd="0" x="2012"/>
        <item sd="0" x="2795"/>
        <item sd="0" x="1326"/>
        <item sd="0" x="3479"/>
        <item sd="0" x="1271"/>
        <item sd="0" x="3976"/>
        <item sd="0" x="2377"/>
        <item sd="0" x="2011"/>
        <item sd="0" x="1689"/>
        <item sd="0" x="1128"/>
        <item sd="0" x="871"/>
        <item sd="0" x="1448"/>
        <item sd="0" x="3982"/>
        <item sd="0" x="1583"/>
        <item sd="0" x="243"/>
        <item sd="0" x="2425"/>
        <item sd="0" x="1370"/>
        <item sd="0" x="2594"/>
        <item sd="0" x="1154"/>
        <item sd="0" x="2438"/>
        <item sd="0" x="2412"/>
        <item sd="0" x="3459"/>
        <item sd="0" x="2920"/>
        <item sd="0" x="3973"/>
        <item sd="0" x="1412"/>
        <item sd="0" x="2247"/>
        <item sd="0" x="2929"/>
        <item sd="0" x="1005"/>
        <item sd="0" x="533"/>
        <item sd="0" x="157"/>
        <item sd="0" x="320"/>
        <item sd="0" x="4016"/>
        <item sd="0" x="3992"/>
        <item sd="0" x="1303"/>
        <item sd="0" x="898"/>
        <item sd="0" x="3925"/>
        <item sd="0" x="1267"/>
        <item sd="0" x="2180"/>
        <item sd="0" x="1214"/>
        <item sd="0" x="1284"/>
        <item sd="0" x="1169"/>
        <item sd="0" x="3553"/>
        <item sd="0" x="2851"/>
        <item sd="0" x="1957"/>
        <item sd="0" x="2934"/>
        <item sd="0" x="2434"/>
        <item sd="0" x="3338"/>
        <item sd="0" x="1183"/>
        <item sd="0" x="318"/>
        <item sd="0" x="2864"/>
        <item sd="0" x="3960"/>
        <item sd="0" x="1820"/>
        <item sd="0" x="1851"/>
        <item sd="0" x="2753"/>
        <item sd="0" x="3332"/>
        <item sd="0" x="1542"/>
        <item sd="0" x="3363"/>
        <item sd="0" x="400"/>
        <item sd="0" x="844"/>
        <item sd="0" x="2576"/>
        <item sd="0" x="2478"/>
        <item sd="0" x="1268"/>
        <item sd="0" x="783"/>
        <item sd="0" x="3107"/>
        <item sd="0" x="3785"/>
        <item sd="0" x="3051"/>
        <item sd="0" x="2432"/>
        <item sd="0" x="3650"/>
        <item sd="0" x="117"/>
        <item sd="0" x="1111"/>
        <item sd="0" x="881"/>
        <item sd="0" x="1177"/>
        <item sd="0" x="1122"/>
        <item sd="0" x="3415"/>
        <item sd="0" x="1947"/>
        <item sd="0" x="1316"/>
        <item sd="0" x="1861"/>
        <item sd="0" x="2897"/>
        <item sd="0" x="497"/>
        <item sd="0" x="3572"/>
        <item sd="0" x="367"/>
        <item sd="0" x="2393"/>
        <item sd="0" x="1126"/>
        <item sd="0" x="2066"/>
        <item sd="0" x="3117"/>
        <item sd="0" x="975"/>
        <item sd="0" x="642"/>
        <item sd="0" x="2857"/>
        <item sd="0" x="1927"/>
        <item sd="0" x="1937"/>
        <item sd="0" x="2096"/>
        <item sd="0" x="2100"/>
        <item sd="0" x="3965"/>
        <item sd="0" x="858"/>
        <item sd="0" x="1532"/>
        <item sd="0" x="1706"/>
        <item sd="0" x="1408"/>
        <item sd="0" x="3696"/>
        <item sd="0" x="2470"/>
        <item sd="0" x="286"/>
        <item sd="0" x="3478"/>
        <item sd="0" x="3817"/>
        <item sd="0" x="3839"/>
        <item sd="0" x="2273"/>
        <item sd="0" x="617"/>
        <item sd="0" x="3579"/>
        <item sd="0" x="2087"/>
        <item sd="0" x="3289"/>
        <item sd="0" x="589"/>
        <item sd="0" x="1609"/>
        <item sd="0" x="1844"/>
        <item sd="0" x="3225"/>
        <item sd="0" x="1692"/>
        <item sd="0" x="2861"/>
        <item sd="0" x="3297"/>
        <item sd="0" x="2902"/>
        <item sd="0" x="3746"/>
        <item sd="0" x="1663"/>
        <item sd="0" x="3964"/>
        <item sd="0" x="1388"/>
        <item sd="0" x="2607"/>
        <item sd="0" x="3540"/>
        <item sd="0" x="2276"/>
        <item sd="0" x="3151"/>
        <item sd="0" x="2664"/>
        <item sd="0" x="2990"/>
        <item sd="0" x="888"/>
        <item sd="0" x="0"/>
        <item sd="0" x="2878"/>
        <item sd="0" x="3773"/>
        <item sd="0" x="1845"/>
        <item sd="0" x="1818"/>
        <item sd="0" x="1174"/>
        <item sd="0" x="1884"/>
        <item sd="0" x="1821"/>
        <item sd="0" x="1340"/>
        <item sd="0" x="3179"/>
        <item sd="0" x="108"/>
        <item sd="0" x="4039"/>
        <item sd="0" x="1416"/>
        <item sd="0" x="470"/>
        <item sd="0" x="58"/>
        <item sd="0" x="3079"/>
        <item sd="0" x="740"/>
        <item sd="0" x="708"/>
        <item sd="0" x="411"/>
        <item sd="0" x="3276"/>
        <item sd="0" x="592"/>
        <item sd="0" x="598"/>
        <item sd="0" x="2266"/>
        <item sd="0" x="848"/>
        <item sd="0" x="3587"/>
        <item sd="0" x="3384"/>
        <item sd="0" x="3065"/>
        <item sd="0" x="806"/>
        <item sd="0" x="1630"/>
        <item sd="0" x="3673"/>
        <item sd="0" x="964"/>
        <item sd="0" x="3555"/>
        <item sd="0" x="4053"/>
        <item sd="0" x="2714"/>
        <item sd="0" x="252"/>
        <item sd="0" x="2794"/>
        <item sd="0" x="317"/>
        <item sd="0" x="1191"/>
        <item sd="0" x="104"/>
        <item sd="0" x="3278"/>
        <item sd="0" x="3222"/>
        <item sd="0" x="1684"/>
        <item sd="0" x="175"/>
        <item sd="0" x="3381"/>
        <item sd="0" x="3486"/>
        <item sd="0" x="1312"/>
        <item sd="0" x="95"/>
        <item sd="0" x="2326"/>
        <item sd="0" x="2669"/>
        <item sd="0" x="1664"/>
        <item sd="0" x="3859"/>
        <item sd="0" x="307"/>
        <item sd="0" x="1941"/>
        <item sd="0" x="1936"/>
        <item sd="0" x="2460"/>
        <item sd="0" x="2961"/>
        <item sd="0" x="2419"/>
        <item sd="0" x="2254"/>
        <item sd="0" x="3567"/>
        <item sd="0" x="399"/>
        <item sd="0" x="282"/>
        <item sd="0" x="3279"/>
        <item sd="0" x="907"/>
        <item sd="0" x="1403"/>
        <item sd="0" x="3282"/>
        <item sd="0" x="2555"/>
        <item sd="0" x="1181"/>
        <item sd="0" x="3028"/>
        <item sd="0" x="2858"/>
        <item sd="0" x="554"/>
        <item sd="0" x="3438"/>
        <item sd="0" x="3542"/>
        <item sd="0" x="2943"/>
        <item sd="0" x="491"/>
        <item sd="0" x="3029"/>
        <item sd="0" x="3733"/>
        <item sd="0" x="3140"/>
        <item sd="0" x="3360"/>
        <item sd="0" x="2844"/>
        <item sd="0" x="240"/>
        <item sd="0" x="583"/>
        <item sd="0" x="2663"/>
        <item sd="0" x="1833"/>
        <item sd="0" x="2503"/>
        <item sd="0" x="2329"/>
        <item sd="0" x="2888"/>
        <item sd="0" x="1012"/>
        <item sd="0" x="1397"/>
        <item sd="0" x="2296"/>
        <item sd="0" x="1809"/>
        <item sd="0" x="3853"/>
        <item sd="0" x="3417"/>
        <item sd="0" x="719"/>
        <item sd="0" x="2151"/>
        <item sd="0" x="2305"/>
        <item sd="0" x="1785"/>
        <item sd="0" x="3782"/>
        <item sd="0" x="2797"/>
        <item sd="0" x="540"/>
        <item sd="0" x="427"/>
        <item sd="0" x="3910"/>
        <item sd="0" x="896"/>
        <item sd="0" x="2356"/>
        <item sd="0" x="242"/>
        <item sd="0" x="1156"/>
        <item sd="0" x="4006"/>
        <item sd="0" x="213"/>
        <item sd="0" x="479"/>
        <item sd="0" x="1160"/>
        <item sd="0" x="710"/>
        <item sd="0" x="910"/>
        <item sd="0" x="2863"/>
        <item sd="0" x="407"/>
        <item sd="0" x="2143"/>
        <item sd="0" x="942"/>
        <item sd="0" x="3989"/>
        <item sd="0" x="917"/>
        <item sd="0" x="3869"/>
        <item sd="0" x="1737"/>
        <item sd="0" x="3227"/>
        <item sd="0" x="1455"/>
        <item sd="0" x="2120"/>
        <item sd="0" x="1959"/>
        <item sd="0" x="1524"/>
        <item sd="0" x="1304"/>
        <item sd="0" x="3592"/>
        <item sd="0" x="3188"/>
        <item sd="0" x="3761"/>
        <item sd="0" x="2643"/>
        <item sd="0" x="3132"/>
        <item sd="0" x="3256"/>
        <item sd="0" x="2770"/>
        <item sd="0" x="65"/>
        <item sd="0" x="1425"/>
        <item sd="0" x="1294"/>
        <item sd="0" x="2689"/>
        <item sd="0" x="2414"/>
        <item sd="0" x="2994"/>
        <item sd="0" x="2472"/>
        <item sd="0" x="1302"/>
        <item sd="0" x="3372"/>
        <item sd="0" x="1868"/>
        <item sd="0" x="2599"/>
        <item sd="0" x="2506"/>
        <item sd="0" x="1239"/>
        <item sd="0" x="2462"/>
        <item sd="0" x="2362"/>
        <item sd="0" x="3778"/>
        <item sd="0" x="1259"/>
        <item sd="0" x="2299"/>
        <item sd="0" x="816"/>
        <item sd="0" x="864"/>
        <item sd="0" x="3283"/>
        <item sd="0" x="863"/>
        <item sd="0" x="641"/>
        <item sd="0" x="890"/>
        <item sd="0" x="2208"/>
        <item sd="0" x="2552"/>
        <item sd="0" x="3001"/>
        <item sd="0" x="1093"/>
        <item sd="0" x="90"/>
        <item sd="0" x="1939"/>
        <item sd="0" x="1829"/>
        <item sd="0" x="1090"/>
        <item sd="0" x="3820"/>
        <item sd="0" x="1670"/>
        <item sd="0" x="3995"/>
        <item sd="0" x="3096"/>
        <item sd="0" x="745"/>
        <item sd="0" x="1923"/>
        <item sd="0" x="1158"/>
        <item sd="0" x="1894"/>
        <item sd="0" x="2485"/>
        <item sd="0" x="3198"/>
        <item sd="0" x="2163"/>
        <item sd="0" x="1383"/>
        <item sd="0" x="1277"/>
        <item sd="0" x="814"/>
        <item sd="0" x="3026"/>
        <item sd="0" x="3920"/>
        <item sd="0" x="3060"/>
        <item sd="0" x="4060"/>
        <item sd="0" x="3036"/>
        <item sd="0" x="1245"/>
        <item sd="0" x="2422"/>
        <item sd="0" x="1685"/>
        <item sd="0" x="3288"/>
        <item sd="0" x="1839"/>
        <item sd="0" x="1828"/>
        <item sd="0" x="908"/>
        <item sd="0" x="193"/>
        <item sd="0" x="788"/>
        <item sd="0" x="2789"/>
        <item sd="0" x="810"/>
        <item sd="0" x="2940"/>
        <item sd="0" x="3126"/>
        <item sd="0" x="4057"/>
        <item sd="0" x="2367"/>
        <item sd="0" x="2672"/>
        <item sd="0" x="2634"/>
        <item sd="0" x="1830"/>
        <item sd="0" x="3080"/>
        <item sd="0" x="1546"/>
        <item sd="0" x="3254"/>
        <item sd="0" x="2784"/>
        <item sd="0" x="2072"/>
        <item sd="0" x="2913"/>
        <item sd="0" x="1895"/>
        <item sd="0" x="2603"/>
        <item sd="0" x="2261"/>
        <item sd="0" x="508"/>
        <item sd="0" x="3135"/>
        <item sd="0" x="1269"/>
        <item sd="0" x="1457"/>
        <item sd="0" x="824"/>
        <item sd="0" x="2812"/>
        <item sd="0" x="1511"/>
        <item sd="0" x="2841"/>
        <item sd="0" x="978"/>
        <item sd="0" x="1672"/>
        <item sd="0" x="2985"/>
        <item sd="0" x="763"/>
        <item sd="0" x="3109"/>
        <item sd="0" x="3980"/>
        <item sd="0" x="3611"/>
        <item sd="0" x="2601"/>
        <item sd="0" x="2606"/>
        <item sd="0" x="1940"/>
        <item sd="0" x="1180"/>
        <item sd="0" x="370"/>
        <item sd="0" x="1506"/>
        <item sd="0" x="2172"/>
        <item sd="0" x="2699"/>
        <item sd="0" x="3424"/>
        <item sd="0" x="2532"/>
        <item sd="0" x="1857"/>
        <item sd="0" x="3576"/>
        <item sd="0" x="3831"/>
        <item sd="0" x="3185"/>
        <item sd="0" x="3247"/>
        <item sd="0" x="3646"/>
        <item sd="0" x="2743"/>
        <item sd="0" x="517"/>
        <item sd="0" x="3231"/>
        <item sd="0" x="3041"/>
        <item sd="0" x="1848"/>
        <item sd="0" x="2557"/>
        <item sd="0" x="673"/>
        <item sd="0" x="2421"/>
        <item sd="0" x="3732"/>
        <item sd="0" x="911"/>
        <item sd="0" x="1131"/>
        <item sd="0" x="701"/>
        <item sd="0" x="2078"/>
        <item sd="0" x="1350"/>
        <item sd="0" x="1367"/>
        <item sd="0" x="2709"/>
        <item sd="0" x="2893"/>
        <item sd="0" x="2745"/>
        <item sd="0" x="2761"/>
        <item sd="0" x="675"/>
        <item sd="0" x="258"/>
        <item sd="0" x="3559"/>
        <item sd="0" x="4050"/>
        <item sd="0" x="3722"/>
        <item sd="0" x="2350"/>
        <item sd="0" x="3895"/>
        <item sd="0" x="2050"/>
        <item sd="0" x="1783"/>
        <item sd="0" x="2140"/>
        <item sd="0" x="127"/>
        <item sd="0" x="3524"/>
        <item sd="0" x="17"/>
        <item sd="0" x="2217"/>
        <item sd="0" x="2847"/>
        <item sd="0" x="1707"/>
        <item sd="0" x="707"/>
        <item sd="0" x="1841"/>
        <item sd="0" x="2016"/>
        <item sd="0" x="1328"/>
        <item sd="0" x="2701"/>
        <item sd="0" x="477"/>
        <item sd="0" x="131"/>
        <item sd="0" x="174"/>
        <item sd="0" x="3414"/>
        <item sd="0" x="3303"/>
        <item sd="0" x="1486"/>
        <item sd="0" x="1290"/>
        <item sd="0" x="3178"/>
        <item sd="0" x="3776"/>
        <item sd="0" x="3852"/>
        <item sd="0" x="2417"/>
        <item sd="0" x="1761"/>
        <item sd="0" x="2317"/>
        <item sd="0" x="96"/>
        <item sd="0" x="966"/>
        <item sd="0" x="1213"/>
        <item sd="0" x="3386"/>
        <item sd="0" x="962"/>
        <item sd="0" x="2366"/>
        <item sd="0" x="2218"/>
        <item sd="0" x="1087"/>
        <item sd="0" x="1465"/>
        <item sd="0" x="3642"/>
        <item sd="0" x="3659"/>
        <item sd="0" x="2679"/>
        <item sd="0" x="2390"/>
        <item sd="0" x="993"/>
        <item sd="0" x="1698"/>
        <item sd="0" x="514"/>
        <item sd="0" x="103"/>
        <item sd="0" x="2881"/>
        <item sd="0" x="33"/>
        <item sd="0" x="2964"/>
        <item sd="0" x="2365"/>
        <item sd="0" x="181"/>
        <item sd="0" x="3554"/>
        <item sd="0" x="2034"/>
        <item sd="0" x="3927"/>
        <item sd="0" x="3045"/>
        <item sd="0" x="928"/>
        <item sd="0" x="1045"/>
        <item sd="0" x="287"/>
        <item sd="0" x="438"/>
        <item sd="0" x="85"/>
        <item sd="0" x="1736"/>
        <item sd="0" x="230"/>
        <item sd="0" x="2815"/>
        <item sd="0" x="274"/>
        <item sd="0" x="754"/>
        <item sd="0" x="158"/>
        <item sd="0" x="3512"/>
        <item sd="0" x="4034"/>
        <item sd="0" x="2104"/>
        <item sd="0" x="3955"/>
        <item sd="0" x="101"/>
        <item sd="0" x="1216"/>
        <item sd="0" x="949"/>
        <item sd="0" x="2979"/>
        <item sd="0" x="199"/>
        <item sd="0" x="2558"/>
        <item sd="0" x="18"/>
        <item sd="0" x="509"/>
        <item sd="0" x="1447"/>
        <item sd="0" x="1041"/>
        <item sd="0" x="3324"/>
        <item sd="0" x="1966"/>
        <item sd="0" x="2243"/>
        <item sd="0" x="97"/>
        <item sd="0" x="2090"/>
        <item sd="0" x="1522"/>
        <item sd="0" x="119"/>
        <item sd="0" x="2585"/>
        <item sd="0" x="1305"/>
        <item sd="0" x="279"/>
        <item sd="0" x="2482"/>
        <item sd="0" x="994"/>
        <item sd="0" x="557"/>
        <item sd="0" x="562"/>
        <item sd="0" x="1355"/>
        <item sd="0" x="1208"/>
        <item sd="0" x="290"/>
        <item sd="0" x="30"/>
        <item sd="0" x="3987"/>
        <item sd="0" x="1926"/>
        <item sd="0" x="1886"/>
        <item sd="0" x="1201"/>
        <item sd="0" x="1322"/>
        <item sd="0" x="215"/>
        <item sd="0" x="3757"/>
        <item sd="0" x="1967"/>
        <item sd="0" x="997"/>
        <item sd="0" x="2737"/>
        <item sd="0" x="668"/>
        <item sd="0" x="1591"/>
        <item sd="0" x="171"/>
        <item sd="0" x="953"/>
        <item sd="0" x="620"/>
        <item sd="0" x="269"/>
        <item sd="0" x="1527"/>
        <item sd="0" x="1119"/>
        <item sd="0" x="3662"/>
        <item sd="0" x="1209"/>
        <item sd="0" x="2632"/>
        <item sd="0" x="875"/>
        <item sd="0" x="1446"/>
        <item sd="0" x="1207"/>
        <item sd="0" x="2939"/>
        <item sd="0" x="3326"/>
        <item sd="0" x="1170"/>
        <item sd="0" x="1507"/>
        <item sd="0" x="3708"/>
        <item sd="0" x="1550"/>
        <item sd="0" x="828"/>
        <item sd="0" x="2767"/>
        <item sd="0" x="2430"/>
        <item sd="0" x="2153"/>
        <item sd="0" x="2547"/>
        <item sd="0" x="1182"/>
        <item sd="0" x="3456"/>
        <item sd="0" x="1379"/>
        <item sd="0" x="1049"/>
        <item sd="0" x="3789"/>
        <item sd="0" x="1251"/>
        <item sd="0" x="4102"/>
        <item sd="0" x="2000"/>
        <item sd="0" x="650"/>
        <item sd="0" x="2561"/>
        <item sd="0" x="2765"/>
        <item sd="0" x="453"/>
        <item sd="0" x="2615"/>
        <item sd="0" x="47"/>
        <item sd="0" x="410"/>
        <item sd="0" x="1618"/>
        <item sd="0" x="79"/>
        <item sd="0" x="1656"/>
        <item sd="0" x="3689"/>
        <item sd="0" x="1278"/>
        <item sd="0" x="3039"/>
        <item sd="0" x="1647"/>
        <item sd="0" x="980"/>
        <item sd="0" x="860"/>
        <item sd="0" x="919"/>
        <item sd="0" x="905"/>
        <item sd="0" x="936"/>
        <item sd="0" x="3353"/>
        <item sd="0" x="2322"/>
        <item sd="0" x="2524"/>
        <item sd="0" x="1843"/>
        <item sd="0" x="3627"/>
        <item sd="0" x="3485"/>
        <item sd="0" x="1704"/>
        <item sd="0" x="2466"/>
        <item sd="0" x="3328"/>
        <item sd="0" x="1519"/>
        <item sd="0" x="927"/>
        <item sd="0" x="2002"/>
        <item sd="0" x="795"/>
        <item sd="0" x="503"/>
        <item sd="0" x="916"/>
        <item sd="0" x="493"/>
        <item sd="0" x="3410"/>
        <item sd="0" x="2817"/>
        <item sd="0" x="2445"/>
        <item sd="0" x="1624"/>
        <item sd="0" x="1972"/>
        <item sd="0" x="1645"/>
        <item sd="0" x="28"/>
        <item sd="0" x="1237"/>
        <item sd="0" x="2310"/>
        <item sd="0" x="2166"/>
        <item sd="0" x="2147"/>
        <item sd="0" x="1112"/>
        <item sd="0" x="2409"/>
        <item sd="0" x="1612"/>
        <item sd="0" x="3078"/>
        <item sd="0" x="2111"/>
        <item sd="0" x="3907"/>
        <item sd="0" x="1928"/>
        <item sd="0" x="2680"/>
        <item sd="0" x="1938"/>
        <item sd="0" x="3050"/>
        <item sd="0" x="77"/>
        <item sd="0" x="1668"/>
        <item sd="0" x="2298"/>
        <item sd="0" x="357"/>
        <item sd="0" x="2481"/>
        <item sd="0" x="3922"/>
        <item sd="0" x="1703"/>
        <item sd="0" x="2405"/>
        <item sd="0" x="111"/>
        <item sd="0" x="2860"/>
        <item sd="0" x="4068"/>
        <item sd="0" x="2255"/>
        <item sd="0" x="1336"/>
        <item sd="0" x="767"/>
        <item sd="0" x="4004"/>
        <item sd="0" x="2682"/>
        <item sd="0" x="1755"/>
        <item sd="0" x="129"/>
        <item sd="0" x="1720"/>
        <item sd="0" x="878"/>
        <item sd="0" x="1310"/>
        <item sd="0" x="2843"/>
        <item sd="0" x="3148"/>
        <item sd="0" x="960"/>
        <item sd="0" x="2613"/>
        <item sd="0" x="3263"/>
        <item sd="0" x="1076"/>
        <item sd="0" x="1193"/>
        <item sd="0" x="1885"/>
        <item sd="0" x="3010"/>
        <item sd="0" x="1185"/>
        <item sd="0" x="2922"/>
        <item sd="0" x="2937"/>
        <item sd="0" x="1477"/>
        <item sd="0" x="324"/>
        <item sd="0" x="3259"/>
        <item sd="0" x="2283"/>
        <item sd="0" x="2300"/>
        <item sd="0" x="1782"/>
        <item sd="0" x="2378"/>
        <item sd="0" x="2518"/>
        <item sd="0" x="1796"/>
        <item sd="0" x="636"/>
        <item sd="0" x="1644"/>
        <item sd="0" x="549"/>
        <item sd="0" x="3607"/>
        <item sd="0" x="2009"/>
        <item sd="0" x="1366"/>
        <item sd="0" x="3280"/>
        <item sd="0" x="1680"/>
        <item sd="0" x="1098"/>
        <item sd="0" x="1356"/>
        <item sd="0" x="1567"/>
        <item sd="0" x="2452"/>
        <item sd="0" x="2483"/>
        <item sd="0" x="1620"/>
        <item sd="0" x="1836"/>
        <item sd="0" x="3063"/>
        <item sd="0" x="2211"/>
        <item sd="0" x="1901"/>
        <item sd="0" x="591"/>
        <item sd="0" x="639"/>
        <item sd="0" x="2774"/>
        <item sd="0" x="3111"/>
        <item sd="0" x="987"/>
        <item sd="0" x="825"/>
        <item sd="0" x="2383"/>
        <item sd="0" x="68"/>
        <item sd="0" x="3208"/>
        <item sd="0" x="3339"/>
        <item sd="0" x="2141"/>
        <item sd="0" x="3471"/>
        <item sd="0" x="2231"/>
        <item sd="0" x="1074"/>
        <item sd="0" x="205"/>
        <item sd="0" x="1460"/>
        <item sd="0" x="3436"/>
        <item sd="0" x="974"/>
        <item sd="0" x="3898"/>
        <item sd="0" x="2047"/>
        <item sd="0" x="52"/>
        <item sd="0" x="280"/>
        <item sd="0" x="2327"/>
        <item sd="0" x="2725"/>
        <item sd="0" x="1661"/>
        <item sd="0" x="934"/>
        <item sd="0" x="3667"/>
        <item sd="0" x="2036"/>
        <item sd="0" x="2592"/>
        <item sd="0" x="4092"/>
        <item sd="0" x="268"/>
        <item sd="0" x="220"/>
        <item sd="0" x="2196"/>
        <item sd="0" x="1544"/>
        <item sd="0" x="3716"/>
        <item sd="0" x="184"/>
        <item sd="0" x="2834"/>
        <item sd="0" x="548"/>
        <item sd="0" x="3095"/>
        <item sd="0" x="2544"/>
        <item sd="0" x="322"/>
        <item sd="0" x="1038"/>
        <item sd="0" x="2137"/>
        <item sd="0" x="1578"/>
        <item sd="0" x="2186"/>
        <item sd="0" x="3729"/>
        <item sd="0" x="3258"/>
        <item sd="0" x="2600"/>
        <item sd="0" x="2116"/>
        <item sd="0" x="2368"/>
        <item sd="0" x="2105"/>
        <item sd="0" x="1856"/>
        <item sd="0" x="433"/>
        <item sd="0" x="1413"/>
        <item sd="0" x="2165"/>
        <item sd="0" x="2873"/>
        <item sd="0" x="2969"/>
        <item sd="0" x="2760"/>
        <item sd="0" x="246"/>
        <item sd="0" x="1919"/>
        <item sd="0" x="948"/>
        <item sd="0" x="1001"/>
        <item sd="0" x="1932"/>
        <item sd="0" x="2121"/>
        <item sd="0" x="224"/>
        <item sd="0" x="1077"/>
        <item sd="0" x="2192"/>
        <item sd="0" x="2361"/>
        <item sd="0" x="3664"/>
        <item sd="0" x="1037"/>
        <item sd="0" x="3040"/>
        <item sd="0" x="253"/>
        <item sd="0" x="1735"/>
        <item sd="0" x="2523"/>
        <item sd="0" x="2921"/>
        <item sd="0" x="114"/>
        <item sd="0" x="2205"/>
        <item sd="0" x="831"/>
        <item sd="0" x="3058"/>
        <item sd="0" x="3015"/>
        <item sd="0" x="1172"/>
        <item sd="0" x="1243"/>
        <item sd="0" x="2951"/>
        <item sd="0" x="899"/>
        <item sd="0" x="3557"/>
        <item sd="0" x="2330"/>
        <item sd="0" x="2988"/>
        <item sd="0" x="2492"/>
        <item sd="0" x="614"/>
        <item sd="0" x="1584"/>
        <item sd="0" x="1479"/>
        <item sd="0" x="3843"/>
        <item sd="0" x="170"/>
        <item sd="0" x="2281"/>
        <item sd="0" x="800"/>
        <item sd="0" x="3400"/>
        <item sd="0" x="3385"/>
        <item sd="0" x="1813"/>
        <item sd="0" x="3571"/>
        <item sd="0" x="4091"/>
        <item sd="0" x="1238"/>
        <item sd="0" x="21"/>
        <item sd="0" x="201"/>
        <item sd="0" x="1996"/>
        <item sd="0" x="689"/>
        <item sd="0" x="880"/>
        <item sd="0" x="2093"/>
        <item sd="0" x="546"/>
        <item sd="0" x="394"/>
        <item sd="0" x="1973"/>
        <item sd="0" x="2064"/>
        <item sd="0" x="2184"/>
        <item sd="0" x="1459"/>
        <item sd="0" x="210"/>
        <item sd="0" x="3042"/>
        <item sd="0" x="2424"/>
        <item sd="0" x="4020"/>
        <item sd="0" x="1891"/>
        <item sd="0" x="585"/>
        <item sd="0" x="2031"/>
        <item sd="0" x="1339"/>
        <item sd="0" x="1234"/>
        <item sd="0" x="1031"/>
        <item sd="0" x="2890"/>
        <item sd="0" x="1907"/>
        <item sd="0" x="428"/>
        <item sd="0" x="2230"/>
        <item sd="0" x="459"/>
        <item sd="0" x="2089"/>
        <item sd="0" x="2906"/>
        <item sd="0" x="1909"/>
        <item sd="0" x="2703"/>
        <item sd="0" x="3749"/>
        <item sd="0" x="1889"/>
        <item sd="0" x="1585"/>
        <item sd="0" x="4087"/>
        <item sd="0" x="869"/>
        <item sd="0" x="1793"/>
        <item sd="0" x="331"/>
        <item sd="0" x="2578"/>
        <item sd="0" x="3676"/>
        <item sd="0" x="2415"/>
        <item sd="0" x="3429"/>
        <item sd="0" x="3550"/>
        <item sd="0" x="2049"/>
        <item sd="0" x="74"/>
        <item sd="0" x="1002"/>
        <item sd="0" x="2510"/>
        <item sd="0" x="1091"/>
        <item sd="0" x="2413"/>
        <item sd="0" x="1982"/>
        <item sd="0" x="3217"/>
        <item sd="0" x="1682"/>
        <item sd="0" x="4088"/>
        <item sd="0" x="3396"/>
        <item sd="0" x="1317"/>
        <item sd="0" x="2856"/>
        <item sd="0" x="827"/>
        <item sd="0" x="452"/>
        <item sd="0" x="106"/>
        <item sd="0" x="2871"/>
        <item sd="0" x="3430"/>
        <item sd="0" x="326"/>
        <item sd="0" x="3447"/>
        <item sd="0" x="1984"/>
        <item sd="0" x="811"/>
        <item sd="0" x="1750"/>
        <item sd="0" x="3315"/>
        <item sd="0" x="4001"/>
        <item sd="0" x="1640"/>
        <item sd="0" x="2020"/>
        <item sd="0" x="1922"/>
        <item sd="0" x="2738"/>
        <item sd="0" x="1318"/>
        <item sd="0" x="1558"/>
        <item sd="0" x="3753"/>
        <item sd="0" x="385"/>
        <item sd="0" x="1671"/>
        <item sd="0" x="659"/>
        <item sd="0" x="709"/>
        <item sd="0" x="2029"/>
        <item sd="0" x="2067"/>
        <item sd="0" x="2513"/>
        <item sd="0" x="797"/>
        <item sd="0" x="662"/>
        <item sd="0" x="1702"/>
        <item sd="0" x="2495"/>
        <item sd="0" x="2959"/>
        <item sd="0" x="519"/>
        <item sd="0" x="2021"/>
        <item sd="0" x="851"/>
        <item sd="0" x="207"/>
        <item sd="0" x="2223"/>
        <item sd="0" x="3769"/>
        <item sd="0" x="2687"/>
        <item sd="0" x="3265"/>
        <item sd="0" x="2859"/>
        <item sd="0" x="3482"/>
        <item sd="0" x="1906"/>
        <item sd="0" x="461"/>
        <item sd="0" x="1646"/>
        <item sd="0" x="3842"/>
        <item sd="0" x="559"/>
        <item sd="0" x="3889"/>
        <item sd="0" x="2577"/>
        <item sd="0" x="796"/>
        <item sd="0" x="2325"/>
        <item sd="0" x="226"/>
        <item sd="0" x="3422"/>
        <item sd="0" x="2589"/>
        <item sd="0" x="1933"/>
        <item sd="0" x="2746"/>
        <item sd="0" x="3081"/>
        <item sd="0" x="1930"/>
        <item sd="0" x="3521"/>
        <item sd="0" x="2931"/>
        <item sd="0" x="787"/>
        <item sd="0" x="2006"/>
        <item sd="0" x="599"/>
        <item sd="0" x="2128"/>
        <item sd="0" x="3767"/>
        <item sd="0" x="969"/>
        <item sd="0" x="2284"/>
        <item sd="0" x="2818"/>
        <item sd="0" x="3077"/>
        <item sd="0" x="314"/>
        <item sd="0" x="237"/>
        <item sd="0" x="3361"/>
        <item sd="0" x="1279"/>
        <item sd="0" x="1386"/>
        <item sd="0" x="3997"/>
        <item sd="0" x="3319"/>
        <item sd="0" x="3717"/>
        <item sd="0" x="1449"/>
        <item sd="0" x="3496"/>
        <item sd="0" x="3959"/>
        <item sd="0" x="2565"/>
        <item sd="0" x="1406"/>
        <item sd="0" x="2271"/>
        <item sd="0" x="932"/>
        <item sd="0" x="1683"/>
        <item sd="0" x="2602"/>
        <item sd="0" x="1384"/>
        <item sd="0" x="2139"/>
        <item sd="0" x="1568"/>
        <item sd="0" x="3128"/>
        <item sd="0" x="2777"/>
        <item sd="0" x="188"/>
        <item sd="0" x="3840"/>
        <item sd="0" x="2534"/>
        <item sd="0" x="3726"/>
        <item sd="0" x="555"/>
        <item sd="0" x="134"/>
        <item sd="0" x="2618"/>
        <item sd="0" x="3756"/>
        <item sd="0" x="3865"/>
        <item sd="0" x="2311"/>
        <item sd="0" x="3632"/>
        <item sd="0" x="2641"/>
        <item sd="0" x="3552"/>
        <item sd="0" x="968"/>
        <item sd="0" x="1673"/>
        <item sd="0" x="2569"/>
        <item sd="0" x="1866"/>
        <item sd="0" x="1249"/>
        <item sd="0" x="2103"/>
        <item sd="0" x="2674"/>
        <item sd="0" x="3299"/>
        <item sd="0" x="1603"/>
        <item sd="0" x="2728"/>
        <item sd="0" x="2270"/>
        <item sd="0" x="1361"/>
        <item sd="0" x="2537"/>
        <item sd="0" x="3325"/>
        <item sd="0" x="2331"/>
        <item sd="0" x="3476"/>
        <item sd="0" x="3347"/>
        <item sd="0" x="2429"/>
        <item sd="0" x="2227"/>
        <item sd="0" x="3129"/>
        <item sd="0" x="2142"/>
        <item sd="0" x="1140"/>
        <item sd="0" x="1117"/>
        <item sd="0" x="748"/>
        <item sd="0" x="4094"/>
        <item sd="0" x="1655"/>
        <item sd="0" x="2722"/>
        <item sd="0" x="3312"/>
        <item sd="0" x="3172"/>
        <item sd="0" x="3775"/>
        <item sd="0" x="1867"/>
        <item sd="0" x="3671"/>
        <item sd="0" x="766"/>
        <item sd="0" x="4009"/>
        <item sd="0" x="3586"/>
        <item sd="0" x="3877"/>
        <item sd="0" x="1729"/>
        <item sd="0" x="1240"/>
        <item sd="0" x="4035"/>
        <item sd="0" x="1719"/>
        <item sd="0" x="1985"/>
        <item sd="0" x="2418"/>
        <item sd="0" x="920"/>
        <item sd="0" x="1662"/>
        <item sd="0" x="1846"/>
        <item sd="0" x="1054"/>
        <item sd="0" x="1401"/>
        <item sd="0" x="867"/>
        <item sd="0" x="2825"/>
        <item sd="0" x="1008"/>
        <item sd="0" x="121"/>
        <item sd="0" x="136"/>
        <item sd="0" x="2026"/>
        <item sd="0" x="161"/>
        <item sd="0" x="1712"/>
        <item sd="0" x="3484"/>
        <item sd="0" x="3322"/>
        <item sd="0" x="1876"/>
        <item sd="0" x="2176"/>
        <item sd="0" x="2473"/>
        <item sd="0" x="1204"/>
        <item sd="0" x="64"/>
        <item sd="0" x="2651"/>
        <item sd="0" x="3721"/>
        <item sd="0" x="2364"/>
        <item sd="0" x="695"/>
        <item sd="0" x="2235"/>
        <item sd="0" x="3906"/>
        <item sd="0" x="4007"/>
        <item sd="0" x="3043"/>
        <item sd="0" x="569"/>
        <item sd="0" x="1903"/>
        <item sd="0" x="3393"/>
        <item sd="0" x="1176"/>
        <item sd="0" x="2925"/>
        <item sd="0" x="3196"/>
        <item sd="0" x="608"/>
        <item sd="0" x="1295"/>
        <item sd="0" x="483"/>
        <item sd="0" x="2638"/>
        <item sd="0" x="1586"/>
        <item sd="0" x="683"/>
        <item sd="0" x="902"/>
        <item sd="0" x="112"/>
        <item sd="0" x="1155"/>
        <item sd="0" x="2343"/>
        <item sd="0" x="2530"/>
        <item sd="0" x="202"/>
        <item sd="0" x="901"/>
        <item sd="0" x="1451"/>
        <item sd="0" x="1409"/>
        <item sd="0" x="3251"/>
        <item sd="0" x="1200"/>
        <item sd="0" x="1958"/>
        <item sd="0" x="2219"/>
        <item sd="0" x="1816"/>
        <item sd="0" x="403"/>
        <item sd="0" x="829"/>
        <item sd="0" x="679"/>
        <item sd="0" x="3570"/>
        <item sd="0" x="2194"/>
        <item sd="0" x="2237"/>
        <item sd="0" x="3008"/>
        <item sd="0" x="3364"/>
        <item sd="0" x="3402"/>
        <item sd="0" x="2294"/>
        <item sd="0" x="3970"/>
        <item sd="0" x="2653"/>
        <item sd="0" x="3548"/>
        <item sd="0" x="2655"/>
        <item sd="0" x="3536"/>
        <item sd="0" x="69"/>
        <item sd="0" x="392"/>
        <item sd="0" x="2515"/>
        <item sd="0" x="3961"/>
        <item sd="0" x="887"/>
        <item sd="0" x="156"/>
        <item sd="0" x="3687"/>
        <item sd="0" x="3645"/>
        <item sd="0" x="257"/>
        <item sd="0" x="656"/>
        <item sd="0" x="1855"/>
        <item sd="0" x="2493"/>
        <item sd="0" x="4055"/>
        <item sd="0" x="3100"/>
        <item sd="0" x="2338"/>
        <item sd="0" x="715"/>
        <item sd="0" x="663"/>
        <item sd="0" x="2688"/>
        <item sd="0" x="3212"/>
        <item sd="0" x="168"/>
        <item sd="0" x="2550"/>
        <item sd="0" x="3930"/>
        <item sd="0" x="350"/>
        <item sd="0" x="1276"/>
        <item sd="0" x="3654"/>
        <item sd="0" x="3918"/>
        <item sd="0" x="2740"/>
        <item sd="0" x="2819"/>
        <item sd="0" x="3704"/>
        <item sd="0" x="536"/>
        <item sd="0" x="1775"/>
        <item sd="0" x="2727"/>
        <item sd="0" x="2828"/>
        <item sd="0" x="2686"/>
        <item sd="0" x="2431"/>
        <item sd="0" x="2820"/>
        <item sd="0" x="2927"/>
        <item sd="0" x="1651"/>
        <item sd="0" x="1258"/>
        <item sd="0" x="2698"/>
        <item sd="0" x="2749"/>
        <item sd="0" x="2762"/>
        <item sd="0" x="3296"/>
        <item sd="0" x="1814"/>
        <item sd="0" x="305"/>
        <item sd="0" x="3841"/>
        <item sd="0" x="1407"/>
        <item sd="0" x="1084"/>
        <item sd="0" x="3639"/>
        <item sd="0" x="3888"/>
        <item sd="0" x="3876"/>
        <item sd="0" x="1334"/>
        <item sd="0" x="505"/>
        <item sd="0" x="595"/>
        <item sd="0" x="1365"/>
        <item sd="0" x="2776"/>
        <item sd="0" x="1272"/>
        <item sd="0" x="3124"/>
        <item sd="0" x="1196"/>
        <item sd="0" x="2829"/>
        <item sd="0" x="397"/>
        <item sd="0" x="2684"/>
        <item sd="0" x="2146"/>
        <item sd="0" x="1488"/>
        <item sd="0" x="3661"/>
        <item sd="0" x="676"/>
        <item sd="0" x="1282"/>
        <item sd="0" x="2490"/>
        <item sd="0" x="2747"/>
        <item sd="0" x="1780"/>
        <item sd="0" x="2467"/>
        <item sd="0" x="1769"/>
        <item sd="0" x="2457"/>
        <item sd="0" x="624"/>
        <item sd="0" x="293"/>
        <item sd="0" x="1892"/>
        <item sd="0" x="658"/>
        <item sd="0" x="165"/>
        <item sd="0" x="325"/>
        <item sd="0" x="2068"/>
        <item sd="0" x="2319"/>
        <item sd="0" x="1545"/>
        <item sd="0" x="1613"/>
        <item sd="0" x="2468"/>
        <item sd="0" x="2400"/>
        <item sd="0" x="1727"/>
        <item sd="0" x="786"/>
        <item sd="0" x="1658"/>
        <item sd="0" x="3000"/>
        <item sd="0" x="3956"/>
        <item sd="0" x="46"/>
        <item sd="0" x="1078"/>
        <item sd="0" x="874"/>
        <item sd="0" x="2496"/>
        <item sd="0" x="1931"/>
        <item sd="0" x="1134"/>
        <item sd="0" x="335"/>
        <item sd="0" x="1390"/>
        <item sd="0" x="1607"/>
        <item sd="0" x="1263"/>
        <item sd="0" x="3419"/>
        <item sd="0" x="1690"/>
        <item sd="0" x="4022"/>
        <item sd="0" x="3532"/>
        <item sd="0" x="1105"/>
        <item sd="0" x="2082"/>
        <item sd="0" x="2157"/>
        <item sd="0" x="198"/>
        <item sd="0" x="1402"/>
        <item sd="0" x="2448"/>
        <item sd="0" x="1952"/>
        <item sd="0" x="396"/>
        <item sd="0" x="1289"/>
        <item sd="0" x="1804"/>
        <item sd="0" x="2905"/>
        <item sd="0" x="3777"/>
        <item sd="0" x="358"/>
        <item sd="0" x="2177"/>
        <item sd="0" x="1137"/>
        <item sd="0" x="48"/>
        <item sd="0" x="685"/>
        <item sd="0" x="2705"/>
        <item sd="0" x="1559"/>
        <item sd="0" x="1349"/>
        <item sd="0" x="4036"/>
        <item sd="0" x="3281"/>
        <item sd="0" x="3491"/>
        <item sd="0" x="3200"/>
        <item sd="0" x="1280"/>
        <item sd="0" x="3093"/>
        <item sd="0" x="1173"/>
        <item sd="0" x="1051"/>
        <item sd="0" x="3985"/>
        <item sd="0" x="1953"/>
        <item sd="0" x="3351"/>
        <item sd="0" x="2001"/>
        <item sd="0" x="384"/>
        <item sd="0" x="3157"/>
        <item sd="0" x="2209"/>
        <item sd="0" x="236"/>
        <item sd="0" x="2351"/>
        <item sd="0" x="4043"/>
        <item sd="0" x="1786"/>
        <item sd="0" x="2320"/>
        <item sd="0" x="2668"/>
        <item sd="0" x="3186"/>
        <item sd="0" x="1986"/>
        <item sd="0" x="2039"/>
        <item sd="0" x="2189"/>
        <item sd="0" x="1629"/>
        <item sd="0" x="1377"/>
        <item sd="0" x="1754"/>
        <item sd="0" x="1221"/>
        <item sd="0" x="4065"/>
        <item sd="0" x="2529"/>
        <item sd="0" x="1765"/>
        <item sd="0" x="2450"/>
        <item sd="0" x="3293"/>
        <item sd="0" x="3480"/>
        <item sd="0" x="208"/>
        <item sd="0" x="998"/>
        <item sd="0" x="527"/>
        <item sd="0" x="832"/>
        <item sd="0" x="946"/>
        <item sd="0" x="387"/>
        <item sd="0" x="1453"/>
        <item sd="0" x="3450"/>
        <item sd="0" x="1803"/>
        <item sd="0" x="2796"/>
        <item sd="0" x="1132"/>
        <item sd="0" x="2962"/>
        <item sd="0" x="3614"/>
        <item sd="0" x="1473"/>
        <item sd="0" x="777"/>
        <item sd="0" x="3624"/>
        <item sd="0" x="1136"/>
        <item sd="0" x="3356"/>
        <item sd="0" x="2732"/>
        <item sd="0" x="2953"/>
        <item sd="0" x="2357"/>
        <item sd="0" x="3365"/>
        <item sd="0" x="3005"/>
        <item sd="0" x="1993"/>
        <item sd="0" x="770"/>
        <item sd="0" x="3736"/>
        <item sd="0" x="3246"/>
        <item sd="0" x="2045"/>
        <item sd="0" x="2735"/>
        <item sd="0" x="3057"/>
        <item sd="0" x="2671"/>
        <item sd="0" x="2035"/>
        <item sd="0" x="3266"/>
        <item sd="0" x="2786"/>
        <item sd="0" x="664"/>
        <item sd="0" x="1767"/>
        <item sd="0" x="1600"/>
        <item sd="0" x="1540"/>
        <item sd="0" x="2332"/>
        <item sd="0" x="885"/>
        <item sd="0" x="1954"/>
        <item sd="0" x="3273"/>
        <item sd="0" x="4066"/>
        <item sd="0" x="1192"/>
        <item sd="0" x="512"/>
        <item sd="0" x="2391"/>
        <item sd="0" x="1823"/>
        <item sd="0" x="3137"/>
        <item sd="0" x="57"/>
        <item sd="0" x="3195"/>
        <item sd="0" x="2778"/>
        <item sd="0" x="3643"/>
        <item sd="0" x="2081"/>
        <item sd="0" x="1510"/>
        <item sd="0" x="3886"/>
        <item sd="0" x="1802"/>
        <item sd="0" x="3171"/>
        <item sd="0" x="3002"/>
        <item sd="0" x="1945"/>
        <item sd="0" x="32"/>
        <item sd="0" x="3897"/>
        <item sd="0" x="3520"/>
        <item sd="0" x="2190"/>
        <item sd="0" x="3037"/>
        <item sd="0" x="91"/>
        <item sd="0" x="1018"/>
        <item sd="0" x="2038"/>
        <item sd="0" x="288"/>
        <item sd="0" x="1779"/>
        <item sd="0" x="3193"/>
        <item sd="0" x="702"/>
        <item sd="0" x="651"/>
        <item sd="0" x="3104"/>
        <item sd="0" x="1789"/>
        <item sd="0" x="947"/>
        <item sd="0" x="3055"/>
        <item sd="0" x="2435"/>
        <item sd="0" x="965"/>
        <item sd="0" x="1375"/>
        <item sd="0" x="2420"/>
        <item sd="0" x="3004"/>
        <item sd="0" x="3084"/>
        <item sd="0" x="3255"/>
        <item sd="0" x="513"/>
        <item sd="0" x="3754"/>
        <item sd="0" x="3534"/>
        <item sd="0" x="3598"/>
        <item sd="0" x="897"/>
        <item sd="0" x="4"/>
        <item sd="0" x="2222"/>
        <item sd="0" x="167"/>
        <item sd="0" x="2504"/>
        <item sd="0" x="3451"/>
        <item sd="0" x="2553"/>
        <item sd="0" x="425"/>
        <item sd="0" x="2590"/>
        <item sd="0" x="2522"/>
        <item sd="0" x="1874"/>
        <item sd="0" x="1023"/>
        <item sd="0" x="716"/>
        <item sd="0" x="1226"/>
        <item sd="0" x="955"/>
        <item sd="0" x="3412"/>
        <item sd="0" x="3475"/>
        <item sd="0" x="2827"/>
        <item sd="0" x="2037"/>
        <item sd="0" x="2169"/>
        <item sd="0" x="841"/>
        <item sd="0" x="2941"/>
        <item sd="0" x="3701"/>
        <item sd="0" x="2158"/>
        <item sd="0" x="2533"/>
        <item sd="0" x="3205"/>
        <item sd="0" x="3072"/>
        <item sd="0" x="1440"/>
        <item sd="0" x="1152"/>
        <item sd="0" x="4097"/>
        <item sd="0" x="3366"/>
        <item sd="0" x="3771"/>
        <item sd="0" x="809"/>
        <item sd="0" x="3606"/>
        <item sd="0" x="4044"/>
        <item sd="0" x="1032"/>
        <item sd="0" x="457"/>
        <item sd="0" x="1988"/>
        <item sd="0" x="909"/>
        <item sd="0" x="2188"/>
        <item sd="0" x="2562"/>
        <item sd="0" x="643"/>
        <item sd="0" x="2376"/>
        <item sd="0" x="1766"/>
        <item sd="0" x="1997"/>
        <item sd="0" x="1998"/>
        <item sd="0" x="2720"/>
        <item sd="0" x="1976"/>
        <item sd="0" x="2079"/>
        <item sd="0" x="2734"/>
        <item sd="0" x="1705"/>
        <item sd="0" x="2030"/>
        <item sd="0" x="3725"/>
        <item sd="0" x="2272"/>
        <item sd="0" x="3048"/>
        <item sd="0" x="398"/>
        <item sd="0" x="2837"/>
        <item sd="0" x="2334"/>
        <item sd="0" x="2807"/>
        <item sd="0" x="1593"/>
        <item sd="0" x="2726"/>
        <item sd="0" x="2627"/>
        <item sd="0" x="2637"/>
        <item sd="0" x="2207"/>
        <item sd="0" x="2324"/>
        <item sd="0" x="3499"/>
        <item sd="0" x="1323"/>
        <item sd="0" x="2439"/>
        <item sd="0" x="377"/>
        <item sd="0" x="2234"/>
        <item sd="0" x="1133"/>
        <item sd="0" x="3599"/>
        <item sd="0" x="2044"/>
        <item sd="0" x="1770"/>
        <item sd="0" x="634"/>
        <item sd="0" x="1319"/>
        <item sd="0" x="615"/>
        <item sd="0" x="2168"/>
        <item sd="0" x="2975"/>
        <item sd="0" x="3507"/>
        <item sd="0" x="2167"/>
        <item sd="0" x="435"/>
        <item sd="0" x="1478"/>
        <item sd="0" x="1120"/>
        <item sd="0" x="568"/>
        <item sd="0" x="1999"/>
        <item sd="0" x="3330"/>
        <item sd="0" x="635"/>
        <item sd="0" x="3866"/>
        <item sd="0" x="2032"/>
        <item sd="0" x="1044"/>
        <item sd="0" x="3636"/>
        <item sd="0" x="6"/>
        <item sd="0" x="464"/>
        <item sd="0" x="3355"/>
        <item sd="0" x="3988"/>
        <item sd="0" x="2277"/>
        <item sd="0" x="1781"/>
        <item sd="0" x="2349"/>
        <item sd="0" x="1642"/>
        <item sd="0" x="3747"/>
        <item sd="0" x="3444"/>
        <item sd="0" x="3883"/>
        <item sd="0" x="2118"/>
        <item sd="0" x="2013"/>
        <item sd="0" x="731"/>
        <item sd="0" x="1778"/>
        <item sd="0" x="1760"/>
        <item sd="0" x="1991"/>
        <item sd="0" x="1714"/>
        <item sd="0" x="680"/>
        <item sd="0" x="3934"/>
        <item sd="0" x="256"/>
        <item sd="0" x="687"/>
        <item sd="0" x="989"/>
        <item sd="0" x="856"/>
        <item sd="0" x="1708"/>
        <item sd="0" x="3582"/>
        <item sd="0" x="693"/>
        <item sd="0" x="1615"/>
        <item sd="0" x="137"/>
        <item sd="0" x="2134"/>
        <item sd="0" x="2428"/>
        <item sd="0" x="1389"/>
        <item sd="0" x="714"/>
        <item sd="0" x="211"/>
        <item sd="0" x="401"/>
        <item sd="0" x="1722"/>
        <item sd="0" x="2288"/>
        <item sd="0" x="2204"/>
        <item sd="0" x="277"/>
        <item sd="0" x="166"/>
        <item sd="0" x="3358"/>
        <item sd="0" x="2129"/>
        <item sd="0" x="107"/>
        <item sd="0" x="1070"/>
        <item sd="0" x="348"/>
        <item sd="0" x="2355"/>
        <item sd="0" x="3019"/>
        <item sd="0" x="2802"/>
        <item sd="0" x="3239"/>
        <item sd="0" x="1622"/>
        <item sd="0" x="2004"/>
        <item sd="0" x="2757"/>
        <item sd="0" x="1043"/>
        <item sd="0" x="3261"/>
        <item sd="0" x="627"/>
        <item sd="0" x="601"/>
        <item sd="0" x="2239"/>
        <item sd="0" x="4061"/>
        <item sd="0" x="4054"/>
        <item sd="0" x="1710"/>
        <item sd="0" x="3102"/>
        <item sd="0" x="4072"/>
        <item sd="0" x="660"/>
        <item sd="0" x="2040"/>
        <item sd="0" x="1423"/>
        <item sd="0" x="2560"/>
        <item sd="0" x="2642"/>
        <item sd="0" x="2628"/>
        <item sd="0" x="2149"/>
        <item sd="0" x="3635"/>
        <item sd="0" x="490"/>
        <item sd="0" x="420"/>
        <item sd="0" x="1222"/>
        <item sd="0" x="375"/>
        <item sd="0" x="900"/>
        <item sd="0" x="1095"/>
        <item sd="0" x="2144"/>
        <item sd="0" x="2633"/>
        <item sd="0" x="2644"/>
        <item sd="0" x="73"/>
        <item sd="0" x="1863"/>
        <item sd="0" x="2084"/>
        <item sd="0" x="492"/>
        <item sd="0" x="2371"/>
        <item sd="0" x="2396"/>
        <item sd="0" x="3597"/>
        <item sd="0" x="2656"/>
        <item sd="0" x="826"/>
        <item sd="0" x="3518"/>
        <item sd="0" x="3665"/>
        <item sd="0" x="2043"/>
        <item sd="0" x="1709"/>
        <item sd="0" x="1110"/>
        <item sd="0" x="1579"/>
        <item sd="0" x="3718"/>
        <item sd="0" x="3781"/>
        <item sd="0" x="3640"/>
        <item sd="0" x="1961"/>
        <item sd="0" x="3466"/>
        <item sd="0" x="758"/>
        <item sd="0" x="1490"/>
        <item sd="0" x="1431"/>
        <item sd="0" x="1969"/>
        <item sd="0" x="2952"/>
        <item sd="0" x="2963"/>
        <item sd="0" x="2487"/>
        <item sd="0" x="3714"/>
        <item sd="0" x="2252"/>
        <item sd="0" x="2195"/>
        <item sd="0" x="1862"/>
        <item sd="0" x="3069"/>
        <item sd="0" x="1351"/>
        <item sd="0" x="3458"/>
        <item sd="0" x="2935"/>
        <item sd="0" x="3009"/>
        <item sd="0" x="3439"/>
        <item sd="0" x="1121"/>
        <item sd="0" x="1161"/>
        <item sd="0" x="154"/>
        <item sd="0" x="473"/>
        <item sd="0" x="1859"/>
        <item sd="0" x="338"/>
        <item sd="0" x="1116"/>
        <item sd="0" x="1489"/>
        <item sd="0" x="1395"/>
        <item sd="0" x="376"/>
        <item sd="0" x="1296"/>
        <item sd="0" x="3971"/>
        <item sd="0" x="2024"/>
        <item sd="0" x="1097"/>
        <item sd="0" x="2497"/>
        <item sd="0" x="2069"/>
        <item sd="0" x="1514"/>
        <item sd="0" x="1467"/>
        <item sd="0" x="1852"/>
        <item sd="0" x="833"/>
        <item sd="0" x="2981"/>
        <item sd="0" x="3894"/>
        <item sd="0" x="1073"/>
        <item sd="0" x="3394"/>
        <item sd="0" x="128"/>
        <item sd="0" x="25"/>
        <item sd="0" x="760"/>
        <item sd="0" x="3685"/>
        <item sd="0" x="603"/>
        <item sd="0" x="1551"/>
        <item sd="0" x="2721"/>
        <item sd="0" x="2768"/>
        <item sd="0" x="1974"/>
        <item sd="0" x="2058"/>
        <item sd="0" x="2723"/>
        <item sd="0" x="2998"/>
        <item sd="0" x="2810"/>
        <item sd="0" x="1009"/>
        <item sd="0" x="2984"/>
        <item sd="0" x="3086"/>
        <item sd="0" x="3441"/>
        <item sd="0" x="3856"/>
        <item sd="0" x="1418"/>
        <item sd="0" x="1060"/>
        <item sd="0" x="3655"/>
        <item sd="0" x="2386"/>
        <item sd="0" x="3580"/>
        <item sd="0" x="1203"/>
        <item sd="0" x="3699"/>
        <item sd="0" x="3474"/>
        <item sd="0" x="4104"/>
        <item sd="0" x="1740"/>
        <item sd="0" x="3314"/>
        <item sd="0" x="3600"/>
        <item sd="0" x="471"/>
        <item sd="0" x="3369"/>
        <item sd="0" x="345"/>
        <item sd="0" x="1711"/>
        <item sd="0" x="84"/>
        <item sd="0" x="1625"/>
        <item sd="0" x="2892"/>
        <item sd="0" x="1557"/>
        <item sd="0" x="40"/>
        <item sd="0" x="190"/>
        <item sd="0" x="1461"/>
        <item sd="0" x="570"/>
        <item sd="0" x="1601"/>
        <item sd="0" x="1849"/>
        <item sd="0" x="789"/>
        <item sd="0" x="299"/>
        <item sd="0" x="1252"/>
        <item sd="0" x="3139"/>
        <item sd="0" x="1797"/>
        <item sd="0" x="818"/>
        <item sd="0" x="3233"/>
        <item sd="0" x="2175"/>
        <item sd="0" x="1270"/>
        <item sd="0" x="2019"/>
        <item sd="0" x="2549"/>
        <item sd="0" x="2609"/>
        <item sd="0" x="3494"/>
        <item sd="0" x="3750"/>
        <item sd="0" x="1790"/>
        <item sd="0" x="1062"/>
        <item sd="0" x="3824"/>
        <item sd="0" x="408"/>
        <item sd="0" x="741"/>
        <item sd="0" x="355"/>
        <item sd="0" x="2062"/>
        <item sd="0" x="2315"/>
        <item sd="0" x="3311"/>
        <item sd="0" x="3136"/>
        <item sd="0" x="782"/>
        <item sd="0" x="1021"/>
        <item sd="0" x="712"/>
        <item sd="0" x="2262"/>
        <item sd="0" x="3300"/>
        <item sd="0" x="2928"/>
        <item sd="0" x="2874"/>
        <item sd="0" x="2059"/>
        <item sd="0" x="1337"/>
        <item sd="0" x="859"/>
        <item sd="0" x="1660"/>
        <item sd="0" x="1010"/>
        <item sd="0" x="1000"/>
        <item sd="0" x="2198"/>
        <item sd="0" x="1627"/>
        <item sd="0" x="1189"/>
        <item sd="0" x="3199"/>
        <item sd="0" x="944"/>
        <item sd="0" x="3847"/>
        <item sd="0" x="2568"/>
        <item sd="0" x="270"/>
        <item sd="0" x="1399"/>
        <item sd="0" x="295"/>
        <item sd="0" x="2398"/>
        <item sd="0" x="3506"/>
        <item sd="0" x="53"/>
        <item sd="0" x="597"/>
        <item sd="0" x="139"/>
        <item sd="0" x="140"/>
        <item sd="0" x="3805"/>
        <item sd="0" x="3175"/>
        <item sd="0" x="3912"/>
        <item sd="0" x="2849"/>
        <item sd="0" x="3975"/>
        <item sd="0" x="3317"/>
        <item sd="0" x="2099"/>
        <item sd="0" x="2164"/>
        <item sd="0" x="3376"/>
        <item sd="0" x="159"/>
        <item sd="0" x="3244"/>
        <item sd="0" x="3418"/>
        <item sd="0" x="2597"/>
        <item sd="0" x="3666"/>
        <item sd="0" x="343"/>
        <item sd="0" x="1634"/>
        <item sd="0" x="895"/>
        <item sd="0" x="1391"/>
        <item sd="0" x="813"/>
        <item sd="0" x="755"/>
        <item sd="0" x="566"/>
        <item sd="0" x="3825"/>
        <item sd="0" x="1273"/>
        <item sd="0" x="776"/>
        <item sd="0" x="1812"/>
        <item sd="0" x="1102"/>
        <item sd="0" x="915"/>
        <item sd="0" x="991"/>
        <item sd="0" x="1513"/>
        <item sd="0" x="3862"/>
        <item sd="0" x="1943"/>
        <item sd="0" x="799"/>
        <item sd="0" x="2498"/>
        <item sd="0" x="889"/>
        <item sd="0" x="1504"/>
        <item sd="0" x="2274"/>
        <item sd="0" x="977"/>
        <item sd="0" x="2408"/>
        <item sd="0" x="4100"/>
        <item sd="0" x="2625"/>
        <item sd="0" x="2282"/>
        <item sd="0" x="894"/>
        <item sd="0" x="1731"/>
        <item sd="0" x="1649"/>
        <item sd="0" x="142"/>
        <item sd="0" x="1022"/>
        <item sd="0" x="835"/>
        <item sd="0" x="2275"/>
        <item sd="0" x="1654"/>
        <item sd="0" x="3698"/>
        <item sd="0" x="886"/>
        <item sd="0" x="1368"/>
        <item sd="0" x="2241"/>
        <item sd="0" x="3807"/>
        <item sd="0" x="3033"/>
        <item sd="0" x="3003"/>
        <item sd="0" x="2639"/>
        <item sd="0" x="3122"/>
        <item sd="0" x="3059"/>
        <item sd="0" x="3089"/>
        <item sd="0" x="2919"/>
        <item sd="0" x="3035"/>
        <item sd="0" x="3108"/>
        <item sd="0" x="3270"/>
        <item sd="0" x="3827"/>
        <item sd="0" x="3915"/>
        <item sd="0" x="2839"/>
        <item sd="0" x="3963"/>
        <item sd="0" x="1594"/>
        <item sd="0" x="1582"/>
        <item sd="0" x="1464"/>
        <item sd="0" x="391"/>
        <item sd="0" x="2966"/>
        <item sd="0" x="3473"/>
        <item sd="0" x="775"/>
        <item sd="0" x="2131"/>
        <item sd="0" x="3260"/>
        <item sd="0" x="70"/>
        <item sd="0" x="3098"/>
        <item sd="0" x="2018"/>
        <item sd="0" x="584"/>
        <item sd="0" x="3346"/>
        <item sd="0" x="2995"/>
        <item sd="0" x="3403"/>
        <item sd="0" x="2385"/>
        <item sd="0" x="3658"/>
        <item sd="0" x="2094"/>
        <item sd="0" x="2563"/>
        <item sd="0" x="1292"/>
        <item sd="0" x="3503"/>
        <item sd="0" x="86"/>
        <item sd="0" x="2831"/>
        <item sd="0" x="4051"/>
        <item sd="0" x="547"/>
        <item sd="0" x="713"/>
        <item sd="0" x="611"/>
        <item sd="0" x="3612"/>
        <item sd="0" x="162"/>
        <item sd="0" x="2379"/>
        <item sd="0" x="2822"/>
        <item sd="0" x="553"/>
        <item sd="0" x="956"/>
        <item sd="0" x="3780"/>
        <item sd="0" x="3720"/>
        <item sd="0" x="2554"/>
        <item sd="0" x="3495"/>
        <item sd="0" x="3253"/>
        <item sd="0" x="3511"/>
        <item sd="0" x="1266"/>
        <item sd="0" x="123"/>
        <item sd="0" x="2744"/>
        <item sd="0" x="1313"/>
        <item sd="0" x="3316"/>
        <item sd="0" x="3134"/>
        <item sd="0" x="3594"/>
        <item sd="0" x="845"/>
        <item sd="0" x="2295"/>
        <item sd="0" x="1837"/>
        <item sd="0" x="3053"/>
        <item sd="0" x="1949"/>
        <item sd="0" x="3221"/>
        <item sd="0" x="3730"/>
        <item sd="0" x="1420"/>
        <item sd="0" x="4008"/>
        <item sd="0" x="2960"/>
        <item sd="0" x="3508"/>
        <item sd="0" x="3828"/>
        <item sd="0" x="538"/>
        <item sd="0" x="3939"/>
        <item sd="0" x="3953"/>
        <item sd="0" x="3543"/>
        <item sd="0" x="3345"/>
        <item sd="0" x="3619"/>
        <item sd="0" x="3916"/>
        <item sd="0" x="3837"/>
        <item sd="0" x="1233"/>
        <item sd="0" x="691"/>
        <item sd="0" x="1035"/>
        <item sd="0" x="1347"/>
        <item sd="0" x="3468"/>
        <item sd="0" x="3462"/>
        <item sd="0" x="2399"/>
        <item sd="0" x="449"/>
        <item sd="0" x="3038"/>
        <item sd="0" x="756"/>
        <item sd="0" x="3884"/>
        <item sd="0" x="1717"/>
        <item sd="0" x="657"/>
        <item sd="0" x="3867"/>
        <item sd="0" x="516"/>
        <item sd="0" x="3192"/>
        <item sd="0" x="1215"/>
        <item sd="0" x="3052"/>
        <item sd="0" x="3641"/>
        <item sd="0" x="1989"/>
        <item sd="0" x="445"/>
        <item sd="0" x="807"/>
        <item sd="0" x="222"/>
        <item sd="0" x="3693"/>
        <item sd="0" x="734"/>
        <item sd="0" x="456"/>
        <item sd="0" x="476"/>
        <item sd="0" x="692"/>
        <item sd="0" x="1441"/>
        <item sd="0" x="176"/>
        <item sd="0" x="3509"/>
        <item sd="0" x="3031"/>
        <item sd="0" x="779"/>
        <item sd="0" x="647"/>
        <item sd="0" x="1525"/>
        <item sd="0" x="2507"/>
        <item sd="0" x="1880"/>
        <item sd="0" x="1168"/>
        <item sd="0" x="1665"/>
        <item sd="0" x="2845"/>
        <item sd="0" x="733"/>
        <item sd="0" x="3620"/>
        <item sd="0" x="1691"/>
        <item sd="0" x="2543"/>
        <item sd="0" x="105"/>
        <item sd="0" x="1079"/>
        <item sd="0" x="1374"/>
        <item sd="0" x="2369"/>
        <item sd="0" x="2054"/>
        <item sd="0" x="1378"/>
        <item sd="0" x="1494"/>
        <item sd="0" x="8"/>
        <item sd="0" x="1611"/>
        <item sd="0" x="1283"/>
        <item sd="0" x="1159"/>
        <item sd="0" x="1015"/>
        <item sd="0" x="7"/>
        <item sd="0" x="1080"/>
        <item sd="0" x="51"/>
        <item sd="0" x="1979"/>
        <item sd="0" x="2109"/>
        <item sd="0" x="625"/>
        <item sd="0" x="1138"/>
        <item sd="0" x="83"/>
        <item sd="0" x="1343"/>
        <item sd="0" x="943"/>
        <item sd="0" x="1020"/>
        <item sd="0" x="1146"/>
        <item sd="0" x="2375"/>
        <item sd="0" x="337"/>
        <item sd="0" x="853"/>
        <item sd="0" x="1681"/>
        <item sd="0" x="801"/>
        <item sd="0" x="1904"/>
        <item sd="0" x="1535"/>
        <item sd="0" x="3018"/>
        <item sd="0" x="982"/>
        <item sd="0" x="951"/>
        <item sd="0" x="1007"/>
        <item sd="0" x="2008"/>
        <item sd="0" x="2060"/>
        <item sd="0" x="1531"/>
        <item sd="0" x="629"/>
        <item sd="0" x="2458"/>
        <item sd="0" x="3630"/>
        <item sd="0" x="2416"/>
        <item sd="0" x="671"/>
        <item sd="0" x="571"/>
        <item sd="0" x="3130"/>
        <item sd="0" x="2065"/>
        <item sd="0" x="941"/>
        <item sd="0" x="529"/>
        <item sd="0" x="1006"/>
        <item sd="0" x="1360"/>
        <item sd="0" x="1066"/>
        <item sd="0" x="1748"/>
        <item sd="0" x="1610"/>
        <item sd="0" x="3145"/>
        <item sd="0" x="996"/>
        <item sd="0" x="2345"/>
        <item sd="0" x="2384"/>
        <item sd="0" x="644"/>
        <item sd="0" x="1325"/>
        <item sd="0" x="283"/>
        <item sd="0" x="309"/>
        <item sd="0" x="1912"/>
        <item sd="0" x="340"/>
        <item sd="0" x="3674"/>
        <item sd="0" x="2469"/>
        <item sd="0" x="3629"/>
        <item sd="0" x="815"/>
        <item sd="0" x="2511"/>
        <item sd="0" x="2891"/>
        <item sd="0" x="674"/>
        <item sd="0" x="3885"/>
        <item sd="0" x="1456"/>
        <item sd="0" x="705"/>
        <item sd="0" x="518"/>
        <item sd="0" x="2280"/>
        <item sd="0" x="3755"/>
        <item sd="0" x="2933"/>
        <item sd="0" x="2318"/>
        <item sd="0" x="872"/>
        <item sd="0" x="2996"/>
        <item sd="0" x="769"/>
        <item sd="0" x="2336"/>
        <item sd="0" x="822"/>
        <item sd="0" x="914"/>
        <item sd="0" x="1139"/>
        <item sd="0" x="876"/>
        <item sd="0" x="1547"/>
        <item sd="0" x="2042"/>
        <item sd="0" x="3998"/>
        <item sd="0" x="2517"/>
        <item sd="0" x="2572"/>
        <item sd="0" x="412"/>
        <item sd="0" x="4063"/>
        <item sd="0" x="558"/>
        <item sd="0" x="2617"/>
        <item sd="0" x="2623"/>
        <item sd="0" x="148"/>
        <item sd="0" x="2152"/>
        <item sd="0" x="2645"/>
        <item sd="0" x="655"/>
        <item sd="0" x="2017"/>
        <item sd="0" x="312"/>
        <item sd="0" x="1956"/>
        <item sd="0" x="4019"/>
        <item sd="0" x="3062"/>
        <item sd="0" x="2191"/>
        <item sd="0" x="3492"/>
        <item sd="0" x="62"/>
        <item sd="0" x="294"/>
        <item sd="0" x="126"/>
        <item sd="0" x="4041"/>
        <item sd="0" x="2636"/>
        <item sd="0" x="545"/>
        <item sd="0" x="2214"/>
        <item sd="0" x="3556"/>
        <item sd="0" x="3786"/>
        <item sd="0" x="552"/>
        <item sd="0" x="3397"/>
        <item sd="0" x="12"/>
        <item sd="0" x="2948"/>
        <item sd="0" x="61"/>
        <item sd="0" x="3114"/>
        <item sd="0" x="3464"/>
        <item sd="0" x="3637"/>
        <item sd="0" x="3799"/>
        <item sd="0" x="1094"/>
        <item sd="0" x="2404"/>
        <item sd="0" x="2993"/>
        <item sd="0" x="2742"/>
        <item sd="0" x="2587"/>
        <item sd="0" x="1888"/>
        <item sd="0" x="3154"/>
        <item sd="0" x="3741"/>
        <item sd="0" x="4080"/>
        <item sd="0" x="2854"/>
        <item sd="0" x="3648"/>
        <item sd="0" x="3968"/>
        <item sd="0" x="3032"/>
        <item sd="0" x="2832"/>
        <item sd="0" x="150"/>
        <item sd="0" x="125"/>
        <item sd="0" x="76"/>
        <item sd="0" x="2635"/>
        <item sd="0" x="3745"/>
        <item sd="0" x="2611"/>
        <item sd="0" x="2630"/>
        <item sd="0" x="3723"/>
        <item sd="0" x="1047"/>
        <item sd="0" x="439"/>
        <item sd="0" x="2665"/>
        <item sd="0" x="380"/>
        <item sd="0" x="2685"/>
        <item sd="0" x="784"/>
        <item sd="0" x="2657"/>
        <item sd="0" x="593"/>
        <item sd="0" x="500"/>
        <item sd="0" x="1842"/>
        <item sd="0" x="3502"/>
        <item sd="0" x="2170"/>
        <item sd="0" x="1088"/>
        <item sd="0" x="3926"/>
        <item sd="0" x="616"/>
        <item sd="0" x="2813"/>
        <item sd="0" x="2053"/>
        <item sd="0" x="1400"/>
        <item sd="0" x="2267"/>
        <item sd="0" x="2836"/>
        <item sd="0" x="613"/>
        <item sd="0" x="1881"/>
        <item sd="0" x="468"/>
        <item sd="0" x="1723"/>
        <item sd="0" x="1101"/>
        <item sd="0" x="3352"/>
        <item sd="0" x="349"/>
        <item sd="0" x="502"/>
        <item sd="0" x="1104"/>
        <item sd="0" x="2226"/>
        <item sd="0" x="1734"/>
        <item sd="0" x="1521"/>
        <item sd="0" x="1011"/>
        <item sd="0" x="2909"/>
        <item sd="0" x="1029"/>
        <item sd="0" x="3230"/>
        <item sd="0" x="329"/>
        <item sd="0" x="511"/>
        <item sd="0" x="2626"/>
        <item sd="0" x="3235"/>
        <item sd="0" x="386"/>
        <item sd="0" x="3119"/>
        <item sd="0" x="1056"/>
        <item sd="0" x="1253"/>
        <item sd="0" x="1424"/>
        <item sd="0" x="3808"/>
        <item sd="0" x="3602"/>
        <item sd="0" x="2808"/>
        <item sd="0" x="2474"/>
        <item sd="0" x="2842"/>
        <item sd="0" x="2660"/>
        <item sd="0" x="3156"/>
        <item sd="0" x="1669"/>
        <item sd="0" x="2113"/>
        <item sd="0" x="778"/>
        <item sd="0" x="1085"/>
        <item sd="0" x="1324"/>
        <item sd="0" x="1543"/>
        <item sd="0" x="4017"/>
        <item sd="0" x="454"/>
        <item sd="0" x="1162"/>
        <item sd="0" x="2491"/>
        <item sd="0" x="3882"/>
        <item sd="0" x="2775"/>
        <item sd="0" x="2201"/>
        <item sd="0" x="3388"/>
        <item sd="0" x="3909"/>
        <item sd="0" x="2700"/>
        <item sd="0" x="1057"/>
        <item sd="0" x="3830"/>
        <item sd="0" x="1929"/>
        <item sd="0" x="751"/>
        <item sd="0" x="179"/>
        <item sd="0" x="3149"/>
        <item sd="0" x="609"/>
        <item sd="0" x="1287"/>
        <item sd="0" x="1739"/>
        <item sd="0" x="3522"/>
        <item sd="0" x="1768"/>
        <item sd="0" x="418"/>
        <item sd="0" x="368"/>
        <item sd="0" x="80"/>
        <item sd="0" x="3712"/>
        <item sd="0" x="3379"/>
        <item sd="0" x="981"/>
        <item sd="0" x="2693"/>
        <item sd="0" x="2830"/>
        <item sd="0" x="2949"/>
        <item sd="0" x="1496"/>
        <item sd="0" x="837"/>
        <item sd="0" x="4103"/>
        <item sd="0" x="4031"/>
        <item sd="0" x="939"/>
        <item sd="0" x="580"/>
        <item sd="0" x="3972"/>
        <item sd="0" x="1491"/>
        <item sd="0" x="2138"/>
        <item sd="0" x="3523"/>
        <item sd="0" x="3613"/>
        <item sd="0" x="1641"/>
        <item sd="0" x="474"/>
        <item sd="0" x="2588"/>
        <item sd="0" x="699"/>
        <item sd="0" x="3501"/>
        <item sd="0" x="1500"/>
        <item sd="0" x="2370"/>
        <item sd="0" x="1834"/>
        <item sd="0" x="605"/>
        <item sd="0" x="3986"/>
        <item sd="0" x="3653"/>
        <item sd="0" x="4027"/>
        <item sd="0" x="1372"/>
        <item sd="0" x="1114"/>
        <item sd="0" x="1392"/>
        <item sd="0" x="3695"/>
        <item sd="0" x="1345"/>
        <item sd="0" x="3942"/>
        <item sd="0" x="1019"/>
        <item sd="0" x="3855"/>
        <item sd="0" x="868"/>
        <item sd="0" x="3197"/>
        <item sd="0" x="3152"/>
        <item sd="0" x="1130"/>
        <item sd="0" x="5"/>
        <item sd="0" x="3996"/>
        <item sd="0" x="3892"/>
        <item sd="0" x="2187"/>
        <item sd="0" x="2135"/>
        <item sd="0" x="2229"/>
        <item sd="0" x="2658"/>
        <item sd="0" x="1815"/>
        <item sd="0" x="1082"/>
        <item sd="0" x="3073"/>
        <item sd="0" x="3947"/>
        <item sd="0" x="3656"/>
        <item sd="0" x="2833"/>
        <item sd="0" x="3601"/>
        <item sd="0" x="2791"/>
        <item sd="0" x="1299"/>
        <item sd="0" x="1050"/>
        <item sd="0" x="723"/>
        <item sd="0" x="1330"/>
        <item sd="0" x="346"/>
        <item sd="0" x="9"/>
        <item sd="0" x="2712"/>
        <item sd="0" x="2926"/>
        <item sd="0" x="724"/>
        <item sd="0" x="2788"/>
        <item sd="0" x="1871"/>
        <item sd="0" x="487"/>
        <item sd="0" x="1795"/>
        <item sd="0" x="728"/>
        <item sd="0" x="31"/>
        <item sd="0" x="1218"/>
        <item sd="0" x="622"/>
        <item sd="0" x="3813"/>
        <item sd="0" x="1534"/>
        <item sd="0" x="1450"/>
        <item sd="0" x="45"/>
        <item sd="0" x="935"/>
        <item sd="0" x="151"/>
        <item sd="0" x="2041"/>
        <item sd="0" x="1458"/>
        <item sd="0" x="63"/>
        <item sd="0" x="2519"/>
        <item sd="0" x="3147"/>
        <item sd="0" x="278"/>
        <item sd="0" x="1437"/>
        <item sd="0" x="3634"/>
        <item sd="0" x="722"/>
        <item sd="0" x="3943"/>
        <item sd="0" x="2514"/>
        <item sd="0" x="2958"/>
        <item sd="0" x="3448"/>
        <item sd="0" x="803"/>
        <item sd="0" x="2500"/>
        <item sd="0" x="2246"/>
        <item sd="0" x="1405"/>
        <item sd="0" x="893"/>
        <item sd="0" x="1944"/>
        <item sd="0" x="2870"/>
        <item sd="0" x="3672"/>
        <item sd="0" x="3049"/>
        <item sd="0" x="4101"/>
        <item sd="0" x="172"/>
        <item sd="0" x="3207"/>
        <item sd="0" x="2772"/>
        <item sd="0" x="1058"/>
        <item sd="0" x="3025"/>
        <item sd="0" x="373"/>
        <item sd="0" x="3668"/>
        <item sd="0" x="1623"/>
        <item sd="0" x="1483"/>
        <item sd="0" x="3238"/>
        <item sd="0" x="1219"/>
        <item sd="0" x="3589"/>
        <item sd="0" x="1896"/>
        <item sd="0" x="4040"/>
        <item sd="0" x="3633"/>
        <item sd="0" x="300"/>
        <item sd="0" x="2974"/>
        <item sd="0" x="4005"/>
        <item sd="0" x="480"/>
        <item sd="0" x="1533"/>
        <item sd="0" x="2516"/>
        <item sd="0" x="3810"/>
        <item sd="0" x="354"/>
        <item sd="0" x="1470"/>
        <item sd="0" x="3849"/>
        <item sd="0" x="3064"/>
        <item sd="0" x="1915"/>
        <item sd="0" x="3505"/>
        <item sd="0" x="227"/>
        <item sd="0" x="2595"/>
        <item sd="0" x="2098"/>
        <item sd="0" x="2480"/>
        <item sd="0" x="1934"/>
        <item sd="0" x="3088"/>
        <item sd="0" x="3034"/>
        <item sd="0" x="1617"/>
        <item sd="0" x="1153"/>
        <item sd="0" x="3367"/>
        <item sd="0" x="259"/>
        <item sd="0" x="1476"/>
        <item sd="0" x="3061"/>
        <item sd="0" x="2719"/>
        <item sd="0" x="2806"/>
        <item sd="0" x="1415"/>
        <item sd="0" x="3305"/>
        <item sd="0" x="4003"/>
        <item sd="0" x="3857"/>
        <item sd="0" x="1561"/>
        <item sd="0" x="2713"/>
        <item sd="0" x="1081"/>
        <item sd="0" x="200"/>
        <item sd="0" x="3383"/>
        <item sd="0" x="2967"/>
        <item sd="0" x="2401"/>
        <item sd="0" x="423"/>
        <item sd="0" x="2840"/>
        <item sd="0" x="1657"/>
        <item sd="0" x="1371"/>
        <item sd="0" x="406"/>
        <item sd="0" x="1608"/>
        <item sd="0" x="1286"/>
        <item sd="0" x="484"/>
        <item sd="0" x="2850"/>
        <item sd="0" x="1411"/>
        <item sd="0" x="3294"/>
        <item sd="0" x="2910"/>
        <item sd="0" x="3702"/>
        <item sd="0" x="2224"/>
        <item sd="0" x="1301"/>
        <item sd="0" x="873"/>
        <item sd="0" x="3290"/>
        <item sd="0" x="3431"/>
        <item sd="0" x="3070"/>
        <item sd="0" x="212"/>
        <item sd="0" x="2308"/>
        <item sd="0" x="3097"/>
        <item sd="0" x="2464"/>
        <item sd="0" x="3423"/>
        <item sd="0" x="3994"/>
        <item sd="0" x="2898"/>
        <item sd="0" x="3146"/>
        <item sd="0" x="2801"/>
        <item sd="0" x="266"/>
        <item sd="0" x="3481"/>
        <item sd="0" x="3566"/>
        <item sd="0" x="3285"/>
        <item sd="0" x="3170"/>
        <item sd="0" x="2977"/>
        <item sd="0" x="1921"/>
        <item sd="0" x="988"/>
        <item sd="0" x="1621"/>
        <item sd="0" x="2440"/>
        <item sd="0" x="961"/>
        <item sd="0" x="1265"/>
        <item sd="0" x="1738"/>
        <item sd="0" x="2946"/>
        <item sd="0" x="1382"/>
        <item sd="0" x="3608"/>
        <item sd="0" x="1149"/>
        <item sd="0" x="3593"/>
        <item sd="0" x="2538"/>
        <item sd="0" x="389"/>
        <item sd="0" x="303"/>
        <item sd="0" x="462"/>
        <item sd="0" x="1925"/>
        <item sd="0" x="4067"/>
        <item sd="0" x="3373"/>
        <item sd="0" x="1743"/>
        <item sd="0" x="455"/>
        <item sd="0" x="429"/>
        <item sd="0" x="2342"/>
        <item sd="0" x="2250"/>
        <item sd="0" x="3739"/>
        <item sd="0" x="451"/>
        <item sd="0" x="265"/>
        <item sd="0" x="1433"/>
        <item sd="0" x="2766"/>
        <item sd="0" x="3342"/>
        <item sd="0" x="1995"/>
        <item sd="0" x="3498"/>
        <item sd="0" x="3588"/>
        <item sd="0" x="2989"/>
        <item sd="0" x="177"/>
        <item sd="0" x="2792"/>
        <item sd="0" x="1030"/>
        <item sd="0" x="3245"/>
        <item sd="0" x="152"/>
        <item sd="0" x="3945"/>
        <item sd="0" x="144"/>
        <item sd="0" x="3908"/>
        <item sd="0" x="1493"/>
        <item sd="0" x="1675"/>
        <item sd="0" x="494"/>
        <item sd="0" x="4086"/>
        <item sd="0" x="1492"/>
        <item sd="0" x="489"/>
        <item sd="0" x="2102"/>
        <item sd="0" x="3850"/>
        <item sd="0" x="3382"/>
        <item sd="0" x="405"/>
        <item sd="0" x="1715"/>
        <item sd="0" x="1753"/>
        <item sd="0" x="3691"/>
        <item sd="0" x="3220"/>
        <item sd="0" x="1432"/>
        <item sd="0" x="3563"/>
        <item sd="0" x="4038"/>
        <item sd="0" x="990"/>
        <item sd="0" x="4042"/>
        <item sd="0" x="2337"/>
        <item sd="0" x="3274"/>
        <item sd="0" x="2055"/>
        <item sd="0" x="3796"/>
        <item sd="0" x="187"/>
        <item sd="0" x="3455"/>
        <item sd="0" x="3242"/>
        <item sd="0" x="3711"/>
        <item sd="0" x="234"/>
        <item sd="0" x="3617"/>
        <item sd="0" x="3309"/>
        <item sd="0" x="3737"/>
        <item sd="0" x="29"/>
        <item sd="0" x="922"/>
        <item sd="0" x="2855"/>
        <item sd="0" x="37"/>
        <item sd="0" x="3304"/>
        <item sd="0" x="1452"/>
        <item sd="0" x="1107"/>
        <item sd="0" x="3174"/>
        <item sd="0" x="3575"/>
        <item sd="0" x="155"/>
        <item sd="0" x="1024"/>
        <item sd="0" x="262"/>
        <item sd="0" x="3337"/>
        <item sd="0" x="1935"/>
        <item sd="0" x="4033"/>
        <item sd="0" x="3764"/>
        <item sd="0" x="3206"/>
        <item sd="0" x="4021"/>
        <item sd="0" x="448"/>
        <item sd="0" x="404"/>
        <item sd="0" x="466"/>
        <item sd="0" x="2178"/>
        <item sd="0" x="485"/>
        <item sd="0" x="2465"/>
        <item sd="0" x="36"/>
        <item sd="0" x="334"/>
        <item sd="0" x="3074"/>
        <item sd="0" x="2883"/>
        <item sd="0" x="1469"/>
        <item sd="0" x="862"/>
        <item sd="0" x="1599"/>
        <item sd="0" x="1472"/>
        <item sd="0" x="4028"/>
        <item sd="0" x="3583"/>
        <item sd="0" x="409"/>
        <item sd="0" x="3797"/>
        <item sd="0" x="50"/>
        <item sd="0" x="2903"/>
        <item sd="0" x="2426"/>
        <item sd="0" x="3568"/>
        <item sd="0" x="940"/>
        <item sd="0" x="3919"/>
        <item sd="0" x="3298"/>
        <item sd="0" x="729"/>
        <item sd="0" x="3391"/>
        <item sd="0" x="3490"/>
        <item sd="0" x="273"/>
        <item sd="0" x="214"/>
        <item sd="0" x="3514"/>
        <item sd="0" x="4023"/>
        <item sd="0" x="1358"/>
        <item sd="0" x="3864"/>
        <item sd="0" x="1602"/>
        <item sd="0" x="271"/>
        <item sd="0" x="1171"/>
        <item sd="0" x="3806"/>
        <item sd="0" x="4015"/>
        <item sd="0" x="132"/>
        <item sd="0" x="3250"/>
        <item sd="0" x="2733"/>
        <item sd="0" x="808"/>
        <item sd="0" x="2695"/>
        <item sd="0" x="2548"/>
        <item sd="0" x="4052"/>
        <item sd="0" x="2661"/>
        <item sd="0" x="2648"/>
        <item sd="0" x="4025"/>
        <item sd="0" x="421"/>
        <item sd="0" x="3164"/>
        <item sd="0" x="1103"/>
        <item sd="0" x="688"/>
        <item sd="0" x="2755"/>
        <item sd="0" x="2604"/>
        <item sd="0" x="3446"/>
        <item sd="0" x="3547"/>
        <item sd="0" x="1539"/>
        <item sd="0" x="3772"/>
        <item sd="0" x="1653"/>
        <item sd="0" x="1565"/>
        <item sd="0" x="870"/>
        <item sd="0" x="843"/>
        <item sd="0" x="930"/>
        <item sd="0" x="2824"/>
        <item sd="0" x="3022"/>
        <item sd="0" x="849"/>
        <item sd="0" x="3013"/>
        <item sd="0" x="3452"/>
        <item sd="0" x="2649"/>
        <item sd="0" x="1576"/>
        <item sd="0" x="2489"/>
        <item sd="0" x="3094"/>
        <item sd="0" x="1297"/>
        <item sd="0" x="1639"/>
        <item sd="0" x="3848"/>
        <item sd="0" x="3343"/>
        <item sd="0" x="3024"/>
        <item sd="0" x="2531"/>
        <item sd="0" x="1916"/>
        <item sd="0" x="1541"/>
        <item sd="0" x="442"/>
        <item sd="0" x="223"/>
        <item sd="0" x="395"/>
        <item sd="0" x="4030"/>
        <item sd="0" x="4062"/>
        <item sd="0" x="3141"/>
        <item sd="0" x="393"/>
        <item sd="0" x="2826"/>
        <item sd="0" x="1659"/>
        <item sd="0" x="229"/>
        <item sd="0" x="285"/>
        <item sd="0" x="2536"/>
        <item sd="0" x="959"/>
        <item sd="0" x="2803"/>
        <item sd="0" x="3562"/>
        <item sd="0" x="2706"/>
        <item sd="0" x="1199"/>
        <item sd="0" x="330"/>
        <item sd="0" x="2736"/>
        <item sd="0" x="2075"/>
        <item sd="0" x="1695"/>
        <item sd="0" x="1994"/>
        <item sd="0" x="2242"/>
        <item sd="0" x="1718"/>
        <item sd="0" x="3377"/>
        <item sd="0" x="1626"/>
        <item sd="0" x="3638"/>
        <item sd="0" x="1650"/>
        <item sd="0" x="1261"/>
        <item sd="0" x="3751"/>
        <item sd="0" x="1068"/>
        <item sd="0" x="3727"/>
        <item sd="0" x="2114"/>
        <item sd="0" x="1190"/>
        <item sd="0" x="88"/>
        <item sd="0" x="1873"/>
        <item sd="0" x="2710"/>
        <item sd="0" x="3529"/>
        <item sd="0" x="3306"/>
        <item sd="0" x="180"/>
        <item sd="0" x="1757"/>
        <item sd="0" x="3893"/>
        <item sd="0" x="3801"/>
        <item sd="0" x="362"/>
        <item sd="0" x="1588"/>
        <item sd="0" x="4010"/>
        <item sd="0" x="1463"/>
        <item sd="0" x="2823"/>
        <item sd="0" x="2248"/>
        <item sd="0" x="3705"/>
        <item sd="0" x="3371"/>
        <item sd="0" x="1865"/>
        <item sd="0" x="353"/>
        <item sd="0" x="2108"/>
        <item sd="0" x="2912"/>
        <item sd="0" x="3333"/>
        <item sd="0" x="2889"/>
        <item sd="0" x="882"/>
        <item sd="0" x="1606"/>
        <item sd="0" x="3887"/>
        <item sd="0" x="3182"/>
        <item sd="0" x="3228"/>
        <item sd="0" x="2259"/>
        <item sd="0" x="1499"/>
        <item sd="0" x="3420"/>
        <item sd="0" x="316"/>
        <item sd="0" x="2352"/>
        <item sd="0" x="3966"/>
        <item sd="0" x="1027"/>
        <item sd="0" x="2210"/>
        <item sd="0" x="3880"/>
        <item sd="0" x="3112"/>
        <item sd="0" x="1581"/>
        <item sd="0" x="2593"/>
        <item sd="0" x="1800"/>
        <item sd="0" x="3538"/>
        <item sd="0" x="3913"/>
        <item sd="0" x="2875"/>
        <item sd="0" x="3993"/>
        <item sd="0" x="2048"/>
        <item sd="0" x="2564"/>
        <item sd="0" x="1055"/>
        <item sd="0" x="4082"/>
        <item sd="0" x="1924"/>
        <item sd="0" x="3240"/>
        <item sd="0" x="3408"/>
        <item sd="0" x="89"/>
        <item sd="0" x="1255"/>
        <item sd="0" x="1890"/>
        <item sd="0" x="1480"/>
        <item sd="0" x="311"/>
        <item sd="0" x="3663"/>
        <item sd="0" x="2769"/>
        <item sd="0" x="626"/>
        <item sd="0" x="3957"/>
        <item sd="0" x="1631"/>
        <item sd="0" x="3969"/>
        <item sd="0" x="4048"/>
        <item sd="0" x="4084"/>
        <item sd="0" x="122"/>
        <item sd="0" x="1686"/>
        <item sd="0" x="1596"/>
        <item sd="0" x="4106"/>
        <item sd="0" x="3581"/>
        <item sd="0" x="3684"/>
        <item sd="0" x="3651"/>
        <item sd="0" x="3374"/>
        <item sd="0" x="3449"/>
        <item sd="0" x="963"/>
        <item sd="0" x="3546"/>
        <item sd="0" x="1799"/>
        <item sd="0" x="292"/>
        <item sd="0" x="2610"/>
        <item sd="0" x="2150"/>
        <item sd="0" x="379"/>
        <item sd="0" x="3535"/>
        <item sd="0" x="3445"/>
        <item sd="0" x="3845"/>
        <item sd="0" x="1248"/>
        <item sd="0" x="1592"/>
        <item sd="0" x="3493"/>
        <item sd="0" x="2115"/>
        <item sd="0" x="1990"/>
        <item sd="0" x="2711"/>
        <item sd="0" x="839"/>
        <item sd="0" x="4069"/>
        <item sd="0" x="1517"/>
        <item sd="0" x="251"/>
        <item sd="0" x="2884"/>
        <item sd="0" x="3313"/>
        <item sd="0" x="1198"/>
        <item sd="0" x="3765"/>
        <item sd="0" x="3432"/>
        <item sd="0" x="3168"/>
        <item sd="0" x="3951"/>
        <item sd="0" x="1992"/>
        <item sd="0" x="904"/>
        <item sd="0" x="2447"/>
        <item sd="0" x="1635"/>
        <item sd="0" x="2973"/>
        <item sd="0" x="1774"/>
        <item sd="0" x="2101"/>
        <item sd="0" x="973"/>
        <item sd="0" x="971"/>
        <item sd="0" x="115"/>
        <item sd="0" x="2052"/>
        <item sd="0" x="970"/>
        <item sd="0" x="1699"/>
        <item sd="0" x="725"/>
        <item sd="0" x="1811"/>
        <item sd="0" x="3707"/>
        <item sd="0" x="432"/>
        <item sd="0" x="652"/>
        <item sd="0" x="3123"/>
        <item sd="0" x="3067"/>
        <item sd="0" x="3101"/>
        <item sd="0" x="4089"/>
        <item sd="0" x="534"/>
        <item sd="0" x="2821"/>
        <item sd="0" x="4071"/>
        <item sd="0" x="3092"/>
        <item sd="0" x="3874"/>
        <item sd="0" x="2868"/>
        <item sd="0" x="1244"/>
        <item sd="0" x="1178"/>
        <item sd="0" x="203"/>
        <item sd="0" x="2145"/>
        <item sd="0" x="2923"/>
        <item sd="0" x="3623"/>
        <item sd="0" x="2382"/>
        <item sd="0" x="2083"/>
        <item sd="0" x="3454"/>
        <item sd="0" x="1745"/>
        <item sd="0" x="2403"/>
        <item sd="0" x="1910"/>
        <item sd="0" x="1643"/>
        <item sd="0" x="3142"/>
        <item sd="0" x="772"/>
        <item sd="0" x="1501"/>
        <item sd="0" x="3399"/>
        <item sd="0" x="414"/>
        <item sd="0" x="3875"/>
        <item sd="0" x="4013"/>
        <item sd="0" x="138"/>
        <item sd="0" x="3133"/>
        <item sd="0" x="3690"/>
        <item sd="0" x="3928"/>
        <item sd="0" x="183"/>
        <item sd="0" x="1257"/>
        <item sd="0" x="2127"/>
        <item sd="0" x="2932"/>
        <item sd="0" x="3286"/>
        <item sd="0" x="2527"/>
        <item sd="0" x="3292"/>
        <item sd="0" x="3560"/>
        <item sd="0" x="145"/>
        <item sd="0" x="413"/>
        <item sd="0" x="1817"/>
        <item sd="0" x="4045"/>
        <item sd="0" x="2264"/>
        <item sd="0" x="196"/>
        <item sd="0" x="1694"/>
        <item sd="0" x="2991"/>
        <item sd="0" x="1913"/>
        <item sd="0" x="3433"/>
        <item sd="0" x="2091"/>
        <item sd="0" x="3176"/>
        <item sd="0" x="4046"/>
        <item sd="0" x="3803"/>
        <item sd="0" x="2301"/>
        <item sd="0" x="120"/>
        <item sd="0" x="3243"/>
        <item sd="0" x="4011"/>
        <item sd="0" x="563"/>
        <item sd="0" x="2245"/>
        <item sd="0" x="1824"/>
        <item sd="0" x="2080"/>
        <item sd="0" x="2676"/>
        <item sd="0" x="2344"/>
        <item sd="0" x="3329"/>
        <item sd="0" x="588"/>
        <item sd="0" x="3210"/>
        <item sd="0" x="3262"/>
        <item sd="0" x="1569"/>
        <item sd="0" x="3375"/>
        <item sd="0" x="2681"/>
        <item sd="0" x="564"/>
        <item sd="0" x="3340"/>
        <item sd="0" x="1092"/>
        <item sd="0" x="3713"/>
        <item sd="0" x="3545"/>
        <item sd="0" x="3835"/>
        <item sd="0" x="735"/>
        <item sd="0" x="2363"/>
        <item sd="0" x="383"/>
        <item sd="0" x="2675"/>
        <item sd="0" x="3272"/>
        <item sd="0" x="1604"/>
        <item sd="0" x="781"/>
        <item sd="0" x="2228"/>
        <item sd="0" x="1075"/>
        <item sd="0" x="510"/>
        <item sd="0" x="3442"/>
        <item sd="0" x="1443"/>
        <item sd="0" x="1436"/>
        <item sd="0" x="1434"/>
        <item sd="0" x="1428"/>
        <item sd="0" x="654"/>
        <item sd="0" x="747"/>
        <item sd="0" x="2779"/>
        <item sd="0" x="3389"/>
        <item sd="0" x="3770"/>
        <item sd="0" x="2269"/>
        <item sd="0" x="1950"/>
        <item sd="0" x="785"/>
        <item sd="0" x="1960"/>
        <item sd="0" x="979"/>
        <item sd="0" x="912"/>
        <item sd="0" x="2197"/>
        <item sd="0" x="72"/>
        <item sd="0" x="191"/>
        <item sd="0" x="1435"/>
        <item sd="0" x="2444"/>
        <item sd="0" x="1730"/>
        <item sd="0" x="475"/>
        <item sd="0" x="219"/>
        <item sd="0" x="1773"/>
        <item sd="0" x="2992"/>
        <item sd="0" x="1135"/>
        <item sd="0" x="434"/>
        <item sd="0" x="696"/>
        <item sd="0" x="4047"/>
        <item sd="0" x="3917"/>
        <item sd="0" x="1747"/>
        <item sd="0" x="1520"/>
        <item sd="0" x="2670"/>
        <item sd="0" x="3815"/>
        <item sd="0" x="463"/>
        <item sd="0" x="3513"/>
        <item sd="0" x="3539"/>
        <item sd="0" x="3533"/>
        <item sd="0" x="3812"/>
        <item sd="0" x="2433"/>
        <item sd="0" x="3224"/>
        <item sd="0" x="3936"/>
        <item sd="0" x="2333"/>
        <item sd="0" x="3681"/>
        <item sd="0" x="100"/>
        <item sd="0" x="3740"/>
        <item sd="0" x="2056"/>
        <item sd="0" x="903"/>
        <item sd="0" x="521"/>
        <item sd="0" x="1335"/>
        <item sd="0" x="667"/>
        <item sd="0" x="2936"/>
        <item sd="0" x="1948"/>
        <item sd="0" x="633"/>
        <item sd="0" x="1899"/>
        <item sd="0" x="2853"/>
        <item sd="0" x="1125"/>
        <item sd="0" x="3344"/>
        <item sd="0" x="3858"/>
        <item sd="0" x="1462"/>
        <item sd="0" x="371"/>
        <item sd="0" x="3461"/>
        <item sd="0" x="267"/>
        <item sd="0" x="4073"/>
        <item sd="0" x="3903"/>
        <item sd="0" x="1359"/>
        <item sd="0" x="738"/>
        <item sd="0" x="1575"/>
        <item sd="0" x="163"/>
        <item sd="0" x="1697"/>
        <item sd="0" x="3958"/>
        <item sd="0" x="3763"/>
        <item sd="0" x="3334"/>
        <item sd="0" x="567"/>
        <item sd="0" x="637"/>
        <item sd="0" x="610"/>
        <item sd="0" x="574"/>
        <item sd="0" x="2132"/>
        <item sd="0" x="2780"/>
        <item sd="0" x="2631"/>
        <item sd="0" x="632"/>
        <item sd="0" x="594"/>
        <item sd="0" x="1512"/>
        <item sd="0" x="3"/>
        <item sd="0" x="1206"/>
        <item sd="0" x="1069"/>
        <item sd="0" x="3277"/>
        <item sd="0" x="1725"/>
        <item sd="0" x="2667"/>
        <item sd="0" x="41"/>
        <item sd="0" x="2063"/>
        <item sd="0" x="2621"/>
        <item sd="0" x="3011"/>
        <item sd="0" x="2957"/>
        <item sd="0" x="3341"/>
        <item sd="0" x="3460"/>
        <item sd="0" x="1552"/>
        <item sd="0" x="3113"/>
        <item sd="0" x="3125"/>
        <item sd="0" x="2528"/>
        <item sd="0" x="1108"/>
        <item sd="0" x="3083"/>
        <item sd="0" x="1538"/>
        <item sd="0" x="359"/>
        <item sd="0" x="575"/>
        <item sd="0" x="576"/>
        <item sd="0" x="1597"/>
        <item sd="0" x="3967"/>
        <item sd="0" x="1897"/>
        <item sd="0" x="3564"/>
        <item sd="0" x="834"/>
        <item sd="0" x="1784"/>
        <item sd="0" x="3944"/>
        <item sd="0" x="802"/>
        <item sd="0" x="2574"/>
        <item sd="0" x="2443"/>
        <item sd="0" x="1983"/>
        <item sd="0" x="2003"/>
        <item sd="0" x="3838"/>
        <item sd="0" x="2395"/>
        <item sd="0" x="1794"/>
        <item sd="0" x="3465"/>
        <item sd="0" x="1666"/>
        <item sd="0" x="3165"/>
        <item sd="0" x="3734"/>
        <item sd="0" x="1013"/>
        <item sd="0" x="2739"/>
        <item sd="0" x="3890"/>
        <item sd="0" x="526"/>
        <item sd="0" x="1083"/>
        <item sd="0" x="341"/>
        <item sd="0" x="3359"/>
        <item sd="0" x="87"/>
        <item sd="0" x="3622"/>
        <item sd="0" x="116"/>
        <item sd="0" x="1231"/>
        <item sd="0" x="1064"/>
        <item sd="0" x="2494"/>
        <item sd="0" x="805"/>
        <item sd="0" x="3427"/>
        <item sd="0" x="2388"/>
        <item sd="0" x="3302"/>
        <item sd="0" x="3348"/>
        <item sd="0" x="686"/>
        <item sd="0" x="649"/>
        <item sd="0" x="2539"/>
        <item sd="0" x="1059"/>
        <item sd="0" x="2999"/>
        <item sd="0" x="3404"/>
        <item sd="0" x="3574"/>
        <item sd="0" x="2155"/>
        <item sd="0" x="56"/>
        <item sd="0" x="1307"/>
        <item sd="0" x="697"/>
        <item sd="0" x="3616"/>
        <item sd="0" x="2620"/>
        <item sd="0" x="1342"/>
        <item sd="0" x="638"/>
        <item sd="0" x="2133"/>
        <item sd="0" x="3748"/>
        <item sd="0" x="992"/>
        <item sd="0" x="2436"/>
        <item sd="0" x="3395"/>
        <item sd="0" x="587"/>
        <item sd="0" x="3216"/>
        <item sd="0" x="532"/>
        <item sd="0" x="4077"/>
        <item sd="0" x="2244"/>
        <item sd="0" x="1148"/>
        <item sd="0" x="2411"/>
        <item sd="0" x="1744"/>
        <item sd="0" x="1439"/>
        <item sd="0" x="2677"/>
        <item sd="0" x="3846"/>
        <item sd="0" x="3158"/>
        <item sd="0" x="1466"/>
        <item sd="0" x="1354"/>
        <item sd="0" x="1536"/>
        <item sd="0" x="621"/>
        <item sd="0" x="4012"/>
        <item sd="0" x="1637"/>
        <item sd="0" x="1398"/>
        <item sd="0" x="1285"/>
        <item sd="0" x="245"/>
        <item sd="0" x="1144"/>
        <item sd="0" x="3159"/>
        <item sd="0" x="3686"/>
        <item sd="0" x="3275"/>
        <item sd="0" x="3425"/>
        <item sd="0" x="3647"/>
        <item sd="0" x="653"/>
        <item sd="0" x="4096"/>
        <item sd="0" x="612"/>
        <item sd="0" x="628"/>
        <item sd="0" x="2666"/>
        <item sd="0" x="2410"/>
        <item sd="0" x="578"/>
        <item sd="0" x="2010"/>
        <item sd="0" x="3610"/>
        <item sd="0" x="1516"/>
        <item sd="0" x="2773"/>
        <item sd="0" x="1887"/>
        <item sd="0" x="573"/>
        <item sd="0" x="983"/>
        <item sd="0" x="2251"/>
        <item sd="0" x="780"/>
        <item sd="0" x="1556"/>
        <item sd="0" x="854"/>
        <item sd="0" x="3974"/>
        <item sd="0" x="2741"/>
        <item sd="0" x="1427"/>
        <item sd="0" x="3854"/>
        <item sd="0" x="1733"/>
        <item sd="0" x="736"/>
        <item sd="0" x="3783"/>
        <item sd="0" x="623"/>
        <item sd="0" x="1163"/>
        <item sd="0" x="2917"/>
        <item sd="0" x="204"/>
        <item sd="0" x="378"/>
        <item sd="0" x="762"/>
        <item sd="0" x="2918"/>
        <item sd="0" x="4056"/>
        <item sd="0" x="1772"/>
        <item sd="0" x="323"/>
        <item sd="0" x="3779"/>
        <item sd="0" x="297"/>
        <item sd="0" x="3407"/>
        <item sd="0" x="35"/>
        <item sd="0" x="3017"/>
        <item sd="0" x="2771"/>
        <item sd="0" x="2814"/>
        <item sd="0" x="2321"/>
        <item sd="0" x="372"/>
        <item sd="0" x="364"/>
        <item sd="0" x="3105"/>
        <item sd="0" x="759"/>
        <item sd="0" x="2302"/>
        <item sd="0" x="3335"/>
        <item sd="0" x="1850"/>
        <item sd="0" x="2392"/>
        <item sd="0" x="3489"/>
        <item sd="0" x="1352"/>
        <item sd="0" x="1250"/>
        <item sd="0" x="819"/>
        <item sd="0" x="2213"/>
        <item sd="0" x="284"/>
        <item sd="0" x="1728"/>
        <item sd="0" x="3510"/>
        <item sd="0" x="238"/>
        <item sd="0" x="720"/>
        <item sd="0" x="441"/>
        <item sd="0" x="1393"/>
        <item sd="0" x="3904"/>
        <item sd="0" x="3731"/>
        <item sd="0" x="2130"/>
        <item sd="0" x="1822"/>
        <item sd="0" x="2179"/>
        <item sd="0" x="504"/>
        <item sd="0" x="3991"/>
        <item sd="0" x="1228"/>
        <item sd="0" x="1072"/>
        <item sd="0" x="301"/>
        <item sd="0" x="486"/>
        <item sd="0" x="2970"/>
        <item sd="0" x="3526"/>
        <item sd="0" x="3213"/>
        <item sd="0" x="501"/>
        <item sd="0" x="1331"/>
        <item sd="0" x="1315"/>
        <item sd="0" x="677"/>
        <item sd="0" x="678"/>
        <item sd="0" x="1293"/>
        <item sd="0" x="1262"/>
        <item sd="0" x="2427"/>
        <item sd="0" x="3981"/>
        <item sd="0" x="2394"/>
        <item sd="0" x="820"/>
        <item sd="0" x="3609"/>
        <item sd="0" x="1099"/>
        <item sd="0" x="2947"/>
        <item sd="0" x="255"/>
        <item sd="0" x="1968"/>
        <item sd="0" x="1329"/>
        <item sd="0" x="618"/>
        <item sd="0" x="2729"/>
        <item sd="0" x="3952"/>
        <item sd="0" x="2512"/>
        <item sd="0" x="1758"/>
        <item sd="0" x="1016"/>
        <item sd="0" x="3248"/>
        <item sd="0" x="850"/>
        <item sd="0" x="351"/>
        <item sd="0" x="2455"/>
        <item sd="0" x="3891"/>
        <item sd="0" x="1223"/>
        <item sd="0" x="67"/>
        <item sd="0" x="1487"/>
        <item sd="0" x="2117"/>
        <item sd="0" x="26"/>
        <item sd="0" x="3398"/>
        <item sd="0" x="1980"/>
        <item sd="0" x="2442"/>
        <item sd="0" x="3531"/>
        <item sd="0" x="3161"/>
        <item sd="0" x="672"/>
        <item sd="0" x="2051"/>
        <item sd="0" x="2586"/>
        <item sd="0" x="2798"/>
        <item sd="0" x="3644"/>
        <item sd="0" x="524"/>
        <item sd="0" x="2202"/>
        <item sd="0" x="704"/>
        <item sd="0" x="291"/>
        <item sd="0" x="2279"/>
        <item sd="0" x="1872"/>
        <item sd="0" x="2148"/>
        <item sd="0" x="2253"/>
        <item sd="0" x="1914"/>
        <item sd="0" x="244"/>
        <item t="default" sd="0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156D8-B76D-47DC-95AE-5AF44984105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3C490-B46E-4160-AC65-1AE950FE799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55" zoomScaleNormal="55" workbookViewId="0">
      <selection activeCell="F5" sqref="F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customWidth="1"/>
    <col min="5" max="5" width="21.28515625" style="10" customWidth="1"/>
    <col min="6" max="6" width="29.140625" customWidth="1"/>
    <col min="7" max="7" width="17.85546875" customWidth="1"/>
    <col min="8" max="8" width="19.85546875" customWidth="1"/>
    <col min="9" max="9" width="19.28515625" customWidth="1"/>
    <col min="10" max="10" width="30.85546875" customWidth="1"/>
    <col min="11" max="11" width="19.85546875" customWidth="1"/>
    <col min="12" max="12" width="24.5703125" customWidth="1"/>
    <col min="13" max="13" width="36.42578125" customWidth="1"/>
    <col min="14" max="14" width="41.140625" customWidth="1"/>
    <col min="15" max="15" width="28.42578125" style="9" customWidth="1"/>
    <col min="16" max="16" width="33.85546875" customWidth="1"/>
    <col min="17" max="17" width="21.5703125" customWidth="1"/>
    <col min="18" max="18" width="22.7109375" customWidth="1"/>
    <col min="19" max="19" width="34.5703125" customWidth="1"/>
    <col min="20" max="20" width="30.7109375" customWidth="1"/>
    <col min="21" max="21" width="30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5" t="s">
        <v>8218</v>
      </c>
      <c r="F1" s="1" t="s">
        <v>8217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 t="s">
        <v>8219</v>
      </c>
      <c r="F2">
        <v>11633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ROUND((F2/D2)*100,0)</f>
        <v>137</v>
      </c>
      <c r="P2">
        <f t="shared" ref="P2:P65" si="1">ROUND(F2/L2,2)</f>
        <v>63.92</v>
      </c>
      <c r="Q2" t="s">
        <v>8309</v>
      </c>
      <c r="R2" t="s">
        <v>8310</v>
      </c>
      <c r="S2" s="14">
        <f>(J2/86400)+DATE(1970,1,1)</f>
        <v>42177.007071759261</v>
      </c>
      <c r="T2" s="14">
        <f>(I2/86400)+DATE(1970,1,1)</f>
        <v>42208.125</v>
      </c>
      <c r="U2" s="15" t="s">
        <v>8368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 t="s">
        <v>8219</v>
      </c>
      <c r="F3">
        <v>14653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143</v>
      </c>
      <c r="P3">
        <f t="shared" si="1"/>
        <v>185.48</v>
      </c>
      <c r="Q3" t="s">
        <v>8309</v>
      </c>
      <c r="R3" t="s">
        <v>8310</v>
      </c>
      <c r="S3" s="14">
        <f t="shared" ref="S3:S66" si="2">(J3/86400)+DATE(1970,1,1)</f>
        <v>42766.600497685184</v>
      </c>
      <c r="T3" s="14">
        <f t="shared" ref="T3:T66" si="3">(I3/86400)+DATE(1970,1,1)</f>
        <v>42796.600497685184</v>
      </c>
      <c r="U3" s="15" t="s">
        <v>8369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 t="s">
        <v>8219</v>
      </c>
      <c r="F4">
        <v>525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 s="15" t="s">
        <v>8370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 t="s">
        <v>8219</v>
      </c>
      <c r="F5">
        <v>10390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>
        <f t="shared" si="1"/>
        <v>69.27</v>
      </c>
      <c r="Q5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 s="15" t="s">
        <v>8371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 t="s">
        <v>8219</v>
      </c>
      <c r="F6">
        <v>54116.28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>
        <f t="shared" si="1"/>
        <v>190.55</v>
      </c>
      <c r="Q6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 s="15" t="s">
        <v>8368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 t="s">
        <v>8219</v>
      </c>
      <c r="F7">
        <v>4390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>
        <f t="shared" si="1"/>
        <v>93.4</v>
      </c>
      <c r="Q7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 s="15" t="s">
        <v>8370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 t="s">
        <v>8219</v>
      </c>
      <c r="F8">
        <v>8519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>
        <f t="shared" si="1"/>
        <v>146.88</v>
      </c>
      <c r="Q8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 s="15" t="s">
        <v>8371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 t="s">
        <v>8219</v>
      </c>
      <c r="F9">
        <v>9110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>
        <f t="shared" si="1"/>
        <v>159.82</v>
      </c>
      <c r="Q9" t="s">
        <v>8309</v>
      </c>
      <c r="R9" t="s">
        <v>8310</v>
      </c>
      <c r="S9" s="14">
        <f t="shared" si="2"/>
        <v>42516.047071759254</v>
      </c>
      <c r="T9" s="14">
        <f t="shared" si="3"/>
        <v>42556.047071759254</v>
      </c>
      <c r="U9" s="15" t="s">
        <v>8370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 t="s">
        <v>8219</v>
      </c>
      <c r="F10">
        <v>3501.52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 s="15" t="s">
        <v>8370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 t="s">
        <v>8219</v>
      </c>
      <c r="F11">
        <v>629.99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>
        <f t="shared" si="1"/>
        <v>31.5</v>
      </c>
      <c r="Q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 s="15" t="s">
        <v>8370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 t="s">
        <v>8219</v>
      </c>
      <c r="F12">
        <v>3015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>
        <f t="shared" si="1"/>
        <v>158.68</v>
      </c>
      <c r="Q12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 s="15" t="s">
        <v>8371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 t="s">
        <v>8219</v>
      </c>
      <c r="F13">
        <v>6025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>
        <f t="shared" si="1"/>
        <v>80.33</v>
      </c>
      <c r="Q13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 s="15" t="s">
        <v>8370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 t="s">
        <v>8219</v>
      </c>
      <c r="F14">
        <v>49588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>
        <f t="shared" si="1"/>
        <v>59.96</v>
      </c>
      <c r="Q14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 s="15" t="s">
        <v>8371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 t="s">
        <v>8219</v>
      </c>
      <c r="F15">
        <v>5599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>
        <f t="shared" si="1"/>
        <v>109.78</v>
      </c>
      <c r="Q15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 s="15" t="s">
        <v>8370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 t="s">
        <v>8219</v>
      </c>
      <c r="F16">
        <v>6056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>
        <f t="shared" si="1"/>
        <v>147.71</v>
      </c>
      <c r="Q16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 s="15" t="s">
        <v>8371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 t="s">
        <v>8219</v>
      </c>
      <c r="F17">
        <v>2132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>
        <f t="shared" si="1"/>
        <v>21.76</v>
      </c>
      <c r="Q17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 s="15" t="s">
        <v>8368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 t="s">
        <v>8219</v>
      </c>
      <c r="F18">
        <v>12029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>
        <f t="shared" si="1"/>
        <v>171.84</v>
      </c>
      <c r="Q18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 s="15" t="s">
        <v>8371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 t="s">
        <v>8219</v>
      </c>
      <c r="F19">
        <v>1510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>
        <f t="shared" si="1"/>
        <v>41.94</v>
      </c>
      <c r="Q19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 s="15" t="s">
        <v>8371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 t="s">
        <v>8219</v>
      </c>
      <c r="F20">
        <v>31896.33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>
        <f t="shared" si="1"/>
        <v>93.26</v>
      </c>
      <c r="Q20" t="s">
        <v>8309</v>
      </c>
      <c r="R20" t="s">
        <v>8310</v>
      </c>
      <c r="S20" s="14">
        <f t="shared" si="2"/>
        <v>41869.542314814811</v>
      </c>
      <c r="T20" s="14">
        <f t="shared" si="3"/>
        <v>41899.542314814811</v>
      </c>
      <c r="U20" s="15" t="s">
        <v>8371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 t="s">
        <v>8219</v>
      </c>
      <c r="F21">
        <v>1235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>
        <f t="shared" si="1"/>
        <v>56.14</v>
      </c>
      <c r="Q2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 s="15" t="s">
        <v>8368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 t="s">
        <v>8219</v>
      </c>
      <c r="F22">
        <v>2004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>
        <f t="shared" si="1"/>
        <v>80.16</v>
      </c>
      <c r="Q22" t="s">
        <v>8309</v>
      </c>
      <c r="R22" t="s">
        <v>8310</v>
      </c>
      <c r="S22" s="14">
        <f t="shared" si="2"/>
        <v>42200.758240740739</v>
      </c>
      <c r="T22" s="14">
        <f t="shared" si="3"/>
        <v>42260.758240740739</v>
      </c>
      <c r="U22" s="15" t="s">
        <v>8368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 t="s">
        <v>8219</v>
      </c>
      <c r="F23">
        <v>20190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>
        <f t="shared" si="1"/>
        <v>199.9</v>
      </c>
      <c r="Q23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 s="15" t="s">
        <v>8371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 t="s">
        <v>8219</v>
      </c>
      <c r="F24">
        <v>410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>
        <f t="shared" si="1"/>
        <v>51.25</v>
      </c>
      <c r="Q24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 s="15" t="s">
        <v>8371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 t="s">
        <v>8219</v>
      </c>
      <c r="F25">
        <v>2370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>
        <f t="shared" si="1"/>
        <v>103.04</v>
      </c>
      <c r="Q25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 s="15" t="s">
        <v>8368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 t="s">
        <v>8219</v>
      </c>
      <c r="F26">
        <v>38082.69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4">
        <f t="shared" si="2"/>
        <v>42229.820173611108</v>
      </c>
      <c r="T26" s="14">
        <f t="shared" si="3"/>
        <v>42262.818749999999</v>
      </c>
      <c r="U26" s="15" t="s">
        <v>8368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 t="s">
        <v>8219</v>
      </c>
      <c r="F27">
        <v>800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>
        <f t="shared" si="1"/>
        <v>57.14</v>
      </c>
      <c r="Q27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 s="15" t="s">
        <v>8368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 t="s">
        <v>8219</v>
      </c>
      <c r="F28">
        <v>1940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>
        <f t="shared" si="1"/>
        <v>102.11</v>
      </c>
      <c r="Q28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 s="15" t="s">
        <v>8371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 t="s">
        <v>8219</v>
      </c>
      <c r="F29">
        <v>22345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>
        <f t="shared" si="1"/>
        <v>148.97</v>
      </c>
      <c r="Q29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 s="15" t="s">
        <v>8371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 t="s">
        <v>8219</v>
      </c>
      <c r="F30">
        <v>12042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>
        <f t="shared" si="1"/>
        <v>169.61</v>
      </c>
      <c r="Q3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 s="15" t="s">
        <v>8368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 t="s">
        <v>8219</v>
      </c>
      <c r="F31">
        <v>3700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>
        <f t="shared" si="1"/>
        <v>31.62</v>
      </c>
      <c r="Q3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 s="15" t="s">
        <v>8371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 t="s">
        <v>8219</v>
      </c>
      <c r="F32">
        <v>4051.99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>
        <f t="shared" si="1"/>
        <v>76.45</v>
      </c>
      <c r="Q32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 s="15" t="s">
        <v>8371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 t="s">
        <v>8219</v>
      </c>
      <c r="F33">
        <v>13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 s="15" t="s">
        <v>8370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 t="s">
        <v>8219</v>
      </c>
      <c r="F34">
        <v>28520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>
        <f t="shared" si="1"/>
        <v>320.45</v>
      </c>
      <c r="Q34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 s="15" t="s">
        <v>8370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 t="s">
        <v>8219</v>
      </c>
      <c r="F35">
        <v>5360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>
        <f t="shared" si="1"/>
        <v>83.75</v>
      </c>
      <c r="Q35" t="s">
        <v>8309</v>
      </c>
      <c r="R35" t="s">
        <v>8310</v>
      </c>
      <c r="S35" s="14">
        <f t="shared" si="2"/>
        <v>42286.660891203705</v>
      </c>
      <c r="T35" s="14">
        <f t="shared" si="3"/>
        <v>42316.702557870369</v>
      </c>
      <c r="U35" s="15" t="s">
        <v>8368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 t="s">
        <v>8219</v>
      </c>
      <c r="F36">
        <v>3392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>
        <f t="shared" si="1"/>
        <v>49.88</v>
      </c>
      <c r="Q36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 s="15" t="s">
        <v>8371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 t="s">
        <v>8219</v>
      </c>
      <c r="F37">
        <v>1665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>
        <f t="shared" si="1"/>
        <v>59.46</v>
      </c>
      <c r="Q37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 s="15" t="s">
        <v>8368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 t="s">
        <v>8219</v>
      </c>
      <c r="F38">
        <v>8529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>
        <f t="shared" si="1"/>
        <v>193.84</v>
      </c>
      <c r="Q38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 s="15" t="s">
        <v>8368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 t="s">
        <v>8219</v>
      </c>
      <c r="F39">
        <v>40357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>
        <f t="shared" si="1"/>
        <v>159.51</v>
      </c>
      <c r="Q39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 s="15" t="s">
        <v>8368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 t="s">
        <v>8219</v>
      </c>
      <c r="F40">
        <v>2751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>
        <f t="shared" si="1"/>
        <v>41.68</v>
      </c>
      <c r="Q40" t="s">
        <v>8309</v>
      </c>
      <c r="R40" t="s">
        <v>8310</v>
      </c>
      <c r="S40" s="14">
        <f t="shared" si="2"/>
        <v>41375.057222222225</v>
      </c>
      <c r="T40" s="14">
        <f t="shared" si="3"/>
        <v>41405.057222222225</v>
      </c>
      <c r="U40" s="15" t="s">
        <v>8372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 t="s">
        <v>8219</v>
      </c>
      <c r="F41">
        <v>32745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>
        <f t="shared" si="1"/>
        <v>150.9</v>
      </c>
      <c r="Q4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 s="15" t="s">
        <v>8371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 t="s">
        <v>8219</v>
      </c>
      <c r="F42">
        <v>2027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>
        <f t="shared" si="1"/>
        <v>126.69</v>
      </c>
      <c r="Q42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 s="15" t="s">
        <v>8371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 t="s">
        <v>8219</v>
      </c>
      <c r="F43">
        <v>2000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</v>
      </c>
      <c r="Q43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 s="15" t="s">
        <v>8371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 t="s">
        <v>8219</v>
      </c>
      <c r="F44">
        <v>19860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>
        <f t="shared" si="1"/>
        <v>117.51</v>
      </c>
      <c r="Q44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 s="15" t="s">
        <v>8371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 t="s">
        <v>8219</v>
      </c>
      <c r="F45">
        <v>30866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>
        <f t="shared" si="1"/>
        <v>117.36</v>
      </c>
      <c r="Q45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 s="15" t="s">
        <v>8371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 t="s">
        <v>8219</v>
      </c>
      <c r="F46">
        <v>2000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4">
        <f t="shared" si="2"/>
        <v>41874.098807870367</v>
      </c>
      <c r="T46" s="14">
        <f t="shared" si="3"/>
        <v>41919.098807870367</v>
      </c>
      <c r="U46" s="15" t="s">
        <v>8371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 t="s">
        <v>8219</v>
      </c>
      <c r="F47">
        <v>6000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</v>
      </c>
      <c r="Q47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 s="15" t="s">
        <v>8370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 t="s">
        <v>8219</v>
      </c>
      <c r="F48">
        <v>8750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>
        <f t="shared" si="1"/>
        <v>194.44</v>
      </c>
      <c r="Q48" t="s">
        <v>8309</v>
      </c>
      <c r="R48" t="s">
        <v>8310</v>
      </c>
      <c r="S48" s="14">
        <f t="shared" si="2"/>
        <v>42323.96497685185</v>
      </c>
      <c r="T48" s="14">
        <f t="shared" si="3"/>
        <v>42353.96497685185</v>
      </c>
      <c r="U48" s="15" t="s">
        <v>8368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 t="s">
        <v>8219</v>
      </c>
      <c r="F49">
        <v>5380.55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>
        <f t="shared" si="1"/>
        <v>76.87</v>
      </c>
      <c r="Q49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 s="15" t="s">
        <v>8371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 t="s">
        <v>8219</v>
      </c>
      <c r="F50">
        <v>2159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>
        <f t="shared" si="1"/>
        <v>56.82</v>
      </c>
      <c r="Q5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 s="15" t="s">
        <v>8368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 t="s">
        <v>8219</v>
      </c>
      <c r="F51">
        <v>12000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</v>
      </c>
      <c r="Q5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 s="15" t="s">
        <v>8368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 t="s">
        <v>8219</v>
      </c>
      <c r="F52">
        <v>600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</v>
      </c>
      <c r="Q52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 s="15" t="s">
        <v>8371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 t="s">
        <v>8219</v>
      </c>
      <c r="F53">
        <v>14082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>
        <f t="shared" si="1"/>
        <v>118.34</v>
      </c>
      <c r="Q53" t="s">
        <v>8309</v>
      </c>
      <c r="R53" t="s">
        <v>8310</v>
      </c>
      <c r="S53" s="14">
        <f t="shared" si="2"/>
        <v>42196.928668981476</v>
      </c>
      <c r="T53" s="14">
        <f t="shared" si="3"/>
        <v>42226.928668981476</v>
      </c>
      <c r="U53" s="15" t="s">
        <v>8368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 t="s">
        <v>8219</v>
      </c>
      <c r="F54">
        <v>11621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>
        <f t="shared" si="1"/>
        <v>223.48</v>
      </c>
      <c r="Q54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 s="15" t="s">
        <v>8371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 t="s">
        <v>8219</v>
      </c>
      <c r="F55">
        <v>3289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>
        <f t="shared" si="1"/>
        <v>28.11</v>
      </c>
      <c r="Q55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 s="15" t="s">
        <v>8371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 t="s">
        <v>8219</v>
      </c>
      <c r="F56">
        <v>10100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</v>
      </c>
      <c r="Q56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 s="15" t="s">
        <v>8368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 t="s">
        <v>8219</v>
      </c>
      <c r="F57">
        <v>11090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 s="15" t="s">
        <v>8370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 t="s">
        <v>8219</v>
      </c>
      <c r="F58">
        <v>8581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>
        <f t="shared" si="1"/>
        <v>49.32</v>
      </c>
      <c r="Q58" t="s">
        <v>8309</v>
      </c>
      <c r="R58" t="s">
        <v>8310</v>
      </c>
      <c r="S58" s="14">
        <f t="shared" si="2"/>
        <v>42149.548888888894</v>
      </c>
      <c r="T58" s="14">
        <f t="shared" si="3"/>
        <v>42163.666666666672</v>
      </c>
      <c r="U58" s="15" t="s">
        <v>8368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 t="s">
        <v>8219</v>
      </c>
      <c r="F59">
        <v>15285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>
        <f t="shared" si="1"/>
        <v>221.52</v>
      </c>
      <c r="Q59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 s="15" t="s">
        <v>8368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 t="s">
        <v>8219</v>
      </c>
      <c r="F60">
        <v>10291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>
        <f t="shared" si="1"/>
        <v>137.21</v>
      </c>
      <c r="Q6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 s="15" t="s">
        <v>8371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 t="s">
        <v>8219</v>
      </c>
      <c r="F61">
        <v>20025.14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4">
        <f t="shared" si="2"/>
        <v>42230.235833333332</v>
      </c>
      <c r="T61" s="14">
        <f t="shared" si="3"/>
        <v>42261.875</v>
      </c>
      <c r="U61" s="15" t="s">
        <v>8368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 t="s">
        <v>8219</v>
      </c>
      <c r="F62">
        <v>4648.33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>
        <f t="shared" si="1"/>
        <v>43.04</v>
      </c>
      <c r="Q62" t="s">
        <v>8309</v>
      </c>
      <c r="R62" t="s">
        <v>8311</v>
      </c>
      <c r="S62" s="14">
        <f t="shared" si="2"/>
        <v>41701.901817129634</v>
      </c>
      <c r="T62" s="14">
        <f t="shared" si="3"/>
        <v>41721</v>
      </c>
      <c r="U62" s="15" t="s">
        <v>8371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 t="s">
        <v>8219</v>
      </c>
      <c r="F63">
        <v>7415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>
        <f t="shared" si="1"/>
        <v>322.39</v>
      </c>
      <c r="Q63" t="s">
        <v>8309</v>
      </c>
      <c r="R63" t="s">
        <v>8311</v>
      </c>
      <c r="S63" s="14">
        <f t="shared" si="2"/>
        <v>41409.814317129625</v>
      </c>
      <c r="T63" s="14">
        <f t="shared" si="3"/>
        <v>41431.814317129625</v>
      </c>
      <c r="U63" s="15" t="s">
        <v>8372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 t="s">
        <v>8219</v>
      </c>
      <c r="F64">
        <v>4642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>
        <f t="shared" si="1"/>
        <v>96.71</v>
      </c>
      <c r="Q64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 s="15" t="s">
        <v>8372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 t="s">
        <v>8219</v>
      </c>
      <c r="F65">
        <v>2270.37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>
        <f t="shared" si="1"/>
        <v>35.47</v>
      </c>
      <c r="Q65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 s="15" t="s">
        <v>8372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 t="s">
        <v>8219</v>
      </c>
      <c r="F66">
        <v>2080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ROUND((F66/D66)*100,0)</f>
        <v>173</v>
      </c>
      <c r="P66">
        <f t="shared" ref="P66:P129" si="5">ROUND(F66/L66,2)</f>
        <v>86.67</v>
      </c>
      <c r="Q66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 s="15" t="s">
        <v>8372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 t="s">
        <v>8219</v>
      </c>
      <c r="F67">
        <v>7527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108</v>
      </c>
      <c r="P67">
        <f t="shared" si="5"/>
        <v>132.05000000000001</v>
      </c>
      <c r="Q67" t="s">
        <v>8309</v>
      </c>
      <c r="R67" t="s">
        <v>8311</v>
      </c>
      <c r="S67" s="14">
        <f t="shared" ref="S67:S130" si="6">(J67/86400)+DATE(1970,1,1)</f>
        <v>41835.821226851855</v>
      </c>
      <c r="T67" s="14">
        <f t="shared" ref="T67:T130" si="7">(I67/86400)+DATE(1970,1,1)</f>
        <v>41862.249305555553</v>
      </c>
      <c r="U67" s="15" t="s">
        <v>8371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 t="s">
        <v>8219</v>
      </c>
      <c r="F68">
        <v>2372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119</v>
      </c>
      <c r="P68">
        <f t="shared" si="5"/>
        <v>91.23</v>
      </c>
      <c r="Q68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  <c r="U68" s="15" t="s">
        <v>8370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 t="s">
        <v>8219</v>
      </c>
      <c r="F69">
        <v>2325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</v>
      </c>
      <c r="P69">
        <f t="shared" si="5"/>
        <v>116.25</v>
      </c>
      <c r="Q69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  <c r="U69" s="15" t="s">
        <v>8373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 t="s">
        <v>8219</v>
      </c>
      <c r="F70">
        <v>763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</v>
      </c>
      <c r="P70">
        <f t="shared" si="5"/>
        <v>21.19</v>
      </c>
      <c r="Q7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  <c r="U70" s="15" t="s">
        <v>8371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 t="s">
        <v>8219</v>
      </c>
      <c r="F71">
        <v>11094.23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111</v>
      </c>
      <c r="P71">
        <f t="shared" si="5"/>
        <v>62.33</v>
      </c>
      <c r="Q71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  <c r="U71" s="15" t="s">
        <v>8374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 t="s">
        <v>8219</v>
      </c>
      <c r="F72">
        <v>636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  <c r="U72" s="15" t="s">
        <v>8374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 t="s">
        <v>8219</v>
      </c>
      <c r="F73">
        <v>2231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124</v>
      </c>
      <c r="P73">
        <f t="shared" si="5"/>
        <v>69.72</v>
      </c>
      <c r="Q73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  <c r="U73" s="15" t="s">
        <v>8373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 t="s">
        <v>8219</v>
      </c>
      <c r="F74">
        <v>2385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</v>
      </c>
      <c r="P74">
        <f t="shared" si="5"/>
        <v>58.17</v>
      </c>
      <c r="Q74" t="s">
        <v>8309</v>
      </c>
      <c r="R74" t="s">
        <v>8311</v>
      </c>
      <c r="S74" s="14">
        <f t="shared" si="6"/>
        <v>41208.010196759264</v>
      </c>
      <c r="T74" s="14">
        <f t="shared" si="7"/>
        <v>41228</v>
      </c>
      <c r="U74" s="15" t="s">
        <v>8373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 t="s">
        <v>8219</v>
      </c>
      <c r="F75">
        <v>900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>
        <f t="shared" si="5"/>
        <v>50</v>
      </c>
      <c r="Q75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  <c r="U75" s="15" t="s">
        <v>8374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 t="s">
        <v>8219</v>
      </c>
      <c r="F76">
        <v>564.66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113</v>
      </c>
      <c r="P76">
        <f t="shared" si="5"/>
        <v>19.47</v>
      </c>
      <c r="Q76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  <c r="U76" s="15" t="s">
        <v>8368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 t="s">
        <v>8219</v>
      </c>
      <c r="F77">
        <v>4040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</v>
      </c>
      <c r="P77">
        <f t="shared" si="5"/>
        <v>85.96</v>
      </c>
      <c r="Q77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  <c r="U77" s="15" t="s">
        <v>8372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 t="s">
        <v>8219</v>
      </c>
      <c r="F78">
        <v>460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</v>
      </c>
      <c r="P78">
        <f t="shared" si="5"/>
        <v>30.67</v>
      </c>
      <c r="Q78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  <c r="U78" s="15" t="s">
        <v>8374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 t="s">
        <v>8219</v>
      </c>
      <c r="F79">
        <v>1570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393</v>
      </c>
      <c r="P79">
        <f t="shared" si="5"/>
        <v>60.38</v>
      </c>
      <c r="Q79" t="s">
        <v>8309</v>
      </c>
      <c r="R79" t="s">
        <v>8311</v>
      </c>
      <c r="S79" s="14">
        <f t="shared" si="6"/>
        <v>40997.144872685181</v>
      </c>
      <c r="T79" s="14">
        <f t="shared" si="7"/>
        <v>41050.124305555553</v>
      </c>
      <c r="U79" s="15" t="s">
        <v>8373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 t="s">
        <v>8219</v>
      </c>
      <c r="F80">
        <v>1351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>
        <f t="shared" si="5"/>
        <v>38.6</v>
      </c>
      <c r="Q8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  <c r="U80" s="15" t="s">
        <v>8370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 t="s">
        <v>8219</v>
      </c>
      <c r="F81">
        <v>1651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  <c r="U81" s="15" t="s">
        <v>8371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 t="s">
        <v>8219</v>
      </c>
      <c r="F82">
        <v>12870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</v>
      </c>
      <c r="P82">
        <f t="shared" si="5"/>
        <v>273.83</v>
      </c>
      <c r="Q82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  <c r="U82" s="15" t="s">
        <v>8372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 t="s">
        <v>8219</v>
      </c>
      <c r="F83">
        <v>1485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>
        <f t="shared" si="5"/>
        <v>53.04</v>
      </c>
      <c r="Q83" t="s">
        <v>8309</v>
      </c>
      <c r="R83" t="s">
        <v>8311</v>
      </c>
      <c r="S83" s="14">
        <f t="shared" si="6"/>
        <v>41100.158877314811</v>
      </c>
      <c r="T83" s="14">
        <f t="shared" si="7"/>
        <v>41104.126388888893</v>
      </c>
      <c r="U83" s="15" t="s">
        <v>8373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 t="s">
        <v>8219</v>
      </c>
      <c r="F84">
        <v>4000.5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</v>
      </c>
      <c r="P84">
        <f t="shared" si="5"/>
        <v>40.01</v>
      </c>
      <c r="Q84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  <c r="U84" s="15" t="s">
        <v>8374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 t="s">
        <v>8219</v>
      </c>
      <c r="F85">
        <v>205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103</v>
      </c>
      <c r="P85">
        <f t="shared" si="5"/>
        <v>15.77</v>
      </c>
      <c r="Q85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  <c r="U85" s="15" t="s">
        <v>8368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 t="s">
        <v>8219</v>
      </c>
      <c r="F86">
        <v>500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  <c r="U86" s="15" t="s">
        <v>8374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 t="s">
        <v>8219</v>
      </c>
      <c r="F87">
        <v>1506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  <c r="U87" s="15" t="s">
        <v>8374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 t="s">
        <v>8219</v>
      </c>
      <c r="F88">
        <v>6388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</v>
      </c>
      <c r="P88">
        <f t="shared" si="5"/>
        <v>375.76</v>
      </c>
      <c r="Q88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  <c r="U88" s="15" t="s">
        <v>8368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 t="s">
        <v>8219</v>
      </c>
      <c r="F89">
        <v>2615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105</v>
      </c>
      <c r="P89">
        <f t="shared" si="5"/>
        <v>104.6</v>
      </c>
      <c r="Q89" t="s">
        <v>8309</v>
      </c>
      <c r="R89" t="s">
        <v>8311</v>
      </c>
      <c r="S89" s="14">
        <f t="shared" si="6"/>
        <v>40322.539386574077</v>
      </c>
      <c r="T89" s="14">
        <f t="shared" si="7"/>
        <v>40332.070138888885</v>
      </c>
      <c r="U89" s="15" t="s">
        <v>8375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 t="s">
        <v>8219</v>
      </c>
      <c r="F90">
        <v>3600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103</v>
      </c>
      <c r="P90">
        <f t="shared" si="5"/>
        <v>60</v>
      </c>
      <c r="Q9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  <c r="U90" s="15" t="s">
        <v>8371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 t="s">
        <v>8219</v>
      </c>
      <c r="F91">
        <v>6904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</v>
      </c>
      <c r="P91">
        <f t="shared" si="5"/>
        <v>123.29</v>
      </c>
      <c r="Q91" t="s">
        <v>8309</v>
      </c>
      <c r="R91" t="s">
        <v>8311</v>
      </c>
      <c r="S91" s="14">
        <f t="shared" si="6"/>
        <v>41402.752222222218</v>
      </c>
      <c r="T91" s="14">
        <f t="shared" si="7"/>
        <v>41427.752222222218</v>
      </c>
      <c r="U91" s="15" t="s">
        <v>8372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 t="s">
        <v>8219</v>
      </c>
      <c r="F92">
        <v>502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</v>
      </c>
      <c r="P92">
        <f t="shared" si="5"/>
        <v>31.38</v>
      </c>
      <c r="Q92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  <c r="U92" s="15" t="s">
        <v>8374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 t="s">
        <v>8219</v>
      </c>
      <c r="F93">
        <v>3600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  <c r="U93" s="15" t="s">
        <v>8374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 t="s">
        <v>8219</v>
      </c>
      <c r="F94">
        <v>5260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</v>
      </c>
      <c r="P94">
        <f t="shared" si="5"/>
        <v>122.33</v>
      </c>
      <c r="Q94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  <c r="U94" s="15" t="s">
        <v>8370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 t="s">
        <v>8219</v>
      </c>
      <c r="F95">
        <v>1106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111</v>
      </c>
      <c r="P95">
        <f t="shared" si="5"/>
        <v>73.73</v>
      </c>
      <c r="Q95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  <c r="U95" s="15" t="s">
        <v>8373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 t="s">
        <v>8219</v>
      </c>
      <c r="F96">
        <v>260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>
        <f t="shared" si="5"/>
        <v>21.67</v>
      </c>
      <c r="Q96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  <c r="U96" s="15" t="s">
        <v>8371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 t="s">
        <v>8219</v>
      </c>
      <c r="F97">
        <v>460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</v>
      </c>
      <c r="P97">
        <f t="shared" si="5"/>
        <v>21.9</v>
      </c>
      <c r="Q97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  <c r="U97" s="15" t="s">
        <v>8373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 t="s">
        <v>8219</v>
      </c>
      <c r="F98">
        <v>1720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115</v>
      </c>
      <c r="P98">
        <f t="shared" si="5"/>
        <v>50.59</v>
      </c>
      <c r="Q98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  <c r="U98" s="15" t="s">
        <v>8375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 t="s">
        <v>8219</v>
      </c>
      <c r="F99">
        <v>425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</v>
      </c>
      <c r="P99">
        <f t="shared" si="5"/>
        <v>53.13</v>
      </c>
      <c r="Q99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  <c r="U99" s="15" t="s">
        <v>8374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 t="s">
        <v>8219</v>
      </c>
      <c r="F100">
        <v>3400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</v>
      </c>
      <c r="P100">
        <f t="shared" si="5"/>
        <v>56.67</v>
      </c>
      <c r="Q100" t="s">
        <v>8309</v>
      </c>
      <c r="R100" t="s">
        <v>8311</v>
      </c>
      <c r="S100" s="14">
        <f t="shared" si="6"/>
        <v>41214.794837962967</v>
      </c>
      <c r="T100" s="14">
        <f t="shared" si="7"/>
        <v>41250.979166666664</v>
      </c>
      <c r="U100" s="15" t="s">
        <v>8373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 t="s">
        <v>8219</v>
      </c>
      <c r="F101">
        <v>1590.29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</v>
      </c>
      <c r="P101">
        <f t="shared" si="5"/>
        <v>40.78</v>
      </c>
      <c r="Q101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  <c r="U101" s="15" t="s">
        <v>8372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 t="s">
        <v>8219</v>
      </c>
      <c r="F102">
        <v>5000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  <c r="U102" s="15" t="s">
        <v>8373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 t="s">
        <v>8219</v>
      </c>
      <c r="F103">
        <v>3500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>
        <f t="shared" si="5"/>
        <v>100</v>
      </c>
      <c r="Q103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  <c r="U103" s="15" t="s">
        <v>8373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 t="s">
        <v>8219</v>
      </c>
      <c r="F104">
        <v>7665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  <c r="U104" s="15" t="s">
        <v>8375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 t="s">
        <v>8219</v>
      </c>
      <c r="F105">
        <v>1367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</v>
      </c>
      <c r="P105">
        <f t="shared" si="5"/>
        <v>27.9</v>
      </c>
      <c r="Q105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  <c r="U105" s="15" t="s">
        <v>8371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 t="s">
        <v>8219</v>
      </c>
      <c r="F106">
        <v>600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>
        <f t="shared" si="5"/>
        <v>60</v>
      </c>
      <c r="Q106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  <c r="U106" s="15" t="s">
        <v>8374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 t="s">
        <v>8219</v>
      </c>
      <c r="F107">
        <v>2363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  <c r="U107" s="15" t="s">
        <v>8370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 t="s">
        <v>8219</v>
      </c>
      <c r="F108">
        <v>5025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14">
        <f t="shared" si="6"/>
        <v>40987.776631944442</v>
      </c>
      <c r="T108" s="14">
        <f t="shared" si="7"/>
        <v>41001.776631944442</v>
      </c>
      <c r="U108" s="15" t="s">
        <v>8373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 t="s">
        <v>8219</v>
      </c>
      <c r="F109">
        <v>7685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  <c r="U109" s="15" t="s">
        <v>8374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 t="s">
        <v>8219</v>
      </c>
      <c r="F110">
        <v>3700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247</v>
      </c>
      <c r="P110">
        <f t="shared" si="5"/>
        <v>78.72</v>
      </c>
      <c r="Q1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  <c r="U110" s="15" t="s">
        <v>8372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 t="s">
        <v>8219</v>
      </c>
      <c r="F111">
        <v>2195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220</v>
      </c>
      <c r="P111">
        <f t="shared" si="5"/>
        <v>46.7</v>
      </c>
      <c r="Q111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  <c r="U111" s="15" t="s">
        <v>8374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 t="s">
        <v>8219</v>
      </c>
      <c r="F112">
        <v>1700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131</v>
      </c>
      <c r="P112">
        <f t="shared" si="5"/>
        <v>65.38</v>
      </c>
      <c r="Q112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  <c r="U112" s="15" t="s">
        <v>8372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 t="s">
        <v>8219</v>
      </c>
      <c r="F113">
        <v>5410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  <c r="U113" s="15" t="s">
        <v>8368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 t="s">
        <v>8219</v>
      </c>
      <c r="F114">
        <v>5200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>
        <f t="shared" si="5"/>
        <v>64.2</v>
      </c>
      <c r="Q114" t="s">
        <v>8309</v>
      </c>
      <c r="R114" t="s">
        <v>8311</v>
      </c>
      <c r="S114" s="14">
        <f t="shared" si="6"/>
        <v>41718.043032407411</v>
      </c>
      <c r="T114" s="14">
        <f t="shared" si="7"/>
        <v>41742.083333333336</v>
      </c>
      <c r="U114" s="15" t="s">
        <v>8371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 t="s">
        <v>8219</v>
      </c>
      <c r="F115">
        <v>7050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  <c r="U115" s="15" t="s">
        <v>8374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 t="s">
        <v>8219</v>
      </c>
      <c r="F116">
        <v>3100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</v>
      </c>
      <c r="P116">
        <f t="shared" si="5"/>
        <v>88.57</v>
      </c>
      <c r="Q116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  <c r="U116" s="15" t="s">
        <v>8374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 t="s">
        <v>8219</v>
      </c>
      <c r="F117">
        <v>632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14">
        <f t="shared" si="6"/>
        <v>40918.738935185189</v>
      </c>
      <c r="T117" s="14">
        <f t="shared" si="7"/>
        <v>40943.738935185189</v>
      </c>
      <c r="U117" s="15" t="s">
        <v>8373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 t="s">
        <v>8219</v>
      </c>
      <c r="F118">
        <v>3978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  <c r="U118" s="15" t="s">
        <v>8374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 t="s">
        <v>8219</v>
      </c>
      <c r="F119">
        <v>4522.22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  <c r="U119" s="15" t="s">
        <v>8375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 t="s">
        <v>8219</v>
      </c>
      <c r="F120">
        <v>5651.58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  <c r="U120" s="15" t="s">
        <v>8374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 t="s">
        <v>8219</v>
      </c>
      <c r="F121">
        <v>3398.1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105</v>
      </c>
      <c r="P121">
        <f t="shared" si="5"/>
        <v>91.84</v>
      </c>
      <c r="Q121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  <c r="U121" s="15" t="s">
        <v>8374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 t="s">
        <v>8220</v>
      </c>
      <c r="F122">
        <v>10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  <c r="U122" s="15" t="s">
        <v>8370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 t="s">
        <v>8220</v>
      </c>
      <c r="F123">
        <v>1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  <c r="U123" s="15" t="s">
        <v>8368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 t="s">
        <v>8220</v>
      </c>
      <c r="F124">
        <v>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  <c r="U124" s="15" t="s">
        <v>8370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 t="s">
        <v>8220</v>
      </c>
      <c r="F125">
        <v>151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25.17</v>
      </c>
      <c r="Q125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  <c r="U125" s="15" t="s">
        <v>8371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 t="s">
        <v>8220</v>
      </c>
      <c r="F126">
        <v>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  <c r="U126" s="15" t="s">
        <v>8368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 t="s">
        <v>8220</v>
      </c>
      <c r="F127">
        <v>70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5"/>
        <v>11.67</v>
      </c>
      <c r="Q127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  <c r="U127" s="15" t="s">
        <v>8370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 t="s">
        <v>8220</v>
      </c>
      <c r="F128">
        <v>1387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>
        <f t="shared" si="5"/>
        <v>106.69</v>
      </c>
      <c r="Q128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  <c r="U128" s="15" t="s">
        <v>8368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 t="s">
        <v>8220</v>
      </c>
      <c r="F129">
        <v>190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>
        <f t="shared" si="5"/>
        <v>47.5</v>
      </c>
      <c r="Q129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  <c r="U129" s="15" t="s">
        <v>8368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 t="s">
        <v>8220</v>
      </c>
      <c r="F130">
        <v>1867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ROUND((F130/D130)*100,0)</f>
        <v>2</v>
      </c>
      <c r="P130">
        <f t="shared" ref="P130:P193" si="9">ROUND(F130/L130,2)</f>
        <v>311.17</v>
      </c>
      <c r="Q13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  <c r="U130" s="15" t="s">
        <v>8370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 t="s">
        <v>8220</v>
      </c>
      <c r="F131">
        <v>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t="e">
        <f t="shared" si="9"/>
        <v>#DIV/0!</v>
      </c>
      <c r="Q131" t="s">
        <v>8309</v>
      </c>
      <c r="R131" t="s">
        <v>8312</v>
      </c>
      <c r="S131" s="14">
        <f t="shared" ref="S131:S194" si="10">(J131/86400)+DATE(1970,1,1)</f>
        <v>41882.937303240738</v>
      </c>
      <c r="T131" s="14">
        <f t="shared" ref="T131:T194" si="11">(I131/86400)+DATE(1970,1,1)</f>
        <v>41942.937303240738</v>
      </c>
      <c r="U131" s="15" t="s">
        <v>8371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 t="s">
        <v>8220</v>
      </c>
      <c r="F132">
        <v>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4">
        <f t="shared" si="10"/>
        <v>41778.91541666667</v>
      </c>
      <c r="T132" s="14">
        <f t="shared" si="11"/>
        <v>41806.844444444447</v>
      </c>
      <c r="U132" s="15" t="s">
        <v>8371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 t="s">
        <v>8220</v>
      </c>
      <c r="F133">
        <v>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  <c r="U133" s="15" t="s">
        <v>8370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 t="s">
        <v>8220</v>
      </c>
      <c r="F134">
        <v>7655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>
        <f t="shared" si="9"/>
        <v>94.51</v>
      </c>
      <c r="Q134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  <c r="U134" s="15" t="s">
        <v>8371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 t="s">
        <v>8220</v>
      </c>
      <c r="F135">
        <v>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  <c r="U135" s="15" t="s">
        <v>8370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 t="s">
        <v>8220</v>
      </c>
      <c r="F136">
        <v>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  <c r="U136" s="15" t="s">
        <v>8368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 t="s">
        <v>8220</v>
      </c>
      <c r="F137">
        <v>403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  <c r="U137" s="15" t="s">
        <v>8371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 t="s">
        <v>8220</v>
      </c>
      <c r="F138">
        <v>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  <c r="U138" s="15" t="s">
        <v>8368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 t="s">
        <v>8220</v>
      </c>
      <c r="F139">
        <v>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  <c r="U139" s="15" t="s">
        <v>8368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 t="s">
        <v>8220</v>
      </c>
      <c r="F140">
        <v>4712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  <c r="U140" s="15" t="s">
        <v>8368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 t="s">
        <v>8220</v>
      </c>
      <c r="F141">
        <v>500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>
        <f t="shared" si="9"/>
        <v>500</v>
      </c>
      <c r="Q141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  <c r="U141" s="15" t="s">
        <v>8368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 t="s">
        <v>8220</v>
      </c>
      <c r="F142">
        <v>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  <c r="U142" s="15" t="s">
        <v>8368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 t="s">
        <v>8220</v>
      </c>
      <c r="F143">
        <v>1293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>
        <f t="shared" si="9"/>
        <v>46.18</v>
      </c>
      <c r="Q143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  <c r="U143" s="15" t="s">
        <v>8368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 t="s">
        <v>8220</v>
      </c>
      <c r="F144">
        <v>10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  <c r="U144" s="15" t="s">
        <v>8371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 t="s">
        <v>8220</v>
      </c>
      <c r="F145">
        <v>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4">
        <f t="shared" si="10"/>
        <v>42559.064143518517</v>
      </c>
      <c r="T145" s="14">
        <f t="shared" si="11"/>
        <v>42616.246527777781</v>
      </c>
      <c r="U145" s="15" t="s">
        <v>8370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 t="s">
        <v>8220</v>
      </c>
      <c r="F146">
        <v>2070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>
        <f t="shared" si="9"/>
        <v>55.95</v>
      </c>
      <c r="Q146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  <c r="U146" s="15" t="s">
        <v>8368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 t="s">
        <v>8220</v>
      </c>
      <c r="F147">
        <v>338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>
        <f t="shared" si="9"/>
        <v>37.56</v>
      </c>
      <c r="Q147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  <c r="U147" s="15" t="s">
        <v>8368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 t="s">
        <v>8220</v>
      </c>
      <c r="F148">
        <v>115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>
        <f t="shared" si="9"/>
        <v>38.33</v>
      </c>
      <c r="Q148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  <c r="U148" s="15" t="s">
        <v>8370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 t="s">
        <v>8220</v>
      </c>
      <c r="F149">
        <v>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  <c r="U149" s="15" t="s">
        <v>8371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 t="s">
        <v>8220</v>
      </c>
      <c r="F150">
        <v>40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  <c r="U150" s="15" t="s">
        <v>8370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 t="s">
        <v>8220</v>
      </c>
      <c r="F151">
        <v>92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>
        <f t="shared" si="9"/>
        <v>15.33</v>
      </c>
      <c r="Q151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  <c r="U151" s="15" t="s">
        <v>8371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 t="s">
        <v>8220</v>
      </c>
      <c r="F152">
        <v>30112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>
        <f t="shared" si="9"/>
        <v>449.43</v>
      </c>
      <c r="Q152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  <c r="U152" s="15" t="s">
        <v>8368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 t="s">
        <v>8220</v>
      </c>
      <c r="F153">
        <v>140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  <c r="U153" s="15" t="s">
        <v>8368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 t="s">
        <v>8220</v>
      </c>
      <c r="F154">
        <v>30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">
        <v>8309</v>
      </c>
      <c r="R154" t="s">
        <v>8312</v>
      </c>
      <c r="S154" s="14">
        <f t="shared" si="10"/>
        <v>41875.077546296292</v>
      </c>
      <c r="T154" s="14">
        <f t="shared" si="11"/>
        <v>41905.077546296292</v>
      </c>
      <c r="U154" s="15" t="s">
        <v>8371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 t="s">
        <v>8220</v>
      </c>
      <c r="F155">
        <v>359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>
        <f t="shared" si="9"/>
        <v>35.9</v>
      </c>
      <c r="Q155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  <c r="U155" s="15" t="s">
        <v>8371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 t="s">
        <v>8220</v>
      </c>
      <c r="F156">
        <v>40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>
        <f t="shared" si="9"/>
        <v>13.33</v>
      </c>
      <c r="Q156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  <c r="U156" s="15" t="s">
        <v>8368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 t="s">
        <v>8220</v>
      </c>
      <c r="F157">
        <v>81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20.25</v>
      </c>
      <c r="Q157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  <c r="U157" s="15" t="s">
        <v>8368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 t="s">
        <v>8220</v>
      </c>
      <c r="F158">
        <v>1785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>
        <f t="shared" si="9"/>
        <v>119</v>
      </c>
      <c r="Q158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  <c r="U158" s="15" t="s">
        <v>8371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 t="s">
        <v>8220</v>
      </c>
      <c r="F159">
        <v>8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  <c r="U159" s="15" t="s">
        <v>8370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 t="s">
        <v>8220</v>
      </c>
      <c r="F160">
        <v>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  <c r="U160" s="15" t="s">
        <v>8371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 t="s">
        <v>8220</v>
      </c>
      <c r="F161">
        <v>10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  <c r="U161" s="15" t="s">
        <v>8370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 t="s">
        <v>8221</v>
      </c>
      <c r="F162">
        <v>0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4">
        <f t="shared" si="10"/>
        <v>42171.913090277776</v>
      </c>
      <c r="T162" s="14">
        <f t="shared" si="11"/>
        <v>42231.913090277776</v>
      </c>
      <c r="U162" s="15" t="s">
        <v>8368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 t="s">
        <v>8221</v>
      </c>
      <c r="F163">
        <v>5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  <c r="U163" s="15" t="s">
        <v>8371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 t="s">
        <v>8221</v>
      </c>
      <c r="F164">
        <v>435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>
        <f t="shared" si="9"/>
        <v>43.5</v>
      </c>
      <c r="Q164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  <c r="U164" s="15" t="s">
        <v>8371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 t="s">
        <v>8221</v>
      </c>
      <c r="F165">
        <v>0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  <c r="U165" s="15" t="s">
        <v>8368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 t="s">
        <v>8221</v>
      </c>
      <c r="F166">
        <v>640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>
        <f t="shared" si="9"/>
        <v>91.43</v>
      </c>
      <c r="Q166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  <c r="U166" s="15" t="s">
        <v>8371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 t="s">
        <v>8221</v>
      </c>
      <c r="F167">
        <v>0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  <c r="U167" s="15" t="s">
        <v>8368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 t="s">
        <v>8221</v>
      </c>
      <c r="F168">
        <v>3000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  <c r="U168" s="15" t="s">
        <v>8370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 t="s">
        <v>8221</v>
      </c>
      <c r="F169">
        <v>11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5.5</v>
      </c>
      <c r="Q169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  <c r="U169" s="15" t="s">
        <v>8368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 t="s">
        <v>8221</v>
      </c>
      <c r="F170">
        <v>325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>
        <f t="shared" si="9"/>
        <v>108.33</v>
      </c>
      <c r="Q17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  <c r="U170" s="15" t="s">
        <v>8368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 t="s">
        <v>8221</v>
      </c>
      <c r="F171">
        <v>560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>
        <f t="shared" si="9"/>
        <v>56</v>
      </c>
      <c r="Q171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  <c r="U171" s="15" t="s">
        <v>8371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 t="s">
        <v>8221</v>
      </c>
      <c r="F172">
        <v>325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>
        <f t="shared" si="9"/>
        <v>32.5</v>
      </c>
      <c r="Q172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  <c r="U172" s="15" t="s">
        <v>8368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 t="s">
        <v>8221</v>
      </c>
      <c r="F173">
        <v>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  <c r="U173" s="15" t="s">
        <v>8370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 t="s">
        <v>8221</v>
      </c>
      <c r="F174">
        <v>0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42082.353275462963</v>
      </c>
      <c r="U174" s="15" t="s">
        <v>8368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 t="s">
        <v>8221</v>
      </c>
      <c r="F175">
        <v>0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  <c r="U175" s="15" t="s">
        <v>8368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 t="s">
        <v>8221</v>
      </c>
      <c r="F176">
        <v>0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  <c r="U176" s="15" t="s">
        <v>8368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 t="s">
        <v>8221</v>
      </c>
      <c r="F177">
        <v>1297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>
        <f t="shared" si="9"/>
        <v>49.88</v>
      </c>
      <c r="Q177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  <c r="U177" s="15" t="s">
        <v>8371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 t="s">
        <v>8221</v>
      </c>
      <c r="F178">
        <v>0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  <c r="U178" s="15" t="s">
        <v>8368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 t="s">
        <v>8221</v>
      </c>
      <c r="F179">
        <v>180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  <c r="U179" s="15" t="s">
        <v>8368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 t="s">
        <v>8221</v>
      </c>
      <c r="F180">
        <v>0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  <c r="U180" s="15" t="s">
        <v>8368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 t="s">
        <v>8221</v>
      </c>
      <c r="F181">
        <v>200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  <c r="U181" s="15" t="s">
        <v>8370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 t="s">
        <v>8221</v>
      </c>
      <c r="F182">
        <v>401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>
        <f t="shared" si="9"/>
        <v>30.85</v>
      </c>
      <c r="Q182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  <c r="U182" s="15" t="s">
        <v>8368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 t="s">
        <v>8221</v>
      </c>
      <c r="F183">
        <v>722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>
        <f t="shared" si="9"/>
        <v>180.5</v>
      </c>
      <c r="Q183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  <c r="U183" s="15" t="s">
        <v>8368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 t="s">
        <v>8221</v>
      </c>
      <c r="F184">
        <v>0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  <c r="U184" s="15" t="s">
        <v>8370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 t="s">
        <v>8221</v>
      </c>
      <c r="F185">
        <v>4482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>
        <f t="shared" si="9"/>
        <v>373.5</v>
      </c>
      <c r="Q185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  <c r="U185" s="15" t="s">
        <v>8371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 t="s">
        <v>8221</v>
      </c>
      <c r="F186">
        <v>51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>
        <f t="shared" si="9"/>
        <v>25.5</v>
      </c>
      <c r="Q186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  <c r="U186" s="15" t="s">
        <v>8371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 t="s">
        <v>8221</v>
      </c>
      <c r="F187">
        <v>2200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>
        <f t="shared" si="9"/>
        <v>220</v>
      </c>
      <c r="Q187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  <c r="U187" s="15" t="s">
        <v>8370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 t="s">
        <v>8221</v>
      </c>
      <c r="F188">
        <v>0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  <c r="U188" s="15" t="s">
        <v>8369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 t="s">
        <v>8221</v>
      </c>
      <c r="F189">
        <v>800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  <c r="U189" s="15" t="s">
        <v>8368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 t="s">
        <v>8221</v>
      </c>
      <c r="F190">
        <v>0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  <c r="U190" s="15" t="s">
        <v>8371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 t="s">
        <v>8221</v>
      </c>
      <c r="F191">
        <v>345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  <c r="U191" s="15" t="s">
        <v>8370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 t="s">
        <v>8221</v>
      </c>
      <c r="F192">
        <v>50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  <c r="U192" s="15" t="s">
        <v>8370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 t="s">
        <v>8221</v>
      </c>
      <c r="F193">
        <v>250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  <c r="U193" s="15" t="s">
        <v>8368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 t="s">
        <v>8221</v>
      </c>
      <c r="F194">
        <v>17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ROUND((F194/D194)*100,0)</f>
        <v>0</v>
      </c>
      <c r="P194">
        <f t="shared" ref="P194:P257" si="13">ROUND(F194/L194,2)</f>
        <v>5.67</v>
      </c>
      <c r="Q194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  <c r="U194" s="15" t="s">
        <v>8371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 t="s">
        <v>8221</v>
      </c>
      <c r="F195">
        <v>0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t="e">
        <f t="shared" si="13"/>
        <v>#DIV/0!</v>
      </c>
      <c r="Q195" t="s">
        <v>8309</v>
      </c>
      <c r="R195" t="s">
        <v>8313</v>
      </c>
      <c r="S195" s="14">
        <f t="shared" ref="S195:S258" si="14">(J195/86400)+DATE(1970,1,1)</f>
        <v>41911.934791666667</v>
      </c>
      <c r="T195" s="14">
        <f t="shared" ref="T195:T258" si="15">(I195/86400)+DATE(1970,1,1)</f>
        <v>41971.976458333331</v>
      </c>
      <c r="U195" s="15" t="s">
        <v>8371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 t="s">
        <v>8221</v>
      </c>
      <c r="F196">
        <v>3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  <c r="U196" s="15" t="s">
        <v>8370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 t="s">
        <v>8221</v>
      </c>
      <c r="F197">
        <v>0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  <c r="U197" s="15" t="s">
        <v>8368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 t="s">
        <v>8221</v>
      </c>
      <c r="F198">
        <v>1465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  <c r="U198" s="15" t="s">
        <v>8368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 t="s">
        <v>8221</v>
      </c>
      <c r="F199">
        <v>262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  <c r="U199" s="15" t="s">
        <v>8369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 t="s">
        <v>8221</v>
      </c>
      <c r="F200">
        <v>279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>
        <f t="shared" si="13"/>
        <v>46.5</v>
      </c>
      <c r="Q20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  <c r="U200" s="15" t="s">
        <v>8371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 t="s">
        <v>8221</v>
      </c>
      <c r="F201">
        <v>0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  <c r="U201" s="15" t="s">
        <v>8370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 t="s">
        <v>8221</v>
      </c>
      <c r="F202">
        <v>1571.55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14">
        <f t="shared" si="14"/>
        <v>41867.083368055552</v>
      </c>
      <c r="T202" s="14">
        <f t="shared" si="15"/>
        <v>41897.083368055552</v>
      </c>
      <c r="U202" s="15" t="s">
        <v>8371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 t="s">
        <v>8221</v>
      </c>
      <c r="F203">
        <v>380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  <c r="U203" s="15" t="s">
        <v>8368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 t="s">
        <v>8221</v>
      </c>
      <c r="F204">
        <v>0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  <c r="U204" s="15" t="s">
        <v>8368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 t="s">
        <v>8221</v>
      </c>
      <c r="F205">
        <v>746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  <c r="U205" s="15" t="s">
        <v>8371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 t="s">
        <v>8221</v>
      </c>
      <c r="F206">
        <v>152165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  <c r="U206" s="15" t="s">
        <v>8370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 t="s">
        <v>8221</v>
      </c>
      <c r="F207">
        <v>1300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  <c r="U207" s="15" t="s">
        <v>8368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 t="s">
        <v>8221</v>
      </c>
      <c r="F208">
        <v>0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  <c r="U208" s="15" t="s">
        <v>8370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 t="s">
        <v>8221</v>
      </c>
      <c r="F209">
        <v>2130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  <c r="U209" s="15" t="s">
        <v>8371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 t="s">
        <v>8221</v>
      </c>
      <c r="F210">
        <v>0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  <c r="U210" s="15" t="s">
        <v>8371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 t="s">
        <v>8221</v>
      </c>
      <c r="F211">
        <v>0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  <c r="U211" s="15" t="s">
        <v>8368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 t="s">
        <v>8221</v>
      </c>
      <c r="F212">
        <v>3030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  <c r="U212" s="15" t="s">
        <v>8368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 t="s">
        <v>8221</v>
      </c>
      <c r="F213">
        <v>2230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14">
        <f t="shared" si="14"/>
        <v>42236.159918981481</v>
      </c>
      <c r="T213" s="14">
        <f t="shared" si="15"/>
        <v>42266.159918981481</v>
      </c>
      <c r="U213" s="15" t="s">
        <v>8368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 t="s">
        <v>8221</v>
      </c>
      <c r="F214">
        <v>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  <c r="U214" s="15" t="s">
        <v>8370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 t="s">
        <v>8221</v>
      </c>
      <c r="F215">
        <v>20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  <c r="U215" s="15" t="s">
        <v>8368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 t="s">
        <v>8221</v>
      </c>
      <c r="F216">
        <v>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  <c r="U216" s="15" t="s">
        <v>8368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 t="s">
        <v>8221</v>
      </c>
      <c r="F217">
        <v>10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  <c r="U217" s="15" t="s">
        <v>8370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 t="s">
        <v>8221</v>
      </c>
      <c r="F218">
        <v>27849.22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  <c r="U218" s="15" t="s">
        <v>8368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 t="s">
        <v>8221</v>
      </c>
      <c r="F219">
        <v>11943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  <c r="U219" s="15" t="s">
        <v>8371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 t="s">
        <v>8221</v>
      </c>
      <c r="F220">
        <v>100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  <c r="U220" s="15" t="s">
        <v>8368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 t="s">
        <v>8221</v>
      </c>
      <c r="F221">
        <v>8815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  <c r="U221" s="15" t="s">
        <v>8370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 t="s">
        <v>8221</v>
      </c>
      <c r="F222">
        <v>360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>
        <f t="shared" si="13"/>
        <v>120</v>
      </c>
      <c r="Q222" t="s">
        <v>8309</v>
      </c>
      <c r="R222" t="s">
        <v>8313</v>
      </c>
      <c r="S222" s="14">
        <f t="shared" si="14"/>
        <v>42195.643865740742</v>
      </c>
      <c r="T222" s="14">
        <f t="shared" si="15"/>
        <v>42236.837500000001</v>
      </c>
      <c r="U222" s="15" t="s">
        <v>8368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 t="s">
        <v>8221</v>
      </c>
      <c r="F223">
        <v>0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  <c r="U223" s="15" t="s">
        <v>8368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 t="s">
        <v>8221</v>
      </c>
      <c r="F224">
        <v>130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  <c r="U224" s="15" t="s">
        <v>8368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 t="s">
        <v>8221</v>
      </c>
      <c r="F225">
        <v>0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  <c r="U225" s="15" t="s">
        <v>8370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 t="s">
        <v>8221</v>
      </c>
      <c r="F226">
        <v>0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  <c r="U226" s="15" t="s">
        <v>8368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 t="s">
        <v>8221</v>
      </c>
      <c r="F227">
        <v>0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  <c r="U227" s="15" t="s">
        <v>8370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 t="s">
        <v>8221</v>
      </c>
      <c r="F228">
        <v>250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>
        <f t="shared" si="13"/>
        <v>125</v>
      </c>
      <c r="Q228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  <c r="U228" s="15" t="s">
        <v>8368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 t="s">
        <v>8221</v>
      </c>
      <c r="F229">
        <v>0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  <c r="U229" s="15" t="s">
        <v>8368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 t="s">
        <v>8221</v>
      </c>
      <c r="F230">
        <v>0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  <c r="U230" s="15" t="s">
        <v>8368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 t="s">
        <v>8221</v>
      </c>
      <c r="F231">
        <v>0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  <c r="U231" s="15" t="s">
        <v>8370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 t="s">
        <v>8221</v>
      </c>
      <c r="F232">
        <v>60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">
        <v>8309</v>
      </c>
      <c r="R232" t="s">
        <v>8313</v>
      </c>
      <c r="S232" s="14">
        <f t="shared" si="14"/>
        <v>42129.77721064815</v>
      </c>
      <c r="T232" s="14">
        <f t="shared" si="15"/>
        <v>42159.77721064815</v>
      </c>
      <c r="U232" s="15" t="s">
        <v>8368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 t="s">
        <v>8221</v>
      </c>
      <c r="F233">
        <v>0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4">
        <f t="shared" si="14"/>
        <v>42341.958923611106</v>
      </c>
      <c r="T233" s="14">
        <f t="shared" si="15"/>
        <v>42371.958923611106</v>
      </c>
      <c r="U233" s="15" t="s">
        <v>8368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 t="s">
        <v>8221</v>
      </c>
      <c r="F234">
        <v>110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>
        <f t="shared" si="13"/>
        <v>15.71</v>
      </c>
      <c r="Q234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  <c r="U234" s="15" t="s">
        <v>8368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 t="s">
        <v>8221</v>
      </c>
      <c r="F235">
        <v>0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  <c r="U235" s="15" t="s">
        <v>8370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 t="s">
        <v>8221</v>
      </c>
      <c r="F236">
        <v>401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  <c r="U236" s="15" t="s">
        <v>8368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 t="s">
        <v>8221</v>
      </c>
      <c r="F237">
        <v>0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  <c r="U237" s="15" t="s">
        <v>8368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 t="s">
        <v>8221</v>
      </c>
      <c r="F238">
        <v>0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4">
        <f t="shared" si="14"/>
        <v>42321.084479166668</v>
      </c>
      <c r="T238" s="14">
        <f t="shared" si="15"/>
        <v>42374</v>
      </c>
      <c r="U238" s="15" t="s">
        <v>8368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 t="s">
        <v>8221</v>
      </c>
      <c r="F239">
        <v>50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  <c r="U239" s="15" t="s">
        <v>8370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 t="s">
        <v>8221</v>
      </c>
      <c r="F240">
        <v>0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4">
        <f t="shared" si="14"/>
        <v>42713.962500000001</v>
      </c>
      <c r="T240" s="14">
        <f t="shared" si="15"/>
        <v>42734.375</v>
      </c>
      <c r="U240" s="15" t="s">
        <v>8370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 t="s">
        <v>8221</v>
      </c>
      <c r="F241">
        <v>250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  <c r="U241" s="15" t="s">
        <v>8368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 t="s">
        <v>8219</v>
      </c>
      <c r="F242">
        <v>16145.12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  <c r="U242" s="15" t="s">
        <v>8372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 t="s">
        <v>8219</v>
      </c>
      <c r="F243">
        <v>41000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  <c r="U243" s="15" t="s">
        <v>8371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 t="s">
        <v>8219</v>
      </c>
      <c r="F244">
        <v>14750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  <c r="U244" s="15" t="s">
        <v>8374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 t="s">
        <v>8219</v>
      </c>
      <c r="F245">
        <v>25648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  <c r="U245" s="15" t="s">
        <v>8371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 t="s">
        <v>8219</v>
      </c>
      <c r="F246">
        <v>3981.5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40253.295833333337</v>
      </c>
      <c r="U246" s="15" t="s">
        <v>8375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 t="s">
        <v>8219</v>
      </c>
      <c r="F247">
        <v>5186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  <c r="U247" s="15" t="s">
        <v>8373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 t="s">
        <v>8219</v>
      </c>
      <c r="F248">
        <v>15273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  <c r="U248" s="15" t="s">
        <v>8375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 t="s">
        <v>8219</v>
      </c>
      <c r="F249">
        <v>6705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  <c r="U249" s="15" t="s">
        <v>8375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 t="s">
        <v>8219</v>
      </c>
      <c r="F250">
        <v>86133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  <c r="U250" s="15" t="s">
        <v>8374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 t="s">
        <v>8219</v>
      </c>
      <c r="F251">
        <v>11292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  <c r="U251" s="15" t="s">
        <v>8375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 t="s">
        <v>8219</v>
      </c>
      <c r="F252">
        <v>31675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  <c r="U252" s="15" t="s">
        <v>8372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 t="s">
        <v>8219</v>
      </c>
      <c r="F253">
        <v>4395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  <c r="U253" s="15" t="s">
        <v>8373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 t="s">
        <v>8219</v>
      </c>
      <c r="F254">
        <v>9228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14">
        <f t="shared" si="14"/>
        <v>40266.66270833333</v>
      </c>
      <c r="T254" s="14">
        <f t="shared" si="15"/>
        <v>40330.165972222225</v>
      </c>
      <c r="U254" s="15" t="s">
        <v>8375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 t="s">
        <v>8219</v>
      </c>
      <c r="F255">
        <v>1511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  <c r="U255" s="15" t="s">
        <v>8373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 t="s">
        <v>8219</v>
      </c>
      <c r="F256">
        <v>28067.34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14">
        <f t="shared" si="14"/>
        <v>42263.952662037038</v>
      </c>
      <c r="T256" s="14">
        <f t="shared" si="15"/>
        <v>42294.083333333328</v>
      </c>
      <c r="U256" s="15" t="s">
        <v>8368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 t="s">
        <v>8219</v>
      </c>
      <c r="F257">
        <v>8538.66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  <c r="U257" s="15" t="s">
        <v>8374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 t="s">
        <v>8219</v>
      </c>
      <c r="F258">
        <v>18083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ROUND((F258/D258)*100,0)</f>
        <v>139</v>
      </c>
      <c r="P258">
        <f t="shared" ref="P258:P321" si="17">ROUND(F258/L258,2)</f>
        <v>65.760000000000005</v>
      </c>
      <c r="Q258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  <c r="U258" s="15" t="s">
        <v>8372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 t="s">
        <v>8219</v>
      </c>
      <c r="F259">
        <v>37354.269999999997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107</v>
      </c>
      <c r="P259">
        <f t="shared" si="17"/>
        <v>66.7</v>
      </c>
      <c r="Q259" t="s">
        <v>8309</v>
      </c>
      <c r="R259" t="s">
        <v>8314</v>
      </c>
      <c r="S259" s="14">
        <f t="shared" ref="S259:S322" si="18">(J259/86400)+DATE(1970,1,1)</f>
        <v>42479.626875000002</v>
      </c>
      <c r="T259" s="14">
        <f t="shared" ref="T259:T322" si="19">(I259/86400)+DATE(1970,1,1)</f>
        <v>42509.626875000002</v>
      </c>
      <c r="U259" s="15" t="s">
        <v>8370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 t="s">
        <v>8219</v>
      </c>
      <c r="F260">
        <v>57342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  <c r="U260" s="15" t="s">
        <v>8374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 t="s">
        <v>8219</v>
      </c>
      <c r="F261">
        <v>98953.42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  <c r="U261" s="15" t="s">
        <v>8368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 t="s">
        <v>8219</v>
      </c>
      <c r="F262">
        <v>10640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  <c r="U262" s="15" t="s">
        <v>8375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 t="s">
        <v>8219</v>
      </c>
      <c r="F263">
        <v>21480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  <c r="U263" s="15" t="s">
        <v>8373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 t="s">
        <v>8219</v>
      </c>
      <c r="F264">
        <v>6000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  <c r="U264" s="15" t="s">
        <v>8374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 t="s">
        <v>8219</v>
      </c>
      <c r="F265">
        <v>29520.27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  <c r="U265" s="15" t="s">
        <v>8373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 t="s">
        <v>8219</v>
      </c>
      <c r="F266">
        <v>5910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  <c r="U266" s="15" t="s">
        <v>8373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 t="s">
        <v>8219</v>
      </c>
      <c r="F267">
        <v>5555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14">
        <f t="shared" si="18"/>
        <v>40267.245717592596</v>
      </c>
      <c r="T267" s="14">
        <f t="shared" si="19"/>
        <v>40308.844444444447</v>
      </c>
      <c r="U267" s="15" t="s">
        <v>8375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 t="s">
        <v>8219</v>
      </c>
      <c r="F268">
        <v>1455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  <c r="U268" s="15" t="s">
        <v>8375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 t="s">
        <v>8219</v>
      </c>
      <c r="F269">
        <v>12965.44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  <c r="U269" s="15" t="s">
        <v>8371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 t="s">
        <v>8219</v>
      </c>
      <c r="F270">
        <v>5570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  <c r="U270" s="15" t="s">
        <v>8374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 t="s">
        <v>8219</v>
      </c>
      <c r="F271">
        <v>147233.76999999999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  <c r="U271" s="15" t="s">
        <v>8369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 t="s">
        <v>8219</v>
      </c>
      <c r="F272">
        <v>3510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14">
        <f t="shared" si="18"/>
        <v>40637.86655092593</v>
      </c>
      <c r="T272" s="14">
        <f t="shared" si="19"/>
        <v>40688.166666666664</v>
      </c>
      <c r="U272" s="15" t="s">
        <v>8374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 t="s">
        <v>8219</v>
      </c>
      <c r="F273">
        <v>31404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14">
        <f t="shared" si="18"/>
        <v>41612.100243055553</v>
      </c>
      <c r="T273" s="14">
        <f t="shared" si="19"/>
        <v>41641.333333333336</v>
      </c>
      <c r="U273" s="15" t="s">
        <v>8372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 t="s">
        <v>8219</v>
      </c>
      <c r="F274">
        <v>5323.01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  <c r="U274" s="15" t="s">
        <v>8375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 t="s">
        <v>8219</v>
      </c>
      <c r="F275">
        <v>5388.79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  <c r="U275" s="15" t="s">
        <v>8374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 t="s">
        <v>8219</v>
      </c>
      <c r="F276">
        <v>6240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  <c r="U276" s="15" t="s">
        <v>8373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 t="s">
        <v>8219</v>
      </c>
      <c r="F277">
        <v>21679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  <c r="U277" s="15" t="s">
        <v>8373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 t="s">
        <v>8219</v>
      </c>
      <c r="F278">
        <v>5904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14">
        <f t="shared" si="18"/>
        <v>40967.081875000003</v>
      </c>
      <c r="T278" s="14">
        <f t="shared" si="19"/>
        <v>41027.040208333332</v>
      </c>
      <c r="U278" s="15" t="s">
        <v>8373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 t="s">
        <v>8219</v>
      </c>
      <c r="F279">
        <v>71748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  <c r="U279" s="15" t="s">
        <v>8368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 t="s">
        <v>8219</v>
      </c>
      <c r="F280">
        <v>40594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  <c r="U280" s="15" t="s">
        <v>8373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 t="s">
        <v>8219</v>
      </c>
      <c r="F281">
        <v>26744.11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  <c r="U281" s="15" t="s">
        <v>8369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 t="s">
        <v>8219</v>
      </c>
      <c r="F282">
        <v>117108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14">
        <f t="shared" si="18"/>
        <v>41744.590682870374</v>
      </c>
      <c r="T282" s="14">
        <f t="shared" si="19"/>
        <v>41789.590682870374</v>
      </c>
      <c r="U282" s="15" t="s">
        <v>8371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 t="s">
        <v>8219</v>
      </c>
      <c r="F283">
        <v>6632.32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  <c r="U283" s="15" t="s">
        <v>8376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 t="s">
        <v>8219</v>
      </c>
      <c r="F284">
        <v>45535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  <c r="U284" s="15" t="s">
        <v>8375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 t="s">
        <v>8219</v>
      </c>
      <c r="F285">
        <v>20569.05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  <c r="U285" s="15" t="s">
        <v>8374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 t="s">
        <v>8219</v>
      </c>
      <c r="F286">
        <v>41850.46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  <c r="U286" s="15" t="s">
        <v>8374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 t="s">
        <v>8219</v>
      </c>
      <c r="F287">
        <v>32035.51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  <c r="U287" s="15" t="s">
        <v>8372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 t="s">
        <v>8219</v>
      </c>
      <c r="F288">
        <v>16373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14">
        <f t="shared" si="18"/>
        <v>41313.816250000003</v>
      </c>
      <c r="T288" s="14">
        <f t="shared" si="19"/>
        <v>41358.774583333332</v>
      </c>
      <c r="U288" s="15" t="s">
        <v>8372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 t="s">
        <v>8219</v>
      </c>
      <c r="F289">
        <v>26445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  <c r="U289" s="15" t="s">
        <v>8373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 t="s">
        <v>8219</v>
      </c>
      <c r="F290">
        <v>51605.31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  <c r="U290" s="15" t="s">
        <v>8373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 t="s">
        <v>8219</v>
      </c>
      <c r="F291">
        <v>15723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  <c r="U291" s="15" t="s">
        <v>8372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 t="s">
        <v>8219</v>
      </c>
      <c r="F292">
        <v>4800.8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  <c r="U292" s="15" t="s">
        <v>8375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 t="s">
        <v>8219</v>
      </c>
      <c r="F293">
        <v>6001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  <c r="U293" s="15" t="s">
        <v>8372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 t="s">
        <v>8219</v>
      </c>
      <c r="F294">
        <v>76130.2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  <c r="U294" s="15" t="s">
        <v>8374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 t="s">
        <v>8219</v>
      </c>
      <c r="F295">
        <v>26360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  <c r="U295" s="15" t="s">
        <v>8371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 t="s">
        <v>8219</v>
      </c>
      <c r="F296">
        <v>5000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  <c r="U296" s="15" t="s">
        <v>8375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 t="s">
        <v>8219</v>
      </c>
      <c r="F297">
        <v>66554.559999999998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  <c r="U297" s="15" t="s">
        <v>8372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 t="s">
        <v>8219</v>
      </c>
      <c r="F298">
        <v>29681.55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  <c r="U298" s="15" t="s">
        <v>8373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 t="s">
        <v>8219</v>
      </c>
      <c r="F299">
        <v>20128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14">
        <f t="shared" si="18"/>
        <v>42089.728020833332</v>
      </c>
      <c r="T299" s="14">
        <f t="shared" si="19"/>
        <v>42125.165972222225</v>
      </c>
      <c r="U299" s="15" t="s">
        <v>8368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 t="s">
        <v>8219</v>
      </c>
      <c r="F300">
        <v>137254.84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  <c r="U300" s="15" t="s">
        <v>8371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 t="s">
        <v>8219</v>
      </c>
      <c r="F301">
        <v>17895.25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  <c r="U301" s="15" t="s">
        <v>8375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 t="s">
        <v>8219</v>
      </c>
      <c r="F302">
        <v>25430.66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  <c r="U302" s="15" t="s">
        <v>8374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 t="s">
        <v>8219</v>
      </c>
      <c r="F303">
        <v>15435.55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  <c r="U303" s="15" t="s">
        <v>8372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 t="s">
        <v>8219</v>
      </c>
      <c r="F304">
        <v>10046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  <c r="U304" s="15" t="s">
        <v>8373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 t="s">
        <v>8219</v>
      </c>
      <c r="F305">
        <v>4124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14">
        <f t="shared" si="18"/>
        <v>41032.071134259255</v>
      </c>
      <c r="T305" s="14">
        <f t="shared" si="19"/>
        <v>41062.071134259255</v>
      </c>
      <c r="U305" s="15" t="s">
        <v>8373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 t="s">
        <v>8219</v>
      </c>
      <c r="F306">
        <v>7876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  <c r="U306" s="15" t="s">
        <v>8373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 t="s">
        <v>8219</v>
      </c>
      <c r="F307">
        <v>9775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  <c r="U307" s="15" t="s">
        <v>8373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 t="s">
        <v>8219</v>
      </c>
      <c r="F308">
        <v>2929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</v>
      </c>
      <c r="U308" s="15" t="s">
        <v>8372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 t="s">
        <v>8219</v>
      </c>
      <c r="F309">
        <v>24490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14">
        <f t="shared" si="18"/>
        <v>41282.944456018522</v>
      </c>
      <c r="T309" s="14">
        <f t="shared" si="19"/>
        <v>41312.944456018522</v>
      </c>
      <c r="U309" s="15" t="s">
        <v>8372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 t="s">
        <v>8219</v>
      </c>
      <c r="F310">
        <v>12668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  <c r="U310" s="15" t="s">
        <v>8374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 t="s">
        <v>8219</v>
      </c>
      <c r="F311">
        <v>21410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  <c r="U311" s="15" t="s">
        <v>8373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 t="s">
        <v>8219</v>
      </c>
      <c r="F312">
        <v>1041.29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  <c r="U312" s="15" t="s">
        <v>8374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 t="s">
        <v>8219</v>
      </c>
      <c r="F313">
        <v>20820.330000000002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  <c r="U313" s="15" t="s">
        <v>8374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 t="s">
        <v>8219</v>
      </c>
      <c r="F314">
        <v>8950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  <c r="U314" s="15" t="s">
        <v>8372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 t="s">
        <v>8219</v>
      </c>
      <c r="F315">
        <v>17805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  <c r="U315" s="15" t="s">
        <v>8375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 t="s">
        <v>8219</v>
      </c>
      <c r="F316">
        <v>3851.5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  <c r="U316" s="15" t="s">
        <v>8372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 t="s">
        <v>8219</v>
      </c>
      <c r="F317">
        <v>25312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  <c r="U317" s="15" t="s">
        <v>8373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 t="s">
        <v>8219</v>
      </c>
      <c r="F318">
        <v>17066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  <c r="U318" s="15" t="s">
        <v>8371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 t="s">
        <v>8219</v>
      </c>
      <c r="F319">
        <v>30241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  <c r="U319" s="15" t="s">
        <v>8372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 t="s">
        <v>8219</v>
      </c>
      <c r="F320">
        <v>14166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  <c r="U320" s="15" t="s">
        <v>8372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 t="s">
        <v>8219</v>
      </c>
      <c r="F321">
        <v>5634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  <c r="U321" s="15" t="s">
        <v>8376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 t="s">
        <v>8219</v>
      </c>
      <c r="F322">
        <v>21316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ROUND((F322/D322)*100,0)</f>
        <v>107</v>
      </c>
      <c r="P322">
        <f t="shared" ref="P322:P385" si="21">ROUND(F322/L322,2)</f>
        <v>134.91</v>
      </c>
      <c r="Q322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  <c r="U322" s="15" t="s">
        <v>8368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 t="s">
        <v>8219</v>
      </c>
      <c r="F323">
        <v>35932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103</v>
      </c>
      <c r="P323">
        <f t="shared" si="21"/>
        <v>106.62</v>
      </c>
      <c r="Q323" t="s">
        <v>8309</v>
      </c>
      <c r="R323" t="s">
        <v>8314</v>
      </c>
      <c r="S323" s="14">
        <f t="shared" ref="S323:S386" si="22">(J323/86400)+DATE(1970,1,1)</f>
        <v>42647.446597222224</v>
      </c>
      <c r="T323" s="14">
        <f t="shared" ref="T323:T386" si="23">(I323/86400)+DATE(1970,1,1)</f>
        <v>42682.488263888888</v>
      </c>
      <c r="U323" s="15" t="s">
        <v>8370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 t="s">
        <v>8219</v>
      </c>
      <c r="F324">
        <v>26978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  <c r="U324" s="15" t="s">
        <v>8370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 t="s">
        <v>8219</v>
      </c>
      <c r="F325">
        <v>6646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  <c r="U325" s="15" t="s">
        <v>8370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 t="s">
        <v>8219</v>
      </c>
      <c r="F326">
        <v>8636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  <c r="U326" s="15" t="s">
        <v>8368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 t="s">
        <v>8219</v>
      </c>
      <c r="F327">
        <v>52198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  <c r="U327" s="15" t="s">
        <v>8370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 t="s">
        <v>8219</v>
      </c>
      <c r="F328">
        <v>169394.6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  <c r="U328" s="15" t="s">
        <v>8369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 t="s">
        <v>8219</v>
      </c>
      <c r="F329">
        <v>5456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  <c r="U329" s="15" t="s">
        <v>8368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 t="s">
        <v>8219</v>
      </c>
      <c r="F330">
        <v>77710.8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  <c r="U330" s="15" t="s">
        <v>8368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 t="s">
        <v>8219</v>
      </c>
      <c r="F331">
        <v>10550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  <c r="U331" s="15" t="s">
        <v>8368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 t="s">
        <v>8219</v>
      </c>
      <c r="F332">
        <v>35640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  <c r="U332" s="15" t="s">
        <v>8372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 t="s">
        <v>8219</v>
      </c>
      <c r="F333">
        <v>42642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  <c r="U333" s="15" t="s">
        <v>8370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 t="s">
        <v>8219</v>
      </c>
      <c r="F334">
        <v>113015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  <c r="U334" s="15" t="s">
        <v>8368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 t="s">
        <v>8219</v>
      </c>
      <c r="F335">
        <v>50091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  <c r="U335" s="15" t="s">
        <v>8370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 t="s">
        <v>8219</v>
      </c>
      <c r="F336">
        <v>10119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  <c r="U336" s="15" t="s">
        <v>8368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 t="s">
        <v>8219</v>
      </c>
      <c r="F337">
        <v>8735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  <c r="U337" s="15" t="s">
        <v>8368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 t="s">
        <v>8219</v>
      </c>
      <c r="F338">
        <v>29209.78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  <c r="U338" s="15" t="s">
        <v>8368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 t="s">
        <v>8219</v>
      </c>
      <c r="F339">
        <v>3035.05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  <c r="U339" s="15" t="s">
        <v>8368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 t="s">
        <v>8219</v>
      </c>
      <c r="F340">
        <v>16520.04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</v>
      </c>
      <c r="P340">
        <f t="shared" si="21"/>
        <v>70</v>
      </c>
      <c r="Q34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  <c r="U340" s="15" t="s">
        <v>8370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 t="s">
        <v>8219</v>
      </c>
      <c r="F341">
        <v>6485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  <c r="U341" s="15" t="s">
        <v>8368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 t="s">
        <v>8219</v>
      </c>
      <c r="F342">
        <v>43758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  <c r="U342" s="15" t="s">
        <v>8369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 t="s">
        <v>8219</v>
      </c>
      <c r="F343">
        <v>3735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  <c r="U343" s="15" t="s">
        <v>8371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 t="s">
        <v>8219</v>
      </c>
      <c r="F344">
        <v>55201.52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  <c r="U344" s="15" t="s">
        <v>8370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 t="s">
        <v>8219</v>
      </c>
      <c r="F345">
        <v>30608.59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  <c r="U345" s="15" t="s">
        <v>8371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 t="s">
        <v>8219</v>
      </c>
      <c r="F346">
        <v>34198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  <c r="U346" s="15" t="s">
        <v>8368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 t="s">
        <v>8219</v>
      </c>
      <c r="F347">
        <v>17875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  <c r="U347" s="15" t="s">
        <v>8368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 t="s">
        <v>8219</v>
      </c>
      <c r="F348">
        <v>17028.88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14">
        <f t="shared" si="22"/>
        <v>42261.500243055554</v>
      </c>
      <c r="T348" s="14">
        <f t="shared" si="23"/>
        <v>42291.500243055554</v>
      </c>
      <c r="U348" s="15" t="s">
        <v>8368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 t="s">
        <v>8219</v>
      </c>
      <c r="F349">
        <v>44636.2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  <c r="U349" s="15" t="s">
        <v>8368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 t="s">
        <v>8219</v>
      </c>
      <c r="F350">
        <v>10300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  <c r="U350" s="15" t="s">
        <v>8368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 t="s">
        <v>8219</v>
      </c>
      <c r="F351">
        <v>12007.18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  <c r="U351" s="15" t="s">
        <v>8369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 t="s">
        <v>8219</v>
      </c>
      <c r="F352">
        <v>28690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  <c r="U352" s="15" t="s">
        <v>8370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 t="s">
        <v>8219</v>
      </c>
      <c r="F353">
        <v>43296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  <c r="U353" s="15" t="s">
        <v>8370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 t="s">
        <v>8219</v>
      </c>
      <c r="F354">
        <v>11656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  <c r="U354" s="15" t="s">
        <v>8371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 t="s">
        <v>8219</v>
      </c>
      <c r="F355">
        <v>63460.18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  <c r="U355" s="15" t="s">
        <v>8368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 t="s">
        <v>8219</v>
      </c>
      <c r="F356">
        <v>3638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  <c r="U356" s="15" t="s">
        <v>8370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 t="s">
        <v>8219</v>
      </c>
      <c r="F357">
        <v>40690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  <c r="U357" s="15" t="s">
        <v>8371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 t="s">
        <v>8219</v>
      </c>
      <c r="F358">
        <v>7701.93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  <c r="U358" s="15" t="s">
        <v>8370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 t="s">
        <v>8219</v>
      </c>
      <c r="F359">
        <v>26100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  <c r="U359" s="15" t="s">
        <v>8368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 t="s">
        <v>8219</v>
      </c>
      <c r="F360">
        <v>51544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  <c r="U360" s="15" t="s">
        <v>8370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 t="s">
        <v>8219</v>
      </c>
      <c r="F361">
        <v>25375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14">
        <f t="shared" si="22"/>
        <v>41935.070486111115</v>
      </c>
      <c r="T361" s="14">
        <f t="shared" si="23"/>
        <v>41957.216666666667</v>
      </c>
      <c r="U361" s="15" t="s">
        <v>8371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 t="s">
        <v>8219</v>
      </c>
      <c r="F362">
        <v>12165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  <c r="U362" s="15" t="s">
        <v>8368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 t="s">
        <v>8219</v>
      </c>
      <c r="F363">
        <v>38876.949999999997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  <c r="U363" s="15" t="s">
        <v>8371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 t="s">
        <v>8219</v>
      </c>
      <c r="F364">
        <v>12000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  <c r="U364" s="15" t="s">
        <v>8371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 t="s">
        <v>8219</v>
      </c>
      <c r="F365">
        <v>9044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  <c r="U365" s="15" t="s">
        <v>8375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 t="s">
        <v>8219</v>
      </c>
      <c r="F366">
        <v>7711.3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  <c r="U366" s="15" t="s">
        <v>8371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 t="s">
        <v>8219</v>
      </c>
      <c r="F367">
        <v>15596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  <c r="U367" s="15" t="s">
        <v>8371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 t="s">
        <v>8219</v>
      </c>
      <c r="F368">
        <v>38500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14">
        <f t="shared" si="22"/>
        <v>41019.793032407411</v>
      </c>
      <c r="T368" s="14">
        <f t="shared" si="23"/>
        <v>41049.793032407411</v>
      </c>
      <c r="U368" s="15" t="s">
        <v>8373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 t="s">
        <v>8219</v>
      </c>
      <c r="F369">
        <v>10335.01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  <c r="U369" s="15" t="s">
        <v>8372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 t="s">
        <v>8219</v>
      </c>
      <c r="F370">
        <v>13014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  <c r="U370" s="15" t="s">
        <v>8368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 t="s">
        <v>8219</v>
      </c>
      <c r="F371">
        <v>7160.12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  <c r="U371" s="15" t="s">
        <v>8374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 t="s">
        <v>8219</v>
      </c>
      <c r="F372">
        <v>30505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  <c r="U372" s="15" t="s">
        <v>8370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 t="s">
        <v>8219</v>
      </c>
      <c r="F373">
        <v>171253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  <c r="U373" s="15" t="s">
        <v>8373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 t="s">
        <v>8219</v>
      </c>
      <c r="F374">
        <v>376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  <c r="U374" s="15" t="s">
        <v>8370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 t="s">
        <v>8219</v>
      </c>
      <c r="F375">
        <v>8000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  <c r="U375" s="15" t="s">
        <v>8373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 t="s">
        <v>8219</v>
      </c>
      <c r="F376">
        <v>7839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  <c r="U376" s="15" t="s">
        <v>8374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 t="s">
        <v>8219</v>
      </c>
      <c r="F377">
        <v>600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  <c r="U377" s="15" t="s">
        <v>8371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 t="s">
        <v>8219</v>
      </c>
      <c r="F378">
        <v>2596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  <c r="U378" s="15" t="s">
        <v>8370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 t="s">
        <v>8219</v>
      </c>
      <c r="F379">
        <v>13728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  <c r="U379" s="15" t="s">
        <v>8368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 t="s">
        <v>8219</v>
      </c>
      <c r="F380">
        <v>3353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  <c r="U380" s="15" t="s">
        <v>8370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 t="s">
        <v>8219</v>
      </c>
      <c r="F381">
        <v>17412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  <c r="U381" s="15" t="s">
        <v>8373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 t="s">
        <v>8219</v>
      </c>
      <c r="F382">
        <v>5660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  <c r="U382" s="15" t="s">
        <v>8368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 t="s">
        <v>8219</v>
      </c>
      <c r="F383">
        <v>26182.5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  <c r="U383" s="15" t="s">
        <v>8373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 t="s">
        <v>8219</v>
      </c>
      <c r="F384">
        <v>1535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  <c r="U384" s="15" t="s">
        <v>8373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 t="s">
        <v>8219</v>
      </c>
      <c r="F385">
        <v>2065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  <c r="U385" s="15" t="s">
        <v>8371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 t="s">
        <v>8219</v>
      </c>
      <c r="F386">
        <v>22421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ROUND((F386/D386)*100,0)</f>
        <v>112</v>
      </c>
      <c r="P386">
        <f t="shared" ref="P386:P449" si="25">ROUND(F386/L386,2)</f>
        <v>58.54</v>
      </c>
      <c r="Q386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  <c r="U386" s="15" t="s">
        <v>8371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 t="s">
        <v>8219</v>
      </c>
      <c r="F387">
        <v>26495.5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106</v>
      </c>
      <c r="P387">
        <f t="shared" si="25"/>
        <v>111.8</v>
      </c>
      <c r="Q387" t="s">
        <v>8309</v>
      </c>
      <c r="R387" t="s">
        <v>8314</v>
      </c>
      <c r="S387" s="14">
        <f t="shared" ref="S387:S450" si="26">(J387/86400)+DATE(1970,1,1)</f>
        <v>41934.584502314814</v>
      </c>
      <c r="T387" s="14">
        <f t="shared" ref="T387:T450" si="27">(I387/86400)+DATE(1970,1,1)</f>
        <v>41964.626168981486</v>
      </c>
      <c r="U387" s="15" t="s">
        <v>8371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 t="s">
        <v>8219</v>
      </c>
      <c r="F388">
        <v>601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  <c r="U388" s="15" t="s">
        <v>8368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 t="s">
        <v>8219</v>
      </c>
      <c r="F389">
        <v>81316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  <c r="U389" s="15" t="s">
        <v>8368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 t="s">
        <v>8219</v>
      </c>
      <c r="F390">
        <v>6308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14">
        <f t="shared" si="26"/>
        <v>42549.076157407406</v>
      </c>
      <c r="T390" s="14">
        <f t="shared" si="27"/>
        <v>42579.076157407406</v>
      </c>
      <c r="U390" s="15" t="s">
        <v>8370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 t="s">
        <v>8219</v>
      </c>
      <c r="F391">
        <v>123444.12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14">
        <f t="shared" si="26"/>
        <v>41674.063078703708</v>
      </c>
      <c r="T391" s="14">
        <f t="shared" si="27"/>
        <v>41705.957638888889</v>
      </c>
      <c r="U391" s="15" t="s">
        <v>8371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 t="s">
        <v>8219</v>
      </c>
      <c r="F392">
        <v>1000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  <c r="U392" s="15" t="s">
        <v>8368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 t="s">
        <v>8219</v>
      </c>
      <c r="F393">
        <v>20122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14">
        <f t="shared" si="26"/>
        <v>40865.042256944442</v>
      </c>
      <c r="T393" s="14">
        <f t="shared" si="27"/>
        <v>40895.040972222225</v>
      </c>
      <c r="U393" s="15" t="s">
        <v>8374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 t="s">
        <v>8219</v>
      </c>
      <c r="F394">
        <v>18667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  <c r="U394" s="15" t="s">
        <v>8374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 t="s">
        <v>8219</v>
      </c>
      <c r="F395">
        <v>55223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  <c r="U395" s="15" t="s">
        <v>8372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 t="s">
        <v>8219</v>
      </c>
      <c r="F396">
        <v>5259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  <c r="U396" s="15" t="s">
        <v>8370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 t="s">
        <v>8219</v>
      </c>
      <c r="F397">
        <v>10804.45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  <c r="U397" s="15" t="s">
        <v>8373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 t="s">
        <v>8219</v>
      </c>
      <c r="F398">
        <v>16000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14">
        <f t="shared" si="26"/>
        <v>41082.564884259264</v>
      </c>
      <c r="T398" s="14">
        <f t="shared" si="27"/>
        <v>41097.564884259264</v>
      </c>
      <c r="U398" s="15" t="s">
        <v>8373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 t="s">
        <v>8219</v>
      </c>
      <c r="F399">
        <v>12929.35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  <c r="U399" s="15" t="s">
        <v>8375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 t="s">
        <v>8219</v>
      </c>
      <c r="F400">
        <v>9387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  <c r="U400" s="15" t="s">
        <v>8368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 t="s">
        <v>8219</v>
      </c>
      <c r="F401">
        <v>21361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  <c r="U401" s="15" t="s">
        <v>8370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 t="s">
        <v>8219</v>
      </c>
      <c r="F402">
        <v>11230.25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  <c r="U402" s="15" t="s">
        <v>8371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 t="s">
        <v>8219</v>
      </c>
      <c r="F403">
        <v>51906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  <c r="U403" s="15" t="s">
        <v>8374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 t="s">
        <v>8219</v>
      </c>
      <c r="F404">
        <v>2833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  <c r="U404" s="15" t="s">
        <v>8368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 t="s">
        <v>8219</v>
      </c>
      <c r="F405">
        <v>5263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  <c r="U405" s="15" t="s">
        <v>8374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 t="s">
        <v>8219</v>
      </c>
      <c r="F406">
        <v>36082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14">
        <f t="shared" si="26"/>
        <v>41646.628032407403</v>
      </c>
      <c r="T406" s="14">
        <f t="shared" si="27"/>
        <v>41675.961111111115</v>
      </c>
      <c r="U406" s="15" t="s">
        <v>8371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 t="s">
        <v>8219</v>
      </c>
      <c r="F407">
        <v>3036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  <c r="U407" s="15" t="s">
        <v>8371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 t="s">
        <v>8219</v>
      </c>
      <c r="F408">
        <v>3015.73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  <c r="U408" s="15" t="s">
        <v>8374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 t="s">
        <v>8219</v>
      </c>
      <c r="F409">
        <v>2031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  <c r="U409" s="15" t="s">
        <v>8374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 t="s">
        <v>8219</v>
      </c>
      <c r="F410">
        <v>6086.26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  <c r="U410" s="15" t="s">
        <v>8372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 t="s">
        <v>8219</v>
      </c>
      <c r="F411">
        <v>684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  <c r="U411" s="15" t="s">
        <v>8370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 t="s">
        <v>8219</v>
      </c>
      <c r="F412">
        <v>1283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14">
        <f t="shared" si="26"/>
        <v>42113.981446759259</v>
      </c>
      <c r="T412" s="14">
        <f t="shared" si="27"/>
        <v>42173.981446759259</v>
      </c>
      <c r="U412" s="15" t="s">
        <v>8368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 t="s">
        <v>8219</v>
      </c>
      <c r="F413">
        <v>30315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  <c r="U413" s="15" t="s">
        <v>8372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 t="s">
        <v>8219</v>
      </c>
      <c r="F414">
        <v>3171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  <c r="U414" s="15" t="s">
        <v>8373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 t="s">
        <v>8219</v>
      </c>
      <c r="F415">
        <v>13451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  <c r="U415" s="15" t="s">
        <v>8373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 t="s">
        <v>8219</v>
      </c>
      <c r="F416">
        <v>19028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  <c r="U416" s="15" t="s">
        <v>8372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 t="s">
        <v>8219</v>
      </c>
      <c r="F417">
        <v>1430.06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  <c r="U417" s="15" t="s">
        <v>8371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 t="s">
        <v>8219</v>
      </c>
      <c r="F418">
        <v>1202.17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  <c r="U418" s="15" t="s">
        <v>8371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 t="s">
        <v>8219</v>
      </c>
      <c r="F419">
        <v>10526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14">
        <f t="shared" si="26"/>
        <v>41360.970601851848</v>
      </c>
      <c r="T419" s="14">
        <f t="shared" si="27"/>
        <v>41372.189583333333</v>
      </c>
      <c r="U419" s="15" t="s">
        <v>8372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 t="s">
        <v>8219</v>
      </c>
      <c r="F420">
        <v>22542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  <c r="U420" s="15" t="s">
        <v>8368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 t="s">
        <v>8219</v>
      </c>
      <c r="F421">
        <v>8035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  <c r="U421" s="15" t="s">
        <v>8372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 t="s">
        <v>8221</v>
      </c>
      <c r="F422">
        <v>14.5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4.83</v>
      </c>
      <c r="Q422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  <c r="U422" s="15" t="s">
        <v>8371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 t="s">
        <v>8221</v>
      </c>
      <c r="F423">
        <v>301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>
        <f t="shared" si="25"/>
        <v>50.17</v>
      </c>
      <c r="Q423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  <c r="U423" s="15" t="s">
        <v>8368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 t="s">
        <v>8221</v>
      </c>
      <c r="F424">
        <v>430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>
        <f t="shared" si="25"/>
        <v>35.83</v>
      </c>
      <c r="Q424" t="s">
        <v>8309</v>
      </c>
      <c r="R424" t="s">
        <v>8315</v>
      </c>
      <c r="S424" s="14">
        <f t="shared" si="26"/>
        <v>41863.260381944448</v>
      </c>
      <c r="T424" s="14">
        <f t="shared" si="27"/>
        <v>41893.260381944448</v>
      </c>
      <c r="U424" s="15" t="s">
        <v>8371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 t="s">
        <v>8221</v>
      </c>
      <c r="F425">
        <v>153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>
        <f t="shared" si="25"/>
        <v>11.77</v>
      </c>
      <c r="Q425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  <c r="U425" s="15" t="s">
        <v>8372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 t="s">
        <v>8221</v>
      </c>
      <c r="F426">
        <v>203.9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  <c r="U426" s="15" t="s">
        <v>8373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 t="s">
        <v>8221</v>
      </c>
      <c r="F427">
        <v>6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  <c r="U427" s="15" t="s">
        <v>8368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 t="s">
        <v>8221</v>
      </c>
      <c r="F428">
        <v>133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>
        <f t="shared" si="25"/>
        <v>16.63</v>
      </c>
      <c r="Q428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  <c r="U428" s="15" t="s">
        <v>8370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 t="s">
        <v>8221</v>
      </c>
      <c r="F429">
        <v>0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4">
        <f t="shared" si="26"/>
        <v>42285.90902777778</v>
      </c>
      <c r="T429" s="14">
        <f t="shared" si="27"/>
        <v>42299.790972222225</v>
      </c>
      <c r="U429" s="15" t="s">
        <v>8368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 t="s">
        <v>8221</v>
      </c>
      <c r="F430">
        <v>676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>
        <f t="shared" si="25"/>
        <v>52</v>
      </c>
      <c r="Q43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  <c r="U430" s="15" t="s">
        <v>8371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 t="s">
        <v>8221</v>
      </c>
      <c r="F431">
        <v>0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  <c r="U431" s="15" t="s">
        <v>8376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 t="s">
        <v>8221</v>
      </c>
      <c r="F432">
        <v>24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>
        <f t="shared" si="25"/>
        <v>4.8</v>
      </c>
      <c r="Q432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  <c r="U432" s="15" t="s">
        <v>8372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 t="s">
        <v>8221</v>
      </c>
      <c r="F433">
        <v>415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14">
        <f t="shared" si="26"/>
        <v>42526.871331018519</v>
      </c>
      <c r="T433" s="14">
        <f t="shared" si="27"/>
        <v>42556.871331018519</v>
      </c>
      <c r="U433" s="15" t="s">
        <v>8370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 t="s">
        <v>8221</v>
      </c>
      <c r="F434">
        <v>570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  <c r="U434" s="15" t="s">
        <v>8368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 t="s">
        <v>8221</v>
      </c>
      <c r="F435">
        <v>0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4">
        <f t="shared" si="26"/>
        <v>42228.629884259259</v>
      </c>
      <c r="T435" s="14">
        <f t="shared" si="27"/>
        <v>42288.629884259259</v>
      </c>
      <c r="U435" s="15" t="s">
        <v>8368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 t="s">
        <v>8221</v>
      </c>
      <c r="F436">
        <v>125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  <c r="U436" s="15" t="s">
        <v>8372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 t="s">
        <v>8221</v>
      </c>
      <c r="F437">
        <v>3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  <c r="U437" s="15" t="s">
        <v>8372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 t="s">
        <v>8221</v>
      </c>
      <c r="F438">
        <v>0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  <c r="U438" s="15" t="s">
        <v>8372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 t="s">
        <v>8221</v>
      </c>
      <c r="F439">
        <v>0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  <c r="U439" s="15" t="s">
        <v>8370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 t="s">
        <v>8221</v>
      </c>
      <c r="F440">
        <v>1876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  <c r="U440" s="15" t="s">
        <v>8368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 t="s">
        <v>8221</v>
      </c>
      <c r="F441">
        <v>0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4">
        <f t="shared" si="26"/>
        <v>41919.761782407411</v>
      </c>
      <c r="T441" s="14">
        <f t="shared" si="27"/>
        <v>41929.761782407411</v>
      </c>
      <c r="U441" s="15" t="s">
        <v>8371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 t="s">
        <v>8221</v>
      </c>
      <c r="F442">
        <v>5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  <c r="U442" s="15" t="s">
        <v>8370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 t="s">
        <v>8221</v>
      </c>
      <c r="F443">
        <v>0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  <c r="U443" s="15" t="s">
        <v>8372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 t="s">
        <v>8221</v>
      </c>
      <c r="F444">
        <v>6691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  <c r="U444" s="15" t="s">
        <v>8368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 t="s">
        <v>8221</v>
      </c>
      <c r="F445">
        <v>10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  <c r="U445" s="15" t="s">
        <v>8371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 t="s">
        <v>8221</v>
      </c>
      <c r="F446">
        <v>50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  <c r="U446" s="15" t="s">
        <v>8374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 t="s">
        <v>8221</v>
      </c>
      <c r="F447">
        <v>2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  <c r="U447" s="15" t="s">
        <v>8368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 t="s">
        <v>8221</v>
      </c>
      <c r="F448">
        <v>766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>
        <f t="shared" si="25"/>
        <v>47.88</v>
      </c>
      <c r="Q448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  <c r="U448" s="15" t="s">
        <v>8368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 t="s">
        <v>8221</v>
      </c>
      <c r="F449">
        <v>5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  <c r="U449" s="15" t="s">
        <v>8372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 t="s">
        <v>8221</v>
      </c>
      <c r="F450">
        <v>82.01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ROUND((F450/D450)*100,0)</f>
        <v>3</v>
      </c>
      <c r="P450">
        <f t="shared" ref="P450:P513" si="29">ROUND(F450/L450,2)</f>
        <v>20.5</v>
      </c>
      <c r="Q45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  <c r="U450" s="15" t="s">
        <v>8371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 t="s">
        <v>8221</v>
      </c>
      <c r="F451">
        <v>45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</v>
      </c>
      <c r="P451">
        <f t="shared" si="29"/>
        <v>9</v>
      </c>
      <c r="Q451" t="s">
        <v>8309</v>
      </c>
      <c r="R451" t="s">
        <v>8315</v>
      </c>
      <c r="S451" s="14">
        <f t="shared" ref="S451:S514" si="30">(J451/86400)+DATE(1970,1,1)</f>
        <v>41534.568113425928</v>
      </c>
      <c r="T451" s="14">
        <f t="shared" ref="T451:T514" si="31">(I451/86400)+DATE(1970,1,1)</f>
        <v>41564.568113425928</v>
      </c>
      <c r="U451" s="15" t="s">
        <v>8372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 t="s">
        <v>8221</v>
      </c>
      <c r="F452">
        <v>396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>
        <f t="shared" si="29"/>
        <v>56.57</v>
      </c>
      <c r="Q452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  <c r="U452" s="15" t="s">
        <v>8371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 t="s">
        <v>8221</v>
      </c>
      <c r="F453">
        <v>0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  <c r="U453" s="15" t="s">
        <v>8372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 t="s">
        <v>8221</v>
      </c>
      <c r="F454">
        <v>480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8309</v>
      </c>
      <c r="R454" t="s">
        <v>8315</v>
      </c>
      <c r="S454" s="14">
        <f t="shared" si="30"/>
        <v>42107.703877314816</v>
      </c>
      <c r="T454" s="14">
        <f t="shared" si="31"/>
        <v>42137.703877314816</v>
      </c>
      <c r="U454" s="15" t="s">
        <v>8368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 t="s">
        <v>8221</v>
      </c>
      <c r="F455">
        <v>26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  <c r="U455" s="15" t="s">
        <v>8368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 t="s">
        <v>8221</v>
      </c>
      <c r="F456">
        <v>82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  <c r="U456" s="15" t="s">
        <v>8371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 t="s">
        <v>8221</v>
      </c>
      <c r="F457">
        <v>45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22.5</v>
      </c>
      <c r="Q457" t="s">
        <v>8309</v>
      </c>
      <c r="R457" t="s">
        <v>8315</v>
      </c>
      <c r="S457" s="14">
        <f t="shared" si="30"/>
        <v>40971.002569444448</v>
      </c>
      <c r="T457" s="14">
        <f t="shared" si="31"/>
        <v>41016.021527777775</v>
      </c>
      <c r="U457" s="15" t="s">
        <v>8373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 t="s">
        <v>8221</v>
      </c>
      <c r="F458">
        <v>61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14">
        <f t="shared" si="30"/>
        <v>41547.694456018522</v>
      </c>
      <c r="T458" s="14">
        <f t="shared" si="31"/>
        <v>41569.165972222225</v>
      </c>
      <c r="U458" s="15" t="s">
        <v>8372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 t="s">
        <v>8221</v>
      </c>
      <c r="F459">
        <v>0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  <c r="U459" s="15" t="s">
        <v>8371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 t="s">
        <v>8221</v>
      </c>
      <c r="F460">
        <v>821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  <c r="U460" s="15" t="s">
        <v>8372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 t="s">
        <v>8221</v>
      </c>
      <c r="F461">
        <v>25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  <c r="U461" s="15" t="s">
        <v>8374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 t="s">
        <v>8221</v>
      </c>
      <c r="F462">
        <v>25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12.5</v>
      </c>
      <c r="Q462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  <c r="U462" s="15" t="s">
        <v>8371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 t="s">
        <v>8221</v>
      </c>
      <c r="F463">
        <v>0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  <c r="U463" s="15" t="s">
        <v>8372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 t="s">
        <v>8221</v>
      </c>
      <c r="F464">
        <v>0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4">
        <f t="shared" si="30"/>
        <v>40705.12663194444</v>
      </c>
      <c r="T464" s="14">
        <f t="shared" si="31"/>
        <v>40765.12663194444</v>
      </c>
      <c r="U464" s="15" t="s">
        <v>8374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 t="s">
        <v>8221</v>
      </c>
      <c r="F465">
        <v>1250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  <c r="U465" s="15" t="s">
        <v>8374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 t="s">
        <v>8221</v>
      </c>
      <c r="F466">
        <v>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">
        <v>8309</v>
      </c>
      <c r="R466" t="s">
        <v>8315</v>
      </c>
      <c r="S466" s="14">
        <f t="shared" si="30"/>
        <v>42488.84878472222</v>
      </c>
      <c r="T466" s="14">
        <f t="shared" si="31"/>
        <v>42508.84878472222</v>
      </c>
      <c r="U466" s="15" t="s">
        <v>8370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 t="s">
        <v>8221</v>
      </c>
      <c r="F467">
        <v>138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  <c r="U467" s="15" t="s">
        <v>8371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 t="s">
        <v>8221</v>
      </c>
      <c r="F468">
        <v>76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>
        <f t="shared" si="29"/>
        <v>15.2</v>
      </c>
      <c r="Q468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  <c r="U468" s="15" t="s">
        <v>8373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 t="s">
        <v>8221</v>
      </c>
      <c r="F469">
        <v>4315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  <c r="U469" s="15" t="s">
        <v>8373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 t="s">
        <v>8221</v>
      </c>
      <c r="F470">
        <v>0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4">
        <f t="shared" si="30"/>
        <v>41041.167627314819</v>
      </c>
      <c r="T470" s="14">
        <f t="shared" si="31"/>
        <v>41101.160474537035</v>
      </c>
      <c r="U470" s="15" t="s">
        <v>8373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 t="s">
        <v>8221</v>
      </c>
      <c r="F471">
        <v>0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  <c r="U471" s="15" t="s">
        <v>8371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 t="s">
        <v>8221</v>
      </c>
      <c r="F472">
        <v>51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>
        <f t="shared" si="29"/>
        <v>25.5</v>
      </c>
      <c r="Q472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  <c r="U472" s="15" t="s">
        <v>8372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 t="s">
        <v>8221</v>
      </c>
      <c r="F473">
        <v>6541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  <c r="U473" s="15" t="s">
        <v>8371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 t="s">
        <v>8221</v>
      </c>
      <c r="F474">
        <v>141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>
        <f t="shared" si="29"/>
        <v>28.2</v>
      </c>
      <c r="Q474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  <c r="U474" s="15" t="s">
        <v>8371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 t="s">
        <v>8221</v>
      </c>
      <c r="F475">
        <v>861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>
        <f t="shared" si="29"/>
        <v>61.5</v>
      </c>
      <c r="Q475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  <c r="U475" s="15" t="s">
        <v>8371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 t="s">
        <v>8221</v>
      </c>
      <c r="F476">
        <v>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  <c r="U476" s="15" t="s">
        <v>8369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 t="s">
        <v>8221</v>
      </c>
      <c r="F477">
        <v>0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  <c r="U477" s="15" t="s">
        <v>8368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 t="s">
        <v>8221</v>
      </c>
      <c r="F478">
        <v>4906.59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>
        <f t="shared" si="29"/>
        <v>39.57</v>
      </c>
      <c r="Q478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  <c r="U478" s="15" t="s">
        <v>8371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 t="s">
        <v>8221</v>
      </c>
      <c r="F479">
        <v>0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  <c r="U479" s="15" t="s">
        <v>8373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 t="s">
        <v>8221</v>
      </c>
      <c r="F480">
        <v>0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  <c r="U480" s="15" t="s">
        <v>8368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 t="s">
        <v>8221</v>
      </c>
      <c r="F481">
        <v>4884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>
        <f t="shared" si="29"/>
        <v>88.8</v>
      </c>
      <c r="Q481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  <c r="U481" s="15" t="s">
        <v>8371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 t="s">
        <v>8221</v>
      </c>
      <c r="F482">
        <v>7764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14">
        <f t="shared" si="30"/>
        <v>41465.500173611115</v>
      </c>
      <c r="T482" s="14">
        <f t="shared" si="31"/>
        <v>41495.500173611115</v>
      </c>
      <c r="U482" s="15" t="s">
        <v>8372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 t="s">
        <v>8221</v>
      </c>
      <c r="F483">
        <v>1830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>
        <f t="shared" si="29"/>
        <v>87.14</v>
      </c>
      <c r="Q483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  <c r="U483" s="15" t="s">
        <v>8373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 t="s">
        <v>8221</v>
      </c>
      <c r="F484">
        <v>10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">
        <v>8309</v>
      </c>
      <c r="R484" t="s">
        <v>8315</v>
      </c>
      <c r="S484" s="14">
        <f t="shared" si="30"/>
        <v>42447.896874999999</v>
      </c>
      <c r="T484" s="14">
        <f t="shared" si="31"/>
        <v>42474.606944444444</v>
      </c>
      <c r="U484" s="15" t="s">
        <v>8370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 t="s">
        <v>8221</v>
      </c>
      <c r="F485">
        <v>7530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  <c r="U485" s="15" t="s">
        <v>8373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 t="s">
        <v>8221</v>
      </c>
      <c r="F486">
        <v>149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  <c r="U486" s="15" t="s">
        <v>8368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 t="s">
        <v>8221</v>
      </c>
      <c r="F487">
        <v>8315.01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14">
        <f t="shared" si="30"/>
        <v>41381.505775462967</v>
      </c>
      <c r="T487" s="14">
        <f t="shared" si="31"/>
        <v>41411.505775462967</v>
      </c>
      <c r="U487" s="15" t="s">
        <v>8372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 t="s">
        <v>8221</v>
      </c>
      <c r="F488">
        <v>50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  <c r="U488" s="15" t="s">
        <v>8371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 t="s">
        <v>8221</v>
      </c>
      <c r="F489">
        <v>0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  <c r="U489" s="15" t="s">
        <v>8370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 t="s">
        <v>8221</v>
      </c>
      <c r="F490">
        <v>0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  <c r="U490" s="15" t="s">
        <v>8370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 t="s">
        <v>8221</v>
      </c>
      <c r="F491">
        <v>215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71.67</v>
      </c>
      <c r="Q491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  <c r="U491" s="15" t="s">
        <v>8374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 t="s">
        <v>8221</v>
      </c>
      <c r="F492">
        <v>0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4">
        <f t="shared" si="30"/>
        <v>41113.968576388885</v>
      </c>
      <c r="T492" s="14">
        <f t="shared" si="31"/>
        <v>41143.968576388885</v>
      </c>
      <c r="U492" s="15" t="s">
        <v>8373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 t="s">
        <v>8221</v>
      </c>
      <c r="F493">
        <v>0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4">
        <f t="shared" si="30"/>
        <v>42366.982627314814</v>
      </c>
      <c r="T493" s="14">
        <f t="shared" si="31"/>
        <v>42396.982627314814</v>
      </c>
      <c r="U493" s="15" t="s">
        <v>8368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 t="s">
        <v>8221</v>
      </c>
      <c r="F494">
        <v>0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  <c r="U494" s="15" t="s">
        <v>8370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 t="s">
        <v>8221</v>
      </c>
      <c r="F495">
        <v>0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4">
        <f t="shared" si="30"/>
        <v>42114.726134259261</v>
      </c>
      <c r="T495" s="14">
        <f t="shared" si="31"/>
        <v>42144.726134259261</v>
      </c>
      <c r="U495" s="15" t="s">
        <v>8368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 t="s">
        <v>8221</v>
      </c>
      <c r="F496">
        <v>31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  <c r="U496" s="15" t="s">
        <v>8371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 t="s">
        <v>8221</v>
      </c>
      <c r="F497">
        <v>0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  <c r="U497" s="15" t="s">
        <v>8368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 t="s">
        <v>8221</v>
      </c>
      <c r="F498">
        <v>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  <c r="U498" s="15" t="s">
        <v>8372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 t="s">
        <v>8221</v>
      </c>
      <c r="F499">
        <v>30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>
        <f t="shared" si="29"/>
        <v>10</v>
      </c>
      <c r="Q499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  <c r="U499" s="15" t="s">
        <v>8371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 t="s">
        <v>8221</v>
      </c>
      <c r="F500">
        <v>2994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  <c r="U500" s="15" t="s">
        <v>8374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 t="s">
        <v>8221</v>
      </c>
      <c r="F501">
        <v>1910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  <c r="U501" s="15" t="s">
        <v>8376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 t="s">
        <v>8221</v>
      </c>
      <c r="F502">
        <v>215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>
        <f t="shared" si="29"/>
        <v>53.75</v>
      </c>
      <c r="Q502" t="s">
        <v>8309</v>
      </c>
      <c r="R502" t="s">
        <v>8315</v>
      </c>
      <c r="S502" s="14">
        <f t="shared" si="30"/>
        <v>40247.886006944442</v>
      </c>
      <c r="T502" s="14">
        <f t="shared" si="31"/>
        <v>40306.927777777775</v>
      </c>
      <c r="U502" s="15" t="s">
        <v>8375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 t="s">
        <v>8221</v>
      </c>
      <c r="F503">
        <v>0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  <c r="U503" s="15" t="s">
        <v>8374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 t="s">
        <v>8221</v>
      </c>
      <c r="F504">
        <v>230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>
        <f t="shared" si="29"/>
        <v>57.5</v>
      </c>
      <c r="Q504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  <c r="U504" s="15" t="s">
        <v>8373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 t="s">
        <v>8221</v>
      </c>
      <c r="F505">
        <v>114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>
        <f t="shared" si="29"/>
        <v>12.67</v>
      </c>
      <c r="Q505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  <c r="U505" s="15" t="s">
        <v>8371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 t="s">
        <v>8221</v>
      </c>
      <c r="F506">
        <v>335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>
        <f t="shared" si="29"/>
        <v>67</v>
      </c>
      <c r="Q506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  <c r="U506" s="15" t="s">
        <v>8373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 t="s">
        <v>8221</v>
      </c>
      <c r="F507">
        <v>52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3.71</v>
      </c>
      <c r="Q507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  <c r="U507" s="15" t="s">
        <v>8368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 t="s">
        <v>8221</v>
      </c>
      <c r="F508">
        <v>250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  <c r="U508" s="15" t="s">
        <v>8372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 t="s">
        <v>8221</v>
      </c>
      <c r="F509">
        <v>640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>
        <f t="shared" si="29"/>
        <v>64</v>
      </c>
      <c r="Q509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  <c r="U509" s="15" t="s">
        <v>8373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 t="s">
        <v>8221</v>
      </c>
      <c r="F510">
        <v>400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  <c r="U510" s="15" t="s">
        <v>8373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 t="s">
        <v>8221</v>
      </c>
      <c r="F511">
        <v>10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  <c r="U511" s="15" t="s">
        <v>8368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 t="s">
        <v>8221</v>
      </c>
      <c r="F512">
        <v>0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  <c r="U512" s="15" t="s">
        <v>8370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 t="s">
        <v>8221</v>
      </c>
      <c r="F513">
        <v>150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  <c r="U513" s="15" t="s">
        <v>8372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 t="s">
        <v>8221</v>
      </c>
      <c r="F514">
        <v>11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ROUND((F514/D514)*100,0)</f>
        <v>0</v>
      </c>
      <c r="P514">
        <f t="shared" ref="P514:P577" si="33">ROUND(F514/L514,2)</f>
        <v>5.5</v>
      </c>
      <c r="Q514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  <c r="U514" s="15" t="s">
        <v>8370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 t="s">
        <v>8221</v>
      </c>
      <c r="F515">
        <v>6962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14</v>
      </c>
      <c r="P515">
        <f t="shared" si="33"/>
        <v>102.38</v>
      </c>
      <c r="Q515" t="s">
        <v>8309</v>
      </c>
      <c r="R515" t="s">
        <v>8315</v>
      </c>
      <c r="S515" s="14">
        <f t="shared" ref="S515:S578" si="34">(J515/86400)+DATE(1970,1,1)</f>
        <v>42552.653993055559</v>
      </c>
      <c r="T515" s="14">
        <f t="shared" ref="T515:T578" si="35">(I515/86400)+DATE(1970,1,1)</f>
        <v>42597.291666666672</v>
      </c>
      <c r="U515" s="15" t="s">
        <v>8370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 t="s">
        <v>8221</v>
      </c>
      <c r="F516">
        <v>50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  <c r="U516" s="15" t="s">
        <v>8371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 t="s">
        <v>8221</v>
      </c>
      <c r="F517">
        <v>24651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  <c r="U517" s="15" t="s">
        <v>8368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 t="s">
        <v>8221</v>
      </c>
      <c r="F518">
        <v>0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  <c r="U518" s="15" t="s">
        <v>8368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 t="s">
        <v>8221</v>
      </c>
      <c r="F519">
        <v>205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>
        <f t="shared" si="33"/>
        <v>68.33</v>
      </c>
      <c r="Q519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  <c r="U519" s="15" t="s">
        <v>8369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 t="s">
        <v>8221</v>
      </c>
      <c r="F520">
        <v>0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  <c r="U520" s="15" t="s">
        <v>8368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 t="s">
        <v>8221</v>
      </c>
      <c r="F521">
        <v>2746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14">
        <f t="shared" si="34"/>
        <v>41218.391446759255</v>
      </c>
      <c r="T521" s="14">
        <f t="shared" si="35"/>
        <v>41248.391446759255</v>
      </c>
      <c r="U521" s="15" t="s">
        <v>8373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 t="s">
        <v>8219</v>
      </c>
      <c r="F522">
        <v>5105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  <c r="U522" s="15" t="s">
        <v>8368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 t="s">
        <v>8219</v>
      </c>
      <c r="F523">
        <v>5232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  <c r="U523" s="15" t="s">
        <v>8370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 t="s">
        <v>8219</v>
      </c>
      <c r="F524">
        <v>3440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  <c r="U524" s="15" t="s">
        <v>8370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 t="s">
        <v>8219</v>
      </c>
      <c r="F525">
        <v>6030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  <c r="U525" s="15" t="s">
        <v>8368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 t="s">
        <v>8219</v>
      </c>
      <c r="F526">
        <v>3803.55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  <c r="U526" s="15" t="s">
        <v>8370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 t="s">
        <v>8219</v>
      </c>
      <c r="F527">
        <v>12000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  <c r="U527" s="15" t="s">
        <v>8371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 t="s">
        <v>8219</v>
      </c>
      <c r="F528">
        <v>1710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  <c r="U528" s="15" t="s">
        <v>8368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 t="s">
        <v>8219</v>
      </c>
      <c r="F529">
        <v>10085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  <c r="U529" s="15" t="s">
        <v>8369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 t="s">
        <v>8219</v>
      </c>
      <c r="F530">
        <v>1330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  <c r="U530" s="15" t="s">
        <v>8368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 t="s">
        <v>8219</v>
      </c>
      <c r="F531">
        <v>1565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  <c r="U531" s="15" t="s">
        <v>8370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 t="s">
        <v>8219</v>
      </c>
      <c r="F532">
        <v>3670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  <c r="U532" s="15" t="s">
        <v>8368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 t="s">
        <v>8219</v>
      </c>
      <c r="F533">
        <v>4000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  <c r="U533" s="15" t="s">
        <v>8370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 t="s">
        <v>8219</v>
      </c>
      <c r="F534">
        <v>12325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  <c r="U534" s="15" t="s">
        <v>8370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 t="s">
        <v>8219</v>
      </c>
      <c r="F535">
        <v>2004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  <c r="U535" s="15" t="s">
        <v>8370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 t="s">
        <v>8219</v>
      </c>
      <c r="F536">
        <v>15700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  <c r="U536" s="15" t="s">
        <v>8368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 t="s">
        <v>8219</v>
      </c>
      <c r="F537">
        <v>2050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14">
        <f t="shared" si="34"/>
        <v>42711.54519675926</v>
      </c>
      <c r="T537" s="14">
        <f t="shared" si="35"/>
        <v>42741.54519675926</v>
      </c>
      <c r="U537" s="15" t="s">
        <v>8370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 t="s">
        <v>8219</v>
      </c>
      <c r="F538">
        <v>3902.5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14">
        <f t="shared" si="34"/>
        <v>42179.344988425924</v>
      </c>
      <c r="T538" s="14">
        <f t="shared" si="35"/>
        <v>42219.75</v>
      </c>
      <c r="U538" s="15" t="s">
        <v>8368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 t="s">
        <v>8219</v>
      </c>
      <c r="F539">
        <v>2410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  <c r="U539" s="15" t="s">
        <v>8368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 t="s">
        <v>8219</v>
      </c>
      <c r="F540">
        <v>15121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  <c r="U540" s="15" t="s">
        <v>8370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 t="s">
        <v>8219</v>
      </c>
      <c r="F541">
        <v>503.22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  <c r="U541" s="15" t="s">
        <v>8370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 t="s">
        <v>8221</v>
      </c>
      <c r="F542">
        <v>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  <c r="U542" s="15" t="s">
        <v>8368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 t="s">
        <v>8221</v>
      </c>
      <c r="F543">
        <v>25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>
        <f t="shared" si="33"/>
        <v>25</v>
      </c>
      <c r="Q543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  <c r="U543" s="15" t="s">
        <v>8368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 t="s">
        <v>8221</v>
      </c>
      <c r="F544">
        <v>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  <c r="U544" s="15" t="s">
        <v>8370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 t="s">
        <v>8221</v>
      </c>
      <c r="F545">
        <v>70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  <c r="U545" s="15" t="s">
        <v>8371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 t="s">
        <v>8221</v>
      </c>
      <c r="F546">
        <v>6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>
        <f t="shared" si="33"/>
        <v>3</v>
      </c>
      <c r="Q546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  <c r="U546" s="15" t="s">
        <v>8370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 t="s">
        <v>8221</v>
      </c>
      <c r="F547">
        <v>13692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  <c r="U547" s="15" t="s">
        <v>8368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 t="s">
        <v>8221</v>
      </c>
      <c r="F548">
        <v>52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  <c r="U548" s="15" t="s">
        <v>8368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 t="s">
        <v>8221</v>
      </c>
      <c r="F549">
        <v>0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  <c r="U549" s="15" t="s">
        <v>8370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 t="s">
        <v>8221</v>
      </c>
      <c r="F550">
        <v>9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  <c r="U550" s="15" t="s">
        <v>8368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 t="s">
        <v>8221</v>
      </c>
      <c r="F551">
        <v>68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>
        <f t="shared" si="33"/>
        <v>8.5</v>
      </c>
      <c r="Q551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  <c r="U551" s="15" t="s">
        <v>8368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 t="s">
        <v>8221</v>
      </c>
      <c r="F552">
        <v>35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>
        <f t="shared" si="33"/>
        <v>8.75</v>
      </c>
      <c r="Q552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  <c r="U552" s="15" t="s">
        <v>8369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 t="s">
        <v>8221</v>
      </c>
      <c r="F553">
        <v>3781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  <c r="U553" s="15" t="s">
        <v>8368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 t="s">
        <v>8221</v>
      </c>
      <c r="F554">
        <v>0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  <c r="U554" s="15" t="s">
        <v>8368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 t="s">
        <v>8221</v>
      </c>
      <c r="F555">
        <v>123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20.5</v>
      </c>
      <c r="Q555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  <c r="U555" s="15" t="s">
        <v>8371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 t="s">
        <v>8221</v>
      </c>
      <c r="F556">
        <v>1416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  <c r="U556" s="15" t="s">
        <v>8371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 t="s">
        <v>8221</v>
      </c>
      <c r="F557">
        <v>0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  <c r="U557" s="15" t="s">
        <v>8370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 t="s">
        <v>8221</v>
      </c>
      <c r="F558">
        <v>200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>
        <f t="shared" si="33"/>
        <v>200</v>
      </c>
      <c r="Q558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  <c r="U558" s="15" t="s">
        <v>8368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 t="s">
        <v>8221</v>
      </c>
      <c r="F559">
        <v>1366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>
        <f t="shared" si="33"/>
        <v>68.3</v>
      </c>
      <c r="Q559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  <c r="U559" s="15" t="s">
        <v>8370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 t="s">
        <v>8221</v>
      </c>
      <c r="F560">
        <v>0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  <c r="U560" s="15" t="s">
        <v>8368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 t="s">
        <v>8221</v>
      </c>
      <c r="F561">
        <v>50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  <c r="U561" s="15" t="s">
        <v>8368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 t="s">
        <v>8221</v>
      </c>
      <c r="F562">
        <v>12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  <c r="U562" s="15" t="s">
        <v>8371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 t="s">
        <v>8221</v>
      </c>
      <c r="F563">
        <v>55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27.5</v>
      </c>
      <c r="Q563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  <c r="U563" s="15" t="s">
        <v>8368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 t="s">
        <v>8221</v>
      </c>
      <c r="F564">
        <v>0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4">
        <f t="shared" si="34"/>
        <v>42692.389062499999</v>
      </c>
      <c r="T564" s="14">
        <f t="shared" si="35"/>
        <v>42722.389062499999</v>
      </c>
      <c r="U564" s="15" t="s">
        <v>8370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 t="s">
        <v>8221</v>
      </c>
      <c r="F565">
        <v>68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  <c r="U565" s="15" t="s">
        <v>8368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 t="s">
        <v>8221</v>
      </c>
      <c r="F566">
        <v>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  <c r="U566" s="15" t="s">
        <v>8370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 t="s">
        <v>8221</v>
      </c>
      <c r="F567">
        <v>0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4">
        <f t="shared" si="34"/>
        <v>42165.78528935185</v>
      </c>
      <c r="T567" s="14">
        <f t="shared" si="35"/>
        <v>42195.78528935185</v>
      </c>
      <c r="U567" s="15" t="s">
        <v>8368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 t="s">
        <v>8221</v>
      </c>
      <c r="F568">
        <v>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  <c r="U568" s="15" t="s">
        <v>8370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 t="s">
        <v>8221</v>
      </c>
      <c r="F569">
        <v>0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  <c r="U569" s="15" t="s">
        <v>8371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 t="s">
        <v>8221</v>
      </c>
      <c r="F570">
        <v>245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  <c r="U570" s="15" t="s">
        <v>8368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 t="s">
        <v>8221</v>
      </c>
      <c r="F571">
        <v>20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>
        <f t="shared" si="33"/>
        <v>20</v>
      </c>
      <c r="Q571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  <c r="U571" s="15" t="s">
        <v>8368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 t="s">
        <v>8221</v>
      </c>
      <c r="F572">
        <v>142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">
        <v>8318</v>
      </c>
      <c r="R572" t="s">
        <v>8319</v>
      </c>
      <c r="S572" s="14">
        <f t="shared" si="34"/>
        <v>42388.798252314809</v>
      </c>
      <c r="T572" s="14">
        <f t="shared" si="35"/>
        <v>42418.798252314809</v>
      </c>
      <c r="U572" s="15" t="s">
        <v>8370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 t="s">
        <v>8221</v>
      </c>
      <c r="F573">
        <v>106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  <c r="U573" s="15" t="s">
        <v>8368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 t="s">
        <v>8221</v>
      </c>
      <c r="F574">
        <v>0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4">
        <f t="shared" si="34"/>
        <v>42282.716296296298</v>
      </c>
      <c r="T574" s="14">
        <f t="shared" si="35"/>
        <v>42312.757962962962</v>
      </c>
      <c r="U574" s="15" t="s">
        <v>8368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 t="s">
        <v>8221</v>
      </c>
      <c r="F575">
        <v>346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38.44</v>
      </c>
      <c r="Q575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  <c r="U575" s="15" t="s">
        <v>8371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 t="s">
        <v>8221</v>
      </c>
      <c r="F576">
        <v>80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>
        <f t="shared" si="33"/>
        <v>20</v>
      </c>
      <c r="Q576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  <c r="U576" s="15" t="s">
        <v>8370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 t="s">
        <v>8221</v>
      </c>
      <c r="F577">
        <v>259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64.75</v>
      </c>
      <c r="Q577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  <c r="U577" s="15" t="s">
        <v>8368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 t="s">
        <v>8221</v>
      </c>
      <c r="F578">
        <v>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ROUND((F578/D578)*100,0)</f>
        <v>0</v>
      </c>
      <c r="P578">
        <f t="shared" ref="P578:P641" si="37">ROUND(F578/L578,2)</f>
        <v>1</v>
      </c>
      <c r="Q578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  <c r="U578" s="15" t="s">
        <v>8368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 t="s">
        <v>8221</v>
      </c>
      <c r="F579">
        <v>10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</v>
      </c>
      <c r="P579">
        <f t="shared" si="37"/>
        <v>10</v>
      </c>
      <c r="Q579" t="s">
        <v>8318</v>
      </c>
      <c r="R579" t="s">
        <v>8319</v>
      </c>
      <c r="S579" s="14">
        <f t="shared" ref="S579:S642" si="38">(J579/86400)+DATE(1970,1,1)</f>
        <v>42450.589143518519</v>
      </c>
      <c r="T579" s="14">
        <f t="shared" ref="T579:T642" si="39">(I579/86400)+DATE(1970,1,1)</f>
        <v>42510.589143518519</v>
      </c>
      <c r="U579" s="15" t="s">
        <v>8370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 t="s">
        <v>8221</v>
      </c>
      <c r="F580">
        <v>14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  <c r="U580" s="15" t="s">
        <v>8368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 t="s">
        <v>8221</v>
      </c>
      <c r="F581">
        <v>175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>
        <f t="shared" si="37"/>
        <v>35</v>
      </c>
      <c r="Q581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  <c r="U581" s="15" t="s">
        <v>8371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 t="s">
        <v>8221</v>
      </c>
      <c r="F582">
        <v>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  <c r="U582" s="15" t="s">
        <v>8370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 t="s">
        <v>8221</v>
      </c>
      <c r="F583">
        <v>0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  <c r="U583" s="15" t="s">
        <v>8368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 t="s">
        <v>8221</v>
      </c>
      <c r="F584">
        <v>0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  <c r="U584" s="15" t="s">
        <v>8368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 t="s">
        <v>8221</v>
      </c>
      <c r="F585">
        <v>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  <c r="U585" s="15" t="s">
        <v>8368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 t="s">
        <v>8221</v>
      </c>
      <c r="F586">
        <v>10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  <c r="U586" s="15" t="s">
        <v>8368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 t="s">
        <v>8221</v>
      </c>
      <c r="F587">
        <v>0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  <c r="U587" s="15" t="s">
        <v>8368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 t="s">
        <v>8221</v>
      </c>
      <c r="F588">
        <v>56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>
        <f t="shared" si="37"/>
        <v>14</v>
      </c>
      <c r="Q588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  <c r="U588" s="15" t="s">
        <v>8368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 t="s">
        <v>8221</v>
      </c>
      <c r="F589">
        <v>2725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  <c r="U589" s="15" t="s">
        <v>8368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 t="s">
        <v>8221</v>
      </c>
      <c r="F590">
        <v>301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>
        <f t="shared" si="37"/>
        <v>150.5</v>
      </c>
      <c r="Q590" t="s">
        <v>8318</v>
      </c>
      <c r="R590" t="s">
        <v>8319</v>
      </c>
      <c r="S590" s="14">
        <f t="shared" si="38"/>
        <v>42631.769513888888</v>
      </c>
      <c r="T590" s="14">
        <f t="shared" si="39"/>
        <v>42691.811180555553</v>
      </c>
      <c r="U590" s="15" t="s">
        <v>8370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 t="s">
        <v>8221</v>
      </c>
      <c r="F591">
        <v>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  <c r="U591" s="15" t="s">
        <v>8368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 t="s">
        <v>8221</v>
      </c>
      <c r="F592">
        <v>223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>
        <f t="shared" si="37"/>
        <v>24.78</v>
      </c>
      <c r="Q592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  <c r="U592" s="15" t="s">
        <v>8370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 t="s">
        <v>8221</v>
      </c>
      <c r="F593">
        <v>61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30.5</v>
      </c>
      <c r="Q593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  <c r="U593" s="15" t="s">
        <v>8368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 t="s">
        <v>8221</v>
      </c>
      <c r="F594">
        <v>250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>
        <f t="shared" si="37"/>
        <v>250</v>
      </c>
      <c r="Q594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  <c r="U594" s="15" t="s">
        <v>8371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 t="s">
        <v>8221</v>
      </c>
      <c r="F595">
        <v>115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  <c r="U595" s="15" t="s">
        <v>8368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 t="s">
        <v>8221</v>
      </c>
      <c r="F596">
        <v>26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  <c r="U596" s="15" t="s">
        <v>8370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 t="s">
        <v>8221</v>
      </c>
      <c r="F597">
        <v>426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53.25</v>
      </c>
      <c r="Q597" t="s">
        <v>8318</v>
      </c>
      <c r="R597" t="s">
        <v>8319</v>
      </c>
      <c r="S597" s="14">
        <f t="shared" si="38"/>
        <v>42083.069884259261</v>
      </c>
      <c r="T597" s="14">
        <f t="shared" si="39"/>
        <v>42128.069884259261</v>
      </c>
      <c r="U597" s="15" t="s">
        <v>8368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 t="s">
        <v>8221</v>
      </c>
      <c r="F598">
        <v>6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  <c r="U598" s="15" t="s">
        <v>8370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 t="s">
        <v>8221</v>
      </c>
      <c r="F599">
        <v>20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  <c r="U599" s="15" t="s">
        <v>8370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 t="s">
        <v>8221</v>
      </c>
      <c r="F600">
        <v>850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  <c r="U600" s="15" t="s">
        <v>8371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 t="s">
        <v>8221</v>
      </c>
      <c r="F601">
        <v>31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15.5</v>
      </c>
      <c r="Q601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  <c r="U601" s="15" t="s">
        <v>8368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 t="s">
        <v>8220</v>
      </c>
      <c r="F602">
        <v>100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  <c r="U602" s="15" t="s">
        <v>8368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 t="s">
        <v>8220</v>
      </c>
      <c r="F603">
        <v>140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>
        <f t="shared" si="37"/>
        <v>23.33</v>
      </c>
      <c r="Q603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  <c r="U603" s="15" t="s">
        <v>8371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 t="s">
        <v>8220</v>
      </c>
      <c r="F604">
        <v>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  <c r="U604" s="15" t="s">
        <v>8368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 t="s">
        <v>8220</v>
      </c>
      <c r="F605">
        <v>590.02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>
        <f t="shared" si="37"/>
        <v>45.39</v>
      </c>
      <c r="Q605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  <c r="U605" s="15" t="s">
        <v>8371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 t="s">
        <v>8220</v>
      </c>
      <c r="F606">
        <v>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  <c r="U606" s="15" t="s">
        <v>8371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 t="s">
        <v>8220</v>
      </c>
      <c r="F607">
        <v>131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>
        <f t="shared" si="37"/>
        <v>16.38</v>
      </c>
      <c r="Q607" t="s">
        <v>8318</v>
      </c>
      <c r="R607" t="s">
        <v>8319</v>
      </c>
      <c r="S607" s="14">
        <f t="shared" si="38"/>
        <v>42194.357731481483</v>
      </c>
      <c r="T607" s="14">
        <f t="shared" si="39"/>
        <v>42239.357731481483</v>
      </c>
      <c r="U607" s="15" t="s">
        <v>8368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 t="s">
        <v>8220</v>
      </c>
      <c r="F608">
        <v>10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  <c r="U608" s="15" t="s">
        <v>8368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 t="s">
        <v>8220</v>
      </c>
      <c r="F609">
        <v>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  <c r="U609" s="15" t="s">
        <v>8368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 t="s">
        <v>8220</v>
      </c>
      <c r="F610">
        <v>1461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>
        <f t="shared" si="37"/>
        <v>292.2</v>
      </c>
      <c r="Q6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  <c r="U610" s="15" t="s">
        <v>8368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 t="s">
        <v>8220</v>
      </c>
      <c r="F611">
        <v>5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>
        <f t="shared" si="37"/>
        <v>5</v>
      </c>
      <c r="Q611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  <c r="U611" s="15" t="s">
        <v>8368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 t="s">
        <v>8220</v>
      </c>
      <c r="F612">
        <v>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  <c r="U612" s="15" t="s">
        <v>8368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 t="s">
        <v>8220</v>
      </c>
      <c r="F613">
        <v>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  <c r="U613" s="15" t="s">
        <v>8368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 t="s">
        <v>8220</v>
      </c>
      <c r="F614">
        <v>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4">
        <f t="shared" si="38"/>
        <v>42585.031782407408</v>
      </c>
      <c r="T614" s="14">
        <f t="shared" si="39"/>
        <v>42615.031782407408</v>
      </c>
      <c r="U614" s="15" t="s">
        <v>8370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 t="s">
        <v>8220</v>
      </c>
      <c r="F615">
        <v>12818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  <c r="U615" s="15" t="s">
        <v>8368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 t="s">
        <v>8220</v>
      </c>
      <c r="F616">
        <v>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  <c r="U616" s="15" t="s">
        <v>8370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 t="s">
        <v>8220</v>
      </c>
      <c r="F617">
        <v>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  <c r="U617" s="15" t="s">
        <v>8368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 t="s">
        <v>8220</v>
      </c>
      <c r="F618">
        <v>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4">
        <f t="shared" si="38"/>
        <v>42761.376238425924</v>
      </c>
      <c r="T618" s="14">
        <f t="shared" si="39"/>
        <v>42791.376238425924</v>
      </c>
      <c r="U618" s="15" t="s">
        <v>8369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 t="s">
        <v>8220</v>
      </c>
      <c r="F619">
        <v>60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  <c r="U619" s="15" t="s">
        <v>8368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 t="s">
        <v>8220</v>
      </c>
      <c r="F620">
        <v>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  <c r="U620" s="15" t="s">
        <v>8368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 t="s">
        <v>8220</v>
      </c>
      <c r="F621">
        <v>1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  <c r="U621" s="15" t="s">
        <v>8371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 t="s">
        <v>8220</v>
      </c>
      <c r="F622">
        <v>300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  <c r="U622" s="15" t="s">
        <v>8371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 t="s">
        <v>8220</v>
      </c>
      <c r="F623">
        <v>261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>
        <f t="shared" si="37"/>
        <v>87</v>
      </c>
      <c r="Q623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  <c r="U623" s="15" t="s">
        <v>8370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 t="s">
        <v>8220</v>
      </c>
      <c r="F624">
        <v>341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>
        <f t="shared" si="37"/>
        <v>37.89</v>
      </c>
      <c r="Q624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  <c r="U624" s="15" t="s">
        <v>8370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 t="s">
        <v>8220</v>
      </c>
      <c r="F625">
        <v>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  <c r="U625" s="15" t="s">
        <v>8368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 t="s">
        <v>8220</v>
      </c>
      <c r="F626">
        <v>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  <c r="U626" s="15" t="s">
        <v>8368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 t="s">
        <v>8220</v>
      </c>
      <c r="F627">
        <v>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  <c r="U627" s="15" t="s">
        <v>8369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 t="s">
        <v>8220</v>
      </c>
      <c r="F628">
        <v>4345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  <c r="U628" s="15" t="s">
        <v>8368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 t="s">
        <v>8220</v>
      </c>
      <c r="F629">
        <v>90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  <c r="U629" s="15" t="s">
        <v>8370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 t="s">
        <v>8220</v>
      </c>
      <c r="F630">
        <v>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  <c r="U630" s="15" t="s">
        <v>8371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 t="s">
        <v>8220</v>
      </c>
      <c r="F631">
        <v>350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  <c r="U631" s="15" t="s">
        <v>8370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 t="s">
        <v>8220</v>
      </c>
      <c r="F632">
        <v>10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  <c r="U632" s="15" t="s">
        <v>8368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 t="s">
        <v>8220</v>
      </c>
      <c r="F633">
        <v>690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>
        <f t="shared" si="37"/>
        <v>76.67</v>
      </c>
      <c r="Q633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  <c r="U633" s="15" t="s">
        <v>8370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 t="s">
        <v>8220</v>
      </c>
      <c r="F634">
        <v>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  <c r="U634" s="15" t="s">
        <v>8368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 t="s">
        <v>8220</v>
      </c>
      <c r="F635">
        <v>1245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>
        <f t="shared" si="37"/>
        <v>49.8</v>
      </c>
      <c r="Q635" t="s">
        <v>8318</v>
      </c>
      <c r="R635" t="s">
        <v>8319</v>
      </c>
      <c r="S635" s="14">
        <f t="shared" si="38"/>
        <v>42507.299328703702</v>
      </c>
      <c r="T635" s="14">
        <f t="shared" si="39"/>
        <v>42538.958333333328</v>
      </c>
      <c r="U635" s="15" t="s">
        <v>8370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 t="s">
        <v>8220</v>
      </c>
      <c r="F636">
        <v>1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  <c r="U636" s="15" t="s">
        <v>8368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 t="s">
        <v>8220</v>
      </c>
      <c r="F637">
        <v>2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  <c r="U637" s="15" t="s">
        <v>8368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 t="s">
        <v>8220</v>
      </c>
      <c r="F638">
        <v>4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  <c r="U638" s="15" t="s">
        <v>8368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 t="s">
        <v>8220</v>
      </c>
      <c r="F639">
        <v>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  <c r="U639" s="15" t="s">
        <v>8369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 t="s">
        <v>8220</v>
      </c>
      <c r="F640">
        <v>18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  <c r="U640" s="15" t="s">
        <v>8369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 t="s">
        <v>8220</v>
      </c>
      <c r="F641">
        <v>1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  <c r="U641" s="15" t="s">
        <v>8371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 t="s">
        <v>8219</v>
      </c>
      <c r="F642">
        <v>101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ROUND((F642/D642)*100,0)</f>
        <v>144</v>
      </c>
      <c r="P642">
        <f t="shared" ref="P642:P705" si="41">ROUND(F642/L642,2)</f>
        <v>50.5</v>
      </c>
      <c r="Q642" t="s">
        <v>8318</v>
      </c>
      <c r="R642" t="s">
        <v>8320</v>
      </c>
      <c r="S642" s="14">
        <f t="shared" si="38"/>
        <v>42683.420312499999</v>
      </c>
      <c r="T642" s="14">
        <f t="shared" si="39"/>
        <v>42698.958333333328</v>
      </c>
      <c r="U642" s="15" t="s">
        <v>8370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 t="s">
        <v>8219</v>
      </c>
      <c r="F643">
        <v>47665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119</v>
      </c>
      <c r="P643">
        <f t="shared" si="41"/>
        <v>151.32</v>
      </c>
      <c r="Q643" t="s">
        <v>8318</v>
      </c>
      <c r="R643" t="s">
        <v>8320</v>
      </c>
      <c r="S643" s="14">
        <f t="shared" ref="S643:S706" si="42">(J643/86400)+DATE(1970,1,1)</f>
        <v>42199.57</v>
      </c>
      <c r="T643" s="14">
        <f t="shared" ref="T643:T706" si="43">(I643/86400)+DATE(1970,1,1)</f>
        <v>42229.57</v>
      </c>
      <c r="U643" s="15" t="s">
        <v>8368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 t="s">
        <v>8219</v>
      </c>
      <c r="F644">
        <v>292097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  <c r="U644" s="15" t="s">
        <v>8368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 t="s">
        <v>8219</v>
      </c>
      <c r="F645">
        <v>26452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  <c r="U645" s="15" t="s">
        <v>8368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 t="s">
        <v>8219</v>
      </c>
      <c r="F646">
        <v>75029.48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  <c r="U646" s="15" t="s">
        <v>8371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 t="s">
        <v>8219</v>
      </c>
      <c r="F647">
        <v>5574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  <c r="U647" s="15" t="s">
        <v>8370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 t="s">
        <v>8219</v>
      </c>
      <c r="F648">
        <v>1055.01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  <c r="U648" s="15" t="s">
        <v>8371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 t="s">
        <v>8219</v>
      </c>
      <c r="F649">
        <v>2141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  <c r="U649" s="15" t="s">
        <v>8370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 t="s">
        <v>8219</v>
      </c>
      <c r="F650">
        <v>44388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  <c r="U650" s="15" t="s">
        <v>8371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 t="s">
        <v>8219</v>
      </c>
      <c r="F651">
        <v>3499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  <c r="U651" s="15" t="s">
        <v>8371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 t="s">
        <v>8219</v>
      </c>
      <c r="F652">
        <v>1686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  <c r="U652" s="15" t="s">
        <v>8371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 t="s">
        <v>8219</v>
      </c>
      <c r="F653">
        <v>25132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  <c r="U653" s="15" t="s">
        <v>8371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 t="s">
        <v>8219</v>
      </c>
      <c r="F654">
        <v>3014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  <c r="U654" s="15" t="s">
        <v>8370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 t="s">
        <v>8219</v>
      </c>
      <c r="F655">
        <v>106084.5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  <c r="U655" s="15" t="s">
        <v>8368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 t="s">
        <v>8219</v>
      </c>
      <c r="F656">
        <v>32075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  <c r="U656" s="15" t="s">
        <v>8368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 t="s">
        <v>8219</v>
      </c>
      <c r="F657">
        <v>11751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  <c r="U657" s="15" t="s">
        <v>8368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 t="s">
        <v>8219</v>
      </c>
      <c r="F658">
        <v>10678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42477.76295138889</v>
      </c>
      <c r="U658" s="15" t="s">
        <v>8370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 t="s">
        <v>8219</v>
      </c>
      <c r="F659">
        <v>18855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  <c r="U659" s="15" t="s">
        <v>8368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 t="s">
        <v>8219</v>
      </c>
      <c r="F660">
        <v>30177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  <c r="U660" s="15" t="s">
        <v>8368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 t="s">
        <v>8219</v>
      </c>
      <c r="F661">
        <v>3017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  <c r="U661" s="15" t="s">
        <v>8368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 t="s">
        <v>8221</v>
      </c>
      <c r="F662">
        <v>1529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>
        <f t="shared" si="41"/>
        <v>84.94</v>
      </c>
      <c r="Q662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41952.783321759256</v>
      </c>
      <c r="U662" s="15" t="s">
        <v>8371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 t="s">
        <v>8221</v>
      </c>
      <c r="F663">
        <v>95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>
        <f t="shared" si="41"/>
        <v>10.56</v>
      </c>
      <c r="Q663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  <c r="U663" s="15" t="s">
        <v>8370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 t="s">
        <v>8221</v>
      </c>
      <c r="F664">
        <v>156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  <c r="U664" s="15" t="s">
        <v>8371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 t="s">
        <v>8221</v>
      </c>
      <c r="F665">
        <v>700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  <c r="U665" s="15" t="s">
        <v>8368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 t="s">
        <v>8221</v>
      </c>
      <c r="F666">
        <v>904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  <c r="U666" s="15" t="s">
        <v>8368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 t="s">
        <v>8221</v>
      </c>
      <c r="F667">
        <v>1864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  <c r="U667" s="15" t="s">
        <v>8370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 t="s">
        <v>8221</v>
      </c>
      <c r="F668">
        <v>8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">
        <v>8318</v>
      </c>
      <c r="R668" t="s">
        <v>8320</v>
      </c>
      <c r="S668" s="14">
        <f t="shared" si="42"/>
        <v>41838.832152777773</v>
      </c>
      <c r="T668" s="14">
        <f t="shared" si="43"/>
        <v>41868.832152777773</v>
      </c>
      <c r="U668" s="15" t="s">
        <v>8371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 t="s">
        <v>8221</v>
      </c>
      <c r="F669">
        <v>5010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  <c r="U669" s="15" t="s">
        <v>8370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 t="s">
        <v>8221</v>
      </c>
      <c r="F670">
        <v>684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>
        <f t="shared" si="41"/>
        <v>27.36</v>
      </c>
      <c r="Q67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  <c r="U670" s="15" t="s">
        <v>8368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 t="s">
        <v>8221</v>
      </c>
      <c r="F671">
        <v>43015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  <c r="U671" s="15" t="s">
        <v>8370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 t="s">
        <v>8221</v>
      </c>
      <c r="F672">
        <v>26349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>
        <f t="shared" si="41"/>
        <v>85</v>
      </c>
      <c r="Q672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  <c r="U672" s="15" t="s">
        <v>8370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 t="s">
        <v>8221</v>
      </c>
      <c r="F673">
        <v>11828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  <c r="U673" s="15" t="s">
        <v>8371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 t="s">
        <v>8221</v>
      </c>
      <c r="F674">
        <v>10814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>
        <f t="shared" si="41"/>
        <v>50.3</v>
      </c>
      <c r="Q674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  <c r="U674" s="15" t="s">
        <v>8371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 t="s">
        <v>8221</v>
      </c>
      <c r="F675">
        <v>205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68.33</v>
      </c>
      <c r="Q675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  <c r="U675" s="15" t="s">
        <v>8371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 t="s">
        <v>8221</v>
      </c>
      <c r="F676">
        <v>15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7.5</v>
      </c>
      <c r="Q676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  <c r="U676" s="15" t="s">
        <v>8371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 t="s">
        <v>8221</v>
      </c>
      <c r="F677">
        <v>891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  <c r="U677" s="15" t="s">
        <v>8371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 t="s">
        <v>8221</v>
      </c>
      <c r="F678">
        <v>1471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>
        <f t="shared" si="41"/>
        <v>61.29</v>
      </c>
      <c r="Q678" t="s">
        <v>8318</v>
      </c>
      <c r="R678" t="s">
        <v>8320</v>
      </c>
      <c r="S678" s="14">
        <f t="shared" si="42"/>
        <v>42012.76829861111</v>
      </c>
      <c r="T678" s="14">
        <f t="shared" si="43"/>
        <v>42042.76829861111</v>
      </c>
      <c r="U678" s="15" t="s">
        <v>8368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 t="s">
        <v>8221</v>
      </c>
      <c r="F679">
        <v>12792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  <c r="U679" s="15" t="s">
        <v>8370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 t="s">
        <v>8221</v>
      </c>
      <c r="F680">
        <v>1108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  <c r="U680" s="15" t="s">
        <v>8370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 t="s">
        <v>8221</v>
      </c>
      <c r="F681">
        <v>8827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>
        <f t="shared" si="41"/>
        <v>93.9</v>
      </c>
      <c r="Q681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  <c r="U681" s="15" t="s">
        <v>8370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 t="s">
        <v>8221</v>
      </c>
      <c r="F682">
        <v>19434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  <c r="U682" s="15" t="s">
        <v>8371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 t="s">
        <v>8221</v>
      </c>
      <c r="F683">
        <v>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  <c r="U683" s="15" t="s">
        <v>8370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 t="s">
        <v>8221</v>
      </c>
      <c r="F684">
        <v>53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13.25</v>
      </c>
      <c r="Q684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42808.723634259259</v>
      </c>
      <c r="U684" s="15" t="s">
        <v>8369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 t="s">
        <v>8221</v>
      </c>
      <c r="F685">
        <v>298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>
        <f t="shared" si="41"/>
        <v>99.33</v>
      </c>
      <c r="Q685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  <c r="U685" s="15" t="s">
        <v>8370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 t="s">
        <v>8221</v>
      </c>
      <c r="F686">
        <v>23948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  <c r="U686" s="15" t="s">
        <v>8371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 t="s">
        <v>8221</v>
      </c>
      <c r="F687">
        <v>553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>
        <f t="shared" si="41"/>
        <v>55.3</v>
      </c>
      <c r="Q687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  <c r="U687" s="15" t="s">
        <v>8371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 t="s">
        <v>8221</v>
      </c>
      <c r="F688">
        <v>0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  <c r="U688" s="15" t="s">
        <v>8368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 t="s">
        <v>8221</v>
      </c>
      <c r="F689">
        <v>3550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  <c r="U689" s="15" t="s">
        <v>8370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 t="s">
        <v>8221</v>
      </c>
      <c r="F690">
        <v>14598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  <c r="U690" s="15" t="s">
        <v>8368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 t="s">
        <v>8221</v>
      </c>
      <c r="F691">
        <v>115297.5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  <c r="U691" s="15" t="s">
        <v>8370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 t="s">
        <v>8221</v>
      </c>
      <c r="F692">
        <v>2468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  <c r="U692" s="15" t="s">
        <v>8370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 t="s">
        <v>8221</v>
      </c>
      <c r="F693">
        <v>260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>
        <f t="shared" si="41"/>
        <v>26</v>
      </c>
      <c r="Q693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  <c r="U693" s="15" t="s">
        <v>8368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 t="s">
        <v>8221</v>
      </c>
      <c r="F694">
        <v>1306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>
        <f t="shared" si="41"/>
        <v>6.5</v>
      </c>
      <c r="Q694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  <c r="U694" s="15" t="s">
        <v>8370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 t="s">
        <v>8221</v>
      </c>
      <c r="F695">
        <v>35338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  <c r="U695" s="15" t="s">
        <v>8368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 t="s">
        <v>8221</v>
      </c>
      <c r="F696">
        <v>590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  <c r="U696" s="15" t="s">
        <v>8369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 t="s">
        <v>8221</v>
      </c>
      <c r="F697">
        <v>636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>
        <f t="shared" si="41"/>
        <v>90.86</v>
      </c>
      <c r="Q697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  <c r="U697" s="15" t="s">
        <v>8371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 t="s">
        <v>8221</v>
      </c>
      <c r="F698">
        <v>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  <c r="U698" s="15" t="s">
        <v>8371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 t="s">
        <v>8221</v>
      </c>
      <c r="F699">
        <v>2319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  <c r="U699" s="15" t="s">
        <v>8370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 t="s">
        <v>8221</v>
      </c>
      <c r="F700">
        <v>15390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14">
        <f t="shared" si="42"/>
        <v>41866.931076388893</v>
      </c>
      <c r="T700" s="14">
        <f t="shared" si="43"/>
        <v>41900.083333333336</v>
      </c>
      <c r="U700" s="15" t="s">
        <v>8371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 t="s">
        <v>8221</v>
      </c>
      <c r="F701">
        <v>107148.74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  <c r="U701" s="15" t="s">
        <v>8372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 t="s">
        <v>8221</v>
      </c>
      <c r="F702">
        <v>403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>
        <f t="shared" si="41"/>
        <v>13</v>
      </c>
      <c r="Q702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  <c r="U702" s="15" t="s">
        <v>8370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 t="s">
        <v>8221</v>
      </c>
      <c r="F703">
        <v>6118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  <c r="U703" s="15" t="s">
        <v>8371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 t="s">
        <v>8221</v>
      </c>
      <c r="F704">
        <v>4622.01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42698.768368055556</v>
      </c>
      <c r="U704" s="15" t="s">
        <v>8370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 t="s">
        <v>8221</v>
      </c>
      <c r="F705">
        <v>837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  <c r="U705" s="15" t="s">
        <v>8370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 t="s">
        <v>8221</v>
      </c>
      <c r="F706">
        <v>481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ROUND((F706/D706)*100,0)</f>
        <v>1</v>
      </c>
      <c r="P706">
        <f t="shared" ref="P706:P769" si="45">ROUND(F706/L706,2)</f>
        <v>120.25</v>
      </c>
      <c r="Q706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  <c r="U706" s="15" t="s">
        <v>8370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 t="s">
        <v>8221</v>
      </c>
      <c r="F707">
        <v>977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1</v>
      </c>
      <c r="P707">
        <f t="shared" si="45"/>
        <v>195.4</v>
      </c>
      <c r="Q707" t="s">
        <v>8318</v>
      </c>
      <c r="R707" t="s">
        <v>8320</v>
      </c>
      <c r="S707" s="14">
        <f t="shared" ref="S707:S770" si="46">(J707/86400)+DATE(1970,1,1)</f>
        <v>42726.491643518515</v>
      </c>
      <c r="T707" s="14">
        <f t="shared" ref="T707:T770" si="47">(I707/86400)+DATE(1970,1,1)</f>
        <v>42756.491643518515</v>
      </c>
      <c r="U707" s="15" t="s">
        <v>8370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 t="s">
        <v>8221</v>
      </c>
      <c r="F708">
        <v>0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  <c r="U708" s="15" t="s">
        <v>8370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 t="s">
        <v>8221</v>
      </c>
      <c r="F709">
        <v>53670.6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  <c r="U709" s="15" t="s">
        <v>8370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 t="s">
        <v>8221</v>
      </c>
      <c r="F710">
        <v>8837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  <c r="U710" s="15" t="s">
        <v>8371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 t="s">
        <v>8221</v>
      </c>
      <c r="F711">
        <v>61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30.5</v>
      </c>
      <c r="Q711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  <c r="U711" s="15" t="s">
        <v>8371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 t="s">
        <v>8221</v>
      </c>
      <c r="F712">
        <v>0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  <c r="U712" s="15" t="s">
        <v>8371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 t="s">
        <v>8221</v>
      </c>
      <c r="F713">
        <v>33791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  <c r="U713" s="15" t="s">
        <v>8370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 t="s">
        <v>8221</v>
      </c>
      <c r="F714">
        <v>105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26.25</v>
      </c>
      <c r="Q714" t="s">
        <v>8318</v>
      </c>
      <c r="R714" t="s">
        <v>8320</v>
      </c>
      <c r="S714" s="14">
        <f t="shared" si="46"/>
        <v>42384.680925925924</v>
      </c>
      <c r="T714" s="14">
        <f t="shared" si="47"/>
        <v>42414.680925925924</v>
      </c>
      <c r="U714" s="15" t="s">
        <v>8370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 t="s">
        <v>8221</v>
      </c>
      <c r="F715">
        <v>199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>
        <f t="shared" si="45"/>
        <v>199</v>
      </c>
      <c r="Q715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  <c r="U715" s="15" t="s">
        <v>8370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 t="s">
        <v>8221</v>
      </c>
      <c r="F716">
        <v>2249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  <c r="U716" s="15" t="s">
        <v>8370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 t="s">
        <v>8221</v>
      </c>
      <c r="F717">
        <v>1389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  <c r="U717" s="15" t="s">
        <v>8368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 t="s">
        <v>8221</v>
      </c>
      <c r="F718">
        <v>715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  <c r="U718" s="15" t="s">
        <v>8371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 t="s">
        <v>8221</v>
      </c>
      <c r="F719">
        <v>305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76.25</v>
      </c>
      <c r="Q719" t="s">
        <v>8318</v>
      </c>
      <c r="R719" t="s">
        <v>8320</v>
      </c>
      <c r="S719" s="14">
        <f t="shared" si="46"/>
        <v>41857.854189814811</v>
      </c>
      <c r="T719" s="14">
        <f t="shared" si="47"/>
        <v>41887.854189814811</v>
      </c>
      <c r="U719" s="15" t="s">
        <v>8371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 t="s">
        <v>8221</v>
      </c>
      <c r="F720">
        <v>90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>
        <f t="shared" si="45"/>
        <v>22.5</v>
      </c>
      <c r="Q72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  <c r="U720" s="15" t="s">
        <v>8369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 t="s">
        <v>8221</v>
      </c>
      <c r="F721">
        <v>194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  <c r="U721" s="15" t="s">
        <v>8370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 t="s">
        <v>8219</v>
      </c>
      <c r="F722">
        <v>2735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  <c r="U722" s="15" t="s">
        <v>8373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 t="s">
        <v>8219</v>
      </c>
      <c r="F723">
        <v>10013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  <c r="U723" s="15" t="s">
        <v>8371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 t="s">
        <v>8219</v>
      </c>
      <c r="F724">
        <v>33006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  <c r="U724" s="15" t="s">
        <v>8373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 t="s">
        <v>8219</v>
      </c>
      <c r="F725">
        <v>5469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14">
        <f t="shared" si="46"/>
        <v>42184.81653935185</v>
      </c>
      <c r="T725" s="14">
        <f t="shared" si="47"/>
        <v>42215.165972222225</v>
      </c>
      <c r="U725" s="15" t="s">
        <v>8368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 t="s">
        <v>8219</v>
      </c>
      <c r="F726">
        <v>7383.01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  <c r="U726" s="15" t="s">
        <v>8374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 t="s">
        <v>8219</v>
      </c>
      <c r="F727">
        <v>20070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  <c r="U727" s="15" t="s">
        <v>8368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 t="s">
        <v>8219</v>
      </c>
      <c r="F728">
        <v>2535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  <c r="U728" s="15" t="s">
        <v>8372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 t="s">
        <v>8219</v>
      </c>
      <c r="F729">
        <v>5443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14">
        <f t="shared" si="46"/>
        <v>41247.020243055558</v>
      </c>
      <c r="T729" s="14">
        <f t="shared" si="47"/>
        <v>41288.888888888891</v>
      </c>
      <c r="U729" s="15" t="s">
        <v>8373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 t="s">
        <v>8219</v>
      </c>
      <c r="F730">
        <v>7917.45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  <c r="U730" s="15" t="s">
        <v>8374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 t="s">
        <v>8219</v>
      </c>
      <c r="F731">
        <v>5226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  <c r="U731" s="15" t="s">
        <v>8373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 t="s">
        <v>8219</v>
      </c>
      <c r="F732">
        <v>26438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  <c r="U732" s="15" t="s">
        <v>8374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 t="s">
        <v>8219</v>
      </c>
      <c r="F733">
        <v>6300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  <c r="U733" s="15" t="s">
        <v>8374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 t="s">
        <v>8219</v>
      </c>
      <c r="F734">
        <v>64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  <c r="U734" s="15" t="s">
        <v>8372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 t="s">
        <v>8219</v>
      </c>
      <c r="F735">
        <v>3012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  <c r="U735" s="15" t="s">
        <v>8372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 t="s">
        <v>8219</v>
      </c>
      <c r="F736">
        <v>10670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  <c r="U736" s="15" t="s">
        <v>8368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 t="s">
        <v>8219</v>
      </c>
      <c r="F737">
        <v>53771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  <c r="U737" s="15" t="s">
        <v>8371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 t="s">
        <v>8219</v>
      </c>
      <c r="F738">
        <v>11345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  <c r="U738" s="15" t="s">
        <v>8372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 t="s">
        <v>8219</v>
      </c>
      <c r="F739">
        <v>6120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  <c r="U739" s="15" t="s">
        <v>8371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 t="s">
        <v>8219</v>
      </c>
      <c r="F740">
        <v>1601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14">
        <f t="shared" si="46"/>
        <v>41943.604097222225</v>
      </c>
      <c r="T740" s="14">
        <f t="shared" si="47"/>
        <v>41974.207638888889</v>
      </c>
      <c r="U740" s="15" t="s">
        <v>8371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 t="s">
        <v>8219</v>
      </c>
      <c r="F741">
        <v>9500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  <c r="U741" s="15" t="s">
        <v>8371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 t="s">
        <v>8219</v>
      </c>
      <c r="F742">
        <v>3222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  <c r="U742" s="15" t="s">
        <v>8368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 t="s">
        <v>8219</v>
      </c>
      <c r="F743">
        <v>13293.8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  <c r="U743" s="15" t="s">
        <v>8372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 t="s">
        <v>8219</v>
      </c>
      <c r="F744">
        <v>1550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  <c r="U744" s="15" t="s">
        <v>8371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 t="s">
        <v>8219</v>
      </c>
      <c r="F745">
        <v>814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  <c r="U745" s="15" t="s">
        <v>8373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 t="s">
        <v>8219</v>
      </c>
      <c r="F746">
        <v>5116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  <c r="U746" s="15" t="s">
        <v>8373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 t="s">
        <v>8219</v>
      </c>
      <c r="F747">
        <v>3976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  <c r="U747" s="15" t="s">
        <v>8372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 t="s">
        <v>8219</v>
      </c>
      <c r="F748">
        <v>3318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  <c r="U748" s="15" t="s">
        <v>8373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 t="s">
        <v>8219</v>
      </c>
      <c r="F749">
        <v>7003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  <c r="U749" s="15" t="s">
        <v>8371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 t="s">
        <v>8219</v>
      </c>
      <c r="F750">
        <v>2005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  <c r="U750" s="15" t="s">
        <v>8371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 t="s">
        <v>8219</v>
      </c>
      <c r="F751">
        <v>10556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  <c r="U751" s="15" t="s">
        <v>8370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 t="s">
        <v>8219</v>
      </c>
      <c r="F752">
        <v>4559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  <c r="U752" s="15" t="s">
        <v>8372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 t="s">
        <v>8219</v>
      </c>
      <c r="F753">
        <v>3555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  <c r="U753" s="15" t="s">
        <v>8374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 t="s">
        <v>8219</v>
      </c>
      <c r="F754">
        <v>5585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  <c r="U754" s="15" t="s">
        <v>8370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 t="s">
        <v>8219</v>
      </c>
      <c r="F755">
        <v>12800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  <c r="U755" s="15" t="s">
        <v>8368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 t="s">
        <v>8219</v>
      </c>
      <c r="F756">
        <v>2075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  <c r="U756" s="15" t="s">
        <v>8373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 t="s">
        <v>8219</v>
      </c>
      <c r="F757">
        <v>2547.69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  <c r="U757" s="15" t="s">
        <v>8372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 t="s">
        <v>8219</v>
      </c>
      <c r="F758">
        <v>824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  <c r="U758" s="15" t="s">
        <v>8374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 t="s">
        <v>8219</v>
      </c>
      <c r="F759">
        <v>595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  <c r="U759" s="15" t="s">
        <v>8373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 t="s">
        <v>8219</v>
      </c>
      <c r="F760">
        <v>2550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  <c r="U760" s="15" t="s">
        <v>8375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 t="s">
        <v>8219</v>
      </c>
      <c r="F761">
        <v>5096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  <c r="U761" s="15" t="s">
        <v>8371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 t="s">
        <v>8221</v>
      </c>
      <c r="F762">
        <v>0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42700.805706018524</v>
      </c>
      <c r="U762" s="15" t="s">
        <v>8370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 t="s">
        <v>8221</v>
      </c>
      <c r="F763">
        <v>235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>
        <f t="shared" si="45"/>
        <v>39.17</v>
      </c>
      <c r="Q763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  <c r="U763" s="15" t="s">
        <v>8371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 t="s">
        <v>8221</v>
      </c>
      <c r="F764">
        <v>0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  <c r="U764" s="15" t="s">
        <v>8370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 t="s">
        <v>8221</v>
      </c>
      <c r="F765">
        <v>5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">
        <v>8321</v>
      </c>
      <c r="R765" t="s">
        <v>8323</v>
      </c>
      <c r="S765" s="14">
        <f t="shared" si="46"/>
        <v>41471.446851851855</v>
      </c>
      <c r="T765" s="14">
        <f t="shared" si="47"/>
        <v>41501.446851851855</v>
      </c>
      <c r="U765" s="15" t="s">
        <v>8372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 t="s">
        <v>8221</v>
      </c>
      <c r="F766">
        <v>0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  <c r="U766" s="15" t="s">
        <v>8368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 t="s">
        <v>8221</v>
      </c>
      <c r="F767">
        <v>2521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>
        <f t="shared" si="45"/>
        <v>57.3</v>
      </c>
      <c r="Q767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  <c r="U767" s="15" t="s">
        <v>8371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 t="s">
        <v>8221</v>
      </c>
      <c r="F768">
        <v>0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  <c r="U768" s="15" t="s">
        <v>8368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 t="s">
        <v>8221</v>
      </c>
      <c r="F769">
        <v>177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>
        <f t="shared" si="45"/>
        <v>59</v>
      </c>
      <c r="Q769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  <c r="U769" s="15" t="s">
        <v>8368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 t="s">
        <v>8221</v>
      </c>
      <c r="F770">
        <v>0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ROUND((F770/D770)*100,0)</f>
        <v>0</v>
      </c>
      <c r="P770" t="e">
        <f t="shared" ref="P770:P833" si="49">ROUND(F770/L770,2)</f>
        <v>#DIV/0!</v>
      </c>
      <c r="Q77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  <c r="U770" s="15" t="s">
        <v>8372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 t="s">
        <v>8221</v>
      </c>
      <c r="F771">
        <v>1656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</v>
      </c>
      <c r="P771">
        <f t="shared" si="49"/>
        <v>31.85</v>
      </c>
      <c r="Q771" t="s">
        <v>8321</v>
      </c>
      <c r="R771" t="s">
        <v>8323</v>
      </c>
      <c r="S771" s="14">
        <f t="shared" ref="S771:S834" si="50">(J771/86400)+DATE(1970,1,1)</f>
        <v>41604.996458333335</v>
      </c>
      <c r="T771" s="14">
        <f t="shared" ref="T771:T834" si="51">(I771/86400)+DATE(1970,1,1)</f>
        <v>41634.996458333335</v>
      </c>
      <c r="U771" s="15" t="s">
        <v>8372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 t="s">
        <v>8221</v>
      </c>
      <c r="F772">
        <v>0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4">
        <f t="shared" si="50"/>
        <v>41289.9996412037</v>
      </c>
      <c r="T772" s="14">
        <f t="shared" si="51"/>
        <v>41329.9996412037</v>
      </c>
      <c r="U772" s="15" t="s">
        <v>8372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 t="s">
        <v>8221</v>
      </c>
      <c r="F773">
        <v>10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  <c r="U773" s="15" t="s">
        <v>8368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 t="s">
        <v>8221</v>
      </c>
      <c r="F774">
        <v>50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>
        <f t="shared" si="49"/>
        <v>50</v>
      </c>
      <c r="Q774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  <c r="U774" s="15" t="s">
        <v>8376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 t="s">
        <v>8221</v>
      </c>
      <c r="F775">
        <v>32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>
        <f t="shared" si="49"/>
        <v>16</v>
      </c>
      <c r="Q775" t="s">
        <v>8321</v>
      </c>
      <c r="R775" t="s">
        <v>8323</v>
      </c>
      <c r="S775" s="14">
        <f t="shared" si="50"/>
        <v>42100.735937500001</v>
      </c>
      <c r="T775" s="14">
        <f t="shared" si="51"/>
        <v>42134.959027777775</v>
      </c>
      <c r="U775" s="15" t="s">
        <v>8368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 t="s">
        <v>8221</v>
      </c>
      <c r="F776">
        <v>351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>
        <f t="shared" si="49"/>
        <v>39</v>
      </c>
      <c r="Q776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  <c r="U776" s="15" t="s">
        <v>8371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 t="s">
        <v>8221</v>
      </c>
      <c r="F777">
        <v>170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>
        <f t="shared" si="49"/>
        <v>34</v>
      </c>
      <c r="Q777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  <c r="U777" s="15" t="s">
        <v>8374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 t="s">
        <v>8221</v>
      </c>
      <c r="F778">
        <v>3598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  <c r="U778" s="15" t="s">
        <v>8368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 t="s">
        <v>8221</v>
      </c>
      <c r="F779">
        <v>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>
        <f t="shared" si="49"/>
        <v>7</v>
      </c>
      <c r="Q779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  <c r="U779" s="15" t="s">
        <v>8372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 t="s">
        <v>8221</v>
      </c>
      <c r="F780">
        <v>2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  <c r="U780" s="15" t="s">
        <v>8371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 t="s">
        <v>8221</v>
      </c>
      <c r="F781">
        <v>400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>
        <f t="shared" si="49"/>
        <v>66.67</v>
      </c>
      <c r="Q781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  <c r="U781" s="15" t="s">
        <v>8375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 t="s">
        <v>8219</v>
      </c>
      <c r="F782">
        <v>1040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  <c r="U782" s="15" t="s">
        <v>8374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 t="s">
        <v>8219</v>
      </c>
      <c r="F783">
        <v>1065.23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14">
        <f t="shared" si="50"/>
        <v>41403.000856481478</v>
      </c>
      <c r="T783" s="14">
        <f t="shared" si="51"/>
        <v>41433.000856481478</v>
      </c>
      <c r="U783" s="15" t="s">
        <v>8372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 t="s">
        <v>8219</v>
      </c>
      <c r="F784">
        <v>700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>
        <f t="shared" si="49"/>
        <v>50</v>
      </c>
      <c r="Q784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  <c r="U784" s="15" t="s">
        <v>8373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 t="s">
        <v>8219</v>
      </c>
      <c r="F785">
        <v>2222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  <c r="U785" s="15" t="s">
        <v>8373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 t="s">
        <v>8219</v>
      </c>
      <c r="F786">
        <v>1025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  <c r="U786" s="15" t="s">
        <v>8371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 t="s">
        <v>8219</v>
      </c>
      <c r="F787">
        <v>903.14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14">
        <f t="shared" si="50"/>
        <v>41303.593923611115</v>
      </c>
      <c r="T787" s="14">
        <f t="shared" si="51"/>
        <v>41333.593923611115</v>
      </c>
      <c r="U787" s="15" t="s">
        <v>8372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 t="s">
        <v>8219</v>
      </c>
      <c r="F788">
        <v>7140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41040.657638888893</v>
      </c>
      <c r="U788" s="15" t="s">
        <v>8373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 t="s">
        <v>8219</v>
      </c>
      <c r="F789">
        <v>1370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  <c r="U789" s="15" t="s">
        <v>8372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 t="s">
        <v>8219</v>
      </c>
      <c r="F790">
        <v>2035.05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  <c r="U790" s="15" t="s">
        <v>8373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 t="s">
        <v>8219</v>
      </c>
      <c r="F791">
        <v>1860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14">
        <f t="shared" si="50"/>
        <v>41277.186111111107</v>
      </c>
      <c r="T791" s="14">
        <f t="shared" si="51"/>
        <v>41295.332638888889</v>
      </c>
      <c r="U791" s="15" t="s">
        <v>8372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 t="s">
        <v>8219</v>
      </c>
      <c r="F792">
        <v>14437.46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  <c r="U792" s="15" t="s">
        <v>8372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 t="s">
        <v>8219</v>
      </c>
      <c r="F793">
        <v>7790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  <c r="U793" s="15" t="s">
        <v>8372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 t="s">
        <v>8219</v>
      </c>
      <c r="F794">
        <v>2511.11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14">
        <f t="shared" si="50"/>
        <v>41555.87364583333</v>
      </c>
      <c r="T794" s="14">
        <f t="shared" si="51"/>
        <v>41585.915312500001</v>
      </c>
      <c r="U794" s="15" t="s">
        <v>8372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 t="s">
        <v>8219</v>
      </c>
      <c r="F795">
        <v>2826.43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  <c r="U795" s="15" t="s">
        <v>8372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 t="s">
        <v>8219</v>
      </c>
      <c r="F796">
        <v>8425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  <c r="U796" s="15" t="s">
        <v>8374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 t="s">
        <v>8219</v>
      </c>
      <c r="F797">
        <v>15650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  <c r="U797" s="15" t="s">
        <v>8373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 t="s">
        <v>8219</v>
      </c>
      <c r="F798">
        <v>10135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  <c r="U798" s="15" t="s">
        <v>8372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 t="s">
        <v>8219</v>
      </c>
      <c r="F799">
        <v>3226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  <c r="U799" s="15" t="s">
        <v>8373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 t="s">
        <v>8219</v>
      </c>
      <c r="F800">
        <v>4021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  <c r="U800" s="15" t="s">
        <v>8371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 t="s">
        <v>8219</v>
      </c>
      <c r="F801">
        <v>5001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  <c r="U801" s="15" t="s">
        <v>8373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 t="s">
        <v>8219</v>
      </c>
      <c r="F802">
        <v>2282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  <c r="U802" s="15" t="s">
        <v>8371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 t="s">
        <v>8219</v>
      </c>
      <c r="F803">
        <v>2230.4299999999998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  <c r="U803" s="15" t="s">
        <v>8374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 t="s">
        <v>8219</v>
      </c>
      <c r="F804">
        <v>6080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14">
        <f t="shared" si="50"/>
        <v>41123.022268518514</v>
      </c>
      <c r="T804" s="14">
        <f t="shared" si="51"/>
        <v>41169.170138888891</v>
      </c>
      <c r="U804" s="15" t="s">
        <v>8373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 t="s">
        <v>8219</v>
      </c>
      <c r="F805">
        <v>2835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  <c r="U805" s="15" t="s">
        <v>8374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 t="s">
        <v>8219</v>
      </c>
      <c r="F806">
        <v>5500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14">
        <f t="shared" si="50"/>
        <v>40730.105624999997</v>
      </c>
      <c r="T806" s="14">
        <f t="shared" si="51"/>
        <v>40747.165972222225</v>
      </c>
      <c r="U806" s="15" t="s">
        <v>8374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 t="s">
        <v>8219</v>
      </c>
      <c r="F807">
        <v>3150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  <c r="U807" s="15" t="s">
        <v>8374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 t="s">
        <v>8219</v>
      </c>
      <c r="F808">
        <v>8355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  <c r="U808" s="15" t="s">
        <v>8374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 t="s">
        <v>8219</v>
      </c>
      <c r="F809">
        <v>4205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  <c r="U809" s="15" t="s">
        <v>8369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 t="s">
        <v>8219</v>
      </c>
      <c r="F810">
        <v>4500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  <c r="U810" s="15" t="s">
        <v>8371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 t="s">
        <v>8219</v>
      </c>
      <c r="F811">
        <v>4151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  <c r="U811" s="15" t="s">
        <v>8372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 t="s">
        <v>8219</v>
      </c>
      <c r="F812">
        <v>1575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  <c r="U812" s="15" t="s">
        <v>8373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 t="s">
        <v>8219</v>
      </c>
      <c r="F813">
        <v>1040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  <c r="U813" s="15" t="s">
        <v>8372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 t="s">
        <v>8219</v>
      </c>
      <c r="F814">
        <v>911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  <c r="U814" s="15" t="s">
        <v>8372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 t="s">
        <v>8219</v>
      </c>
      <c r="F815">
        <v>2399.94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160</v>
      </c>
      <c r="P815">
        <f t="shared" si="49"/>
        <v>25</v>
      </c>
      <c r="Q815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  <c r="U815" s="15" t="s">
        <v>8373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 t="s">
        <v>8219</v>
      </c>
      <c r="F816">
        <v>1273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  <c r="U816" s="15" t="s">
        <v>8374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 t="s">
        <v>8219</v>
      </c>
      <c r="F817">
        <v>4280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  <c r="U817" s="15" t="s">
        <v>8371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 t="s">
        <v>8219</v>
      </c>
      <c r="F818">
        <v>8058.55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  <c r="U818" s="15" t="s">
        <v>8372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 t="s">
        <v>8219</v>
      </c>
      <c r="F819">
        <v>2056.66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  <c r="U819" s="15" t="s">
        <v>8373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 t="s">
        <v>8219</v>
      </c>
      <c r="F820">
        <v>545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  <c r="U820" s="15" t="s">
        <v>8373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 t="s">
        <v>8219</v>
      </c>
      <c r="F821">
        <v>435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  <c r="U821" s="15" t="s">
        <v>8372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 t="s">
        <v>8219</v>
      </c>
      <c r="F822">
        <v>2681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  <c r="U822" s="15" t="s">
        <v>8371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 t="s">
        <v>8219</v>
      </c>
      <c r="F823">
        <v>17482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  <c r="U823" s="15" t="s">
        <v>8368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 t="s">
        <v>8219</v>
      </c>
      <c r="F824">
        <v>3575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  <c r="U824" s="15" t="s">
        <v>8373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 t="s">
        <v>8219</v>
      </c>
      <c r="F825">
        <v>1436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  <c r="U825" s="15" t="s">
        <v>8368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 t="s">
        <v>8219</v>
      </c>
      <c r="F826">
        <v>2150.1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  <c r="U826" s="15" t="s">
        <v>8375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 t="s">
        <v>8219</v>
      </c>
      <c r="F827">
        <v>12554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  <c r="U827" s="15" t="s">
        <v>8373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 t="s">
        <v>8219</v>
      </c>
      <c r="F828">
        <v>5580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  <c r="U828" s="15" t="s">
        <v>8373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 t="s">
        <v>8219</v>
      </c>
      <c r="F829">
        <v>310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  <c r="U829" s="15" t="s">
        <v>8373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 t="s">
        <v>8219</v>
      </c>
      <c r="F830">
        <v>1391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14">
        <f t="shared" si="50"/>
        <v>41073.050717592589</v>
      </c>
      <c r="T830" s="14">
        <f t="shared" si="51"/>
        <v>41085.683333333334</v>
      </c>
      <c r="U830" s="15" t="s">
        <v>8373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 t="s">
        <v>8219</v>
      </c>
      <c r="F831">
        <v>520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  <c r="U831" s="15" t="s">
        <v>8370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 t="s">
        <v>8219</v>
      </c>
      <c r="F832">
        <v>1941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  <c r="U832" s="15" t="s">
        <v>8372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 t="s">
        <v>8219</v>
      </c>
      <c r="F833">
        <v>3500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</v>
      </c>
      <c r="P833">
        <f t="shared" si="49"/>
        <v>175</v>
      </c>
      <c r="Q833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  <c r="U833" s="15" t="s">
        <v>8373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 t="s">
        <v>8219</v>
      </c>
      <c r="F834">
        <v>15091.06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ROUND((F834/D834)*100,0)</f>
        <v>101</v>
      </c>
      <c r="P834">
        <f t="shared" ref="P834:P897" si="53">ROUND(F834/L834,2)</f>
        <v>97.99</v>
      </c>
      <c r="Q834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40929.342361111107</v>
      </c>
      <c r="U834" s="15" t="s">
        <v>8374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 t="s">
        <v>8219</v>
      </c>
      <c r="F835">
        <v>6100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102</v>
      </c>
      <c r="P835">
        <f t="shared" si="53"/>
        <v>148.78</v>
      </c>
      <c r="Q835" t="s">
        <v>8324</v>
      </c>
      <c r="R835" t="s">
        <v>8325</v>
      </c>
      <c r="S835" s="14">
        <f t="shared" ref="S835:S898" si="54">(J835/86400)+DATE(1970,1,1)</f>
        <v>41718.878182870372</v>
      </c>
      <c r="T835" s="14">
        <f t="shared" ref="T835:T898" si="55">(I835/86400)+DATE(1970,1,1)</f>
        <v>41748.878182870372</v>
      </c>
      <c r="U835" s="15" t="s">
        <v>8371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 t="s">
        <v>8219</v>
      </c>
      <c r="F836">
        <v>7206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  <c r="U836" s="15" t="s">
        <v>8372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 t="s">
        <v>8219</v>
      </c>
      <c r="F837">
        <v>2345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  <c r="U837" s="15" t="s">
        <v>8373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 t="s">
        <v>8219</v>
      </c>
      <c r="F838">
        <v>5046.5200000000004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  <c r="U838" s="15" t="s">
        <v>8372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 t="s">
        <v>8219</v>
      </c>
      <c r="F839">
        <v>3045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  <c r="U839" s="15" t="s">
        <v>8371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 t="s">
        <v>8219</v>
      </c>
      <c r="F840">
        <v>2908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  <c r="U840" s="15" t="s">
        <v>8374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 t="s">
        <v>8219</v>
      </c>
      <c r="F841">
        <v>5830.83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  <c r="U841" s="15" t="s">
        <v>8373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 t="s">
        <v>8219</v>
      </c>
      <c r="F842">
        <v>12041.66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  <c r="U842" s="15" t="s">
        <v>8370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 t="s">
        <v>8219</v>
      </c>
      <c r="F843">
        <v>5066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14">
        <f t="shared" si="54"/>
        <v>41923.838692129633</v>
      </c>
      <c r="T843" s="14">
        <f t="shared" si="55"/>
        <v>41953.880358796298</v>
      </c>
      <c r="U843" s="15" t="s">
        <v>8371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 t="s">
        <v>8219</v>
      </c>
      <c r="F844">
        <v>2608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14">
        <f t="shared" si="54"/>
        <v>41526.59239583333</v>
      </c>
      <c r="T844" s="14">
        <f t="shared" si="55"/>
        <v>41561.165972222225</v>
      </c>
      <c r="U844" s="15" t="s">
        <v>8372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 t="s">
        <v>8219</v>
      </c>
      <c r="F845">
        <v>8014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  <c r="U845" s="15" t="s">
        <v>8370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 t="s">
        <v>8219</v>
      </c>
      <c r="F846">
        <v>5824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  <c r="U846" s="15" t="s">
        <v>8371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 t="s">
        <v>8219</v>
      </c>
      <c r="F847">
        <v>6019.01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  <c r="U847" s="15" t="s">
        <v>8370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 t="s">
        <v>8219</v>
      </c>
      <c r="F848">
        <v>1342.01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  <c r="U848" s="15" t="s">
        <v>8371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 t="s">
        <v>8219</v>
      </c>
      <c r="F849">
        <v>10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>
        <f t="shared" si="53"/>
        <v>10</v>
      </c>
      <c r="Q849" t="s">
        <v>8324</v>
      </c>
      <c r="R849" t="s">
        <v>8326</v>
      </c>
      <c r="S849" s="14">
        <f t="shared" si="54"/>
        <v>42165.798333333332</v>
      </c>
      <c r="T849" s="14">
        <f t="shared" si="55"/>
        <v>42195.798333333332</v>
      </c>
      <c r="U849" s="15" t="s">
        <v>8368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 t="s">
        <v>8219</v>
      </c>
      <c r="F850">
        <v>300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  <c r="U850" s="15" t="s">
        <v>8368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 t="s">
        <v>8219</v>
      </c>
      <c r="F851">
        <v>4796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  <c r="U851" s="15" t="s">
        <v>8368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 t="s">
        <v>8219</v>
      </c>
      <c r="F852">
        <v>6207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  <c r="U852" s="15" t="s">
        <v>8370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 t="s">
        <v>8219</v>
      </c>
      <c r="F853">
        <v>2609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  <c r="U853" s="15" t="s">
        <v>8370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 t="s">
        <v>8219</v>
      </c>
      <c r="F854">
        <v>3674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  <c r="U854" s="15" t="s">
        <v>8370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 t="s">
        <v>8219</v>
      </c>
      <c r="F855">
        <v>300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>
        <f t="shared" si="53"/>
        <v>30</v>
      </c>
      <c r="Q855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  <c r="U855" s="15" t="s">
        <v>8368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 t="s">
        <v>8219</v>
      </c>
      <c r="F856">
        <v>32865.300000000003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  <c r="U856" s="15" t="s">
        <v>8370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 t="s">
        <v>8219</v>
      </c>
      <c r="F857">
        <v>1500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14">
        <f t="shared" si="54"/>
        <v>42545.125196759254</v>
      </c>
      <c r="T857" s="14">
        <f t="shared" si="55"/>
        <v>42575.125196759254</v>
      </c>
      <c r="U857" s="15" t="s">
        <v>8370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 t="s">
        <v>8219</v>
      </c>
      <c r="F858">
        <v>545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  <c r="U858" s="15" t="s">
        <v>8370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 t="s">
        <v>8219</v>
      </c>
      <c r="F859">
        <v>1200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>
        <f t="shared" si="53"/>
        <v>50</v>
      </c>
      <c r="Q859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  <c r="U859" s="15" t="s">
        <v>8368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 t="s">
        <v>8219</v>
      </c>
      <c r="F860">
        <v>1728.07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  <c r="U860" s="15" t="s">
        <v>8368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 t="s">
        <v>8219</v>
      </c>
      <c r="F861">
        <v>4187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  <c r="U861" s="15" t="s">
        <v>8368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 t="s">
        <v>8221</v>
      </c>
      <c r="F862">
        <v>2540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  <c r="U862" s="15" t="s">
        <v>8372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 t="s">
        <v>8221</v>
      </c>
      <c r="F863">
        <v>101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>
        <f t="shared" si="53"/>
        <v>50.5</v>
      </c>
      <c r="Q863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  <c r="U863" s="15" t="s">
        <v>8370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 t="s">
        <v>8221</v>
      </c>
      <c r="F864">
        <v>170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42.5</v>
      </c>
      <c r="Q864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  <c r="U864" s="15" t="s">
        <v>8372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 t="s">
        <v>8221</v>
      </c>
      <c r="F865">
        <v>90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>
        <f t="shared" si="53"/>
        <v>18</v>
      </c>
      <c r="Q865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  <c r="U865" s="15" t="s">
        <v>8373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 t="s">
        <v>8221</v>
      </c>
      <c r="F866">
        <v>2700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  <c r="U866" s="15" t="s">
        <v>8372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 t="s">
        <v>8221</v>
      </c>
      <c r="F867">
        <v>45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>
        <f t="shared" si="53"/>
        <v>22.5</v>
      </c>
      <c r="Q867" t="s">
        <v>8324</v>
      </c>
      <c r="R867" t="s">
        <v>8327</v>
      </c>
      <c r="S867" s="14">
        <f t="shared" si="54"/>
        <v>41230.773113425923</v>
      </c>
      <c r="T867" s="14">
        <f t="shared" si="55"/>
        <v>41290.773113425923</v>
      </c>
      <c r="U867" s="15" t="s">
        <v>8373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 t="s">
        <v>8221</v>
      </c>
      <c r="F868">
        <v>640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  <c r="U868" s="15" t="s">
        <v>8368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 t="s">
        <v>8221</v>
      </c>
      <c r="F869">
        <v>1201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  <c r="U869" s="15" t="s">
        <v>8376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 t="s">
        <v>8221</v>
      </c>
      <c r="F870">
        <v>50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  <c r="U870" s="15" t="s">
        <v>8372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 t="s">
        <v>8221</v>
      </c>
      <c r="F871">
        <v>1040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14">
        <f t="shared" si="54"/>
        <v>41342.845567129625</v>
      </c>
      <c r="T871" s="14">
        <f t="shared" si="55"/>
        <v>41372.803900462961</v>
      </c>
      <c r="U871" s="15" t="s">
        <v>8372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 t="s">
        <v>8221</v>
      </c>
      <c r="F872">
        <v>62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12.4</v>
      </c>
      <c r="Q872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  <c r="U872" s="15" t="s">
        <v>8372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 t="s">
        <v>8221</v>
      </c>
      <c r="F873">
        <v>325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>
        <f t="shared" si="53"/>
        <v>27.08</v>
      </c>
      <c r="Q873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41607.602951388893</v>
      </c>
      <c r="U873" s="15" t="s">
        <v>8372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 t="s">
        <v>8221</v>
      </c>
      <c r="F874">
        <v>65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>
        <f t="shared" si="53"/>
        <v>32.5</v>
      </c>
      <c r="Q874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  <c r="U874" s="15" t="s">
        <v>8374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 t="s">
        <v>8221</v>
      </c>
      <c r="F875">
        <v>45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>
        <f t="shared" si="53"/>
        <v>9</v>
      </c>
      <c r="Q875" t="s">
        <v>8324</v>
      </c>
      <c r="R875" t="s">
        <v>8327</v>
      </c>
      <c r="S875" s="14">
        <f t="shared" si="54"/>
        <v>41184.167129629626</v>
      </c>
      <c r="T875" s="14">
        <f t="shared" si="55"/>
        <v>41224.208796296298</v>
      </c>
      <c r="U875" s="15" t="s">
        <v>8373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 t="s">
        <v>8221</v>
      </c>
      <c r="F876">
        <v>730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  <c r="U876" s="15" t="s">
        <v>8372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 t="s">
        <v>8221</v>
      </c>
      <c r="F877">
        <v>0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  <c r="U877" s="15" t="s">
        <v>8368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 t="s">
        <v>8221</v>
      </c>
      <c r="F878">
        <v>1286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  <c r="U878" s="15" t="s">
        <v>8372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 t="s">
        <v>8221</v>
      </c>
      <c r="F879">
        <v>1351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14">
        <f t="shared" si="54"/>
        <v>41597.788888888885</v>
      </c>
      <c r="T879" s="14">
        <f t="shared" si="55"/>
        <v>41627.788888888885</v>
      </c>
      <c r="U879" s="15" t="s">
        <v>8372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 t="s">
        <v>8221</v>
      </c>
      <c r="F880">
        <v>65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>
        <f t="shared" si="53"/>
        <v>32.5</v>
      </c>
      <c r="Q88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  <c r="U880" s="15" t="s">
        <v>8375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 t="s">
        <v>8221</v>
      </c>
      <c r="F881">
        <v>644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  <c r="U881" s="15" t="s">
        <v>8373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 t="s">
        <v>8221</v>
      </c>
      <c r="F882">
        <v>113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>
        <f t="shared" si="53"/>
        <v>14.13</v>
      </c>
      <c r="Q882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  <c r="U882" s="15" t="s">
        <v>8373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 t="s">
        <v>8221</v>
      </c>
      <c r="F883">
        <v>30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>
        <f t="shared" si="53"/>
        <v>30</v>
      </c>
      <c r="Q883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  <c r="U883" s="15" t="s">
        <v>8374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 t="s">
        <v>8221</v>
      </c>
      <c r="F884">
        <v>302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  <c r="U884" s="15" t="s">
        <v>8374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 t="s">
        <v>8221</v>
      </c>
      <c r="F885">
        <v>2001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  <c r="U885" s="15" t="s">
        <v>8370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 t="s">
        <v>8221</v>
      </c>
      <c r="F886">
        <v>20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8324</v>
      </c>
      <c r="R886" t="s">
        <v>8328</v>
      </c>
      <c r="S886" s="14">
        <f t="shared" si="54"/>
        <v>40981.802615740744</v>
      </c>
      <c r="T886" s="14">
        <f t="shared" si="55"/>
        <v>41041.104861111111</v>
      </c>
      <c r="U886" s="15" t="s">
        <v>8373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 t="s">
        <v>8221</v>
      </c>
      <c r="F887">
        <v>750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  <c r="U887" s="15" t="s">
        <v>8370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 t="s">
        <v>8221</v>
      </c>
      <c r="F888">
        <v>205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  <c r="U888" s="15" t="s">
        <v>8370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 t="s">
        <v>8221</v>
      </c>
      <c r="F889">
        <v>0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  <c r="U889" s="15" t="s">
        <v>8373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 t="s">
        <v>8221</v>
      </c>
      <c r="F890">
        <v>72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>
        <f t="shared" si="53"/>
        <v>18</v>
      </c>
      <c r="Q89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  <c r="U890" s="15" t="s">
        <v>8374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 t="s">
        <v>8221</v>
      </c>
      <c r="F891">
        <v>2360.3200000000002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  <c r="U891" s="15" t="s">
        <v>8371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 t="s">
        <v>8221</v>
      </c>
      <c r="F892">
        <v>125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>
        <f t="shared" si="53"/>
        <v>31.25</v>
      </c>
      <c r="Q892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  <c r="U892" s="15" t="s">
        <v>8372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 t="s">
        <v>8221</v>
      </c>
      <c r="F893">
        <v>260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>
        <f t="shared" si="53"/>
        <v>28.89</v>
      </c>
      <c r="Q893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  <c r="U893" s="15" t="s">
        <v>8371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 t="s">
        <v>8221</v>
      </c>
      <c r="F894">
        <v>2445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  <c r="U894" s="15" t="s">
        <v>8375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 t="s">
        <v>8221</v>
      </c>
      <c r="F895">
        <v>200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  <c r="U895" s="15" t="s">
        <v>8368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 t="s">
        <v>8221</v>
      </c>
      <c r="F896">
        <v>7834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14">
        <f t="shared" si="54"/>
        <v>42496.98159722222</v>
      </c>
      <c r="T896" s="14">
        <f t="shared" si="55"/>
        <v>42526.98159722222</v>
      </c>
      <c r="U896" s="15" t="s">
        <v>8370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 t="s">
        <v>8221</v>
      </c>
      <c r="F897">
        <v>195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>
        <f t="shared" si="53"/>
        <v>27.86</v>
      </c>
      <c r="Q897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  <c r="U897" s="15" t="s">
        <v>8375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 t="s">
        <v>8221</v>
      </c>
      <c r="F898">
        <v>3200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ROUND((F898/D898)*100,0)</f>
        <v>40</v>
      </c>
      <c r="P898">
        <f t="shared" ref="P898:P961" si="57">ROUND(F898/L898,2)</f>
        <v>44.44</v>
      </c>
      <c r="Q898" t="s">
        <v>8324</v>
      </c>
      <c r="R898" t="s">
        <v>8328</v>
      </c>
      <c r="S898" s="14">
        <f t="shared" si="54"/>
        <v>42218.872986111106</v>
      </c>
      <c r="T898" s="14">
        <f t="shared" si="55"/>
        <v>42244.166666666672</v>
      </c>
      <c r="U898" s="15" t="s">
        <v>8368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 t="s">
        <v>8221</v>
      </c>
      <c r="F899">
        <v>0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t="e">
        <f t="shared" si="57"/>
        <v>#DIV/0!</v>
      </c>
      <c r="Q899" t="s">
        <v>8324</v>
      </c>
      <c r="R899" t="s">
        <v>8328</v>
      </c>
      <c r="S899" s="14">
        <f t="shared" ref="S899:S962" si="58">(J899/86400)+DATE(1970,1,1)</f>
        <v>41211.688750000001</v>
      </c>
      <c r="T899" s="14">
        <f t="shared" ref="T899:T962" si="59">(I899/86400)+DATE(1970,1,1)</f>
        <v>41241.730416666665</v>
      </c>
      <c r="U899" s="15" t="s">
        <v>8373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 t="s">
        <v>8221</v>
      </c>
      <c r="F900">
        <v>70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>
        <f t="shared" si="57"/>
        <v>35</v>
      </c>
      <c r="Q90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  <c r="U900" s="15" t="s">
        <v>8374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 t="s">
        <v>8221</v>
      </c>
      <c r="F901">
        <v>280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>
        <f t="shared" si="57"/>
        <v>35</v>
      </c>
      <c r="Q901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  <c r="U901" s="15" t="s">
        <v>8374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 t="s">
        <v>8221</v>
      </c>
      <c r="F902">
        <v>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10.5</v>
      </c>
      <c r="Q902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  <c r="U902" s="15" t="s">
        <v>8370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 t="s">
        <v>8221</v>
      </c>
      <c r="F903">
        <v>0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  <c r="U903" s="15" t="s">
        <v>8375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 t="s">
        <v>8221</v>
      </c>
      <c r="F904">
        <v>90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  <c r="U904" s="15" t="s">
        <v>8371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 t="s">
        <v>8221</v>
      </c>
      <c r="F905">
        <v>160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>
        <f t="shared" si="57"/>
        <v>40</v>
      </c>
      <c r="Q905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  <c r="U905" s="15" t="s">
        <v>8373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 t="s">
        <v>8221</v>
      </c>
      <c r="F906">
        <v>151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  <c r="U906" s="15" t="s">
        <v>8368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 t="s">
        <v>8221</v>
      </c>
      <c r="F907">
        <v>196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>
        <f t="shared" si="57"/>
        <v>32.67</v>
      </c>
      <c r="Q907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  <c r="U907" s="15" t="s">
        <v>8375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 t="s">
        <v>8221</v>
      </c>
      <c r="F908">
        <v>0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  <c r="U908" s="15" t="s">
        <v>8371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 t="s">
        <v>8221</v>
      </c>
      <c r="F909">
        <v>0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  <c r="U909" s="15" t="s">
        <v>8374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 t="s">
        <v>8221</v>
      </c>
      <c r="F910">
        <v>0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  <c r="U910" s="15" t="s">
        <v>8375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 t="s">
        <v>8221</v>
      </c>
      <c r="F911">
        <v>520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>
        <f t="shared" si="57"/>
        <v>65</v>
      </c>
      <c r="Q911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  <c r="U911" s="15" t="s">
        <v>8373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 t="s">
        <v>8221</v>
      </c>
      <c r="F912">
        <v>123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>
        <f t="shared" si="57"/>
        <v>24.6</v>
      </c>
      <c r="Q912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  <c r="U912" s="15" t="s">
        <v>8369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 t="s">
        <v>8221</v>
      </c>
      <c r="F913">
        <v>0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  <c r="U913" s="15" t="s">
        <v>8371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 t="s">
        <v>8221</v>
      </c>
      <c r="F914">
        <v>30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>
        <f t="shared" si="57"/>
        <v>15</v>
      </c>
      <c r="Q914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41254.151006944448</v>
      </c>
      <c r="U914" s="15" t="s">
        <v>8373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 t="s">
        <v>8221</v>
      </c>
      <c r="F915">
        <v>1982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>
        <f t="shared" si="57"/>
        <v>82.58</v>
      </c>
      <c r="Q915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  <c r="U915" s="15" t="s">
        <v>8373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 t="s">
        <v>8221</v>
      </c>
      <c r="F916">
        <v>0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4">
        <f t="shared" si="58"/>
        <v>41116.763275462959</v>
      </c>
      <c r="T916" s="14">
        <f t="shared" si="59"/>
        <v>41146.763275462959</v>
      </c>
      <c r="U916" s="15" t="s">
        <v>8373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 t="s">
        <v>8221</v>
      </c>
      <c r="F917">
        <v>375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>
        <f t="shared" si="57"/>
        <v>41.67</v>
      </c>
      <c r="Q917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  <c r="U917" s="15" t="s">
        <v>8373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 t="s">
        <v>8221</v>
      </c>
      <c r="F918">
        <v>0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  <c r="U918" s="15" t="s">
        <v>8375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 t="s">
        <v>8221</v>
      </c>
      <c r="F919">
        <v>30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>
        <f t="shared" si="57"/>
        <v>30</v>
      </c>
      <c r="Q919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  <c r="U919" s="15" t="s">
        <v>8371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 t="s">
        <v>8221</v>
      </c>
      <c r="F920">
        <v>196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  <c r="U920" s="15" t="s">
        <v>8371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 t="s">
        <v>8221</v>
      </c>
      <c r="F921">
        <v>100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>
        <f t="shared" si="57"/>
        <v>100</v>
      </c>
      <c r="Q921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  <c r="U921" s="15" t="s">
        <v>8373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 t="s">
        <v>8221</v>
      </c>
      <c r="F922">
        <v>0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4">
        <f t="shared" si="58"/>
        <v>41562.671550925923</v>
      </c>
      <c r="T922" s="14">
        <f t="shared" si="59"/>
        <v>41592.713217592594</v>
      </c>
      <c r="U922" s="15" t="s">
        <v>8372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 t="s">
        <v>8221</v>
      </c>
      <c r="F923">
        <v>4635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14">
        <f t="shared" si="58"/>
        <v>40847.171018518522</v>
      </c>
      <c r="T923" s="14">
        <f t="shared" si="59"/>
        <v>40889.212685185186</v>
      </c>
      <c r="U923" s="15" t="s">
        <v>8374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 t="s">
        <v>8221</v>
      </c>
      <c r="F924">
        <v>5680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  <c r="U924" s="15" t="s">
        <v>8371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 t="s">
        <v>8221</v>
      </c>
      <c r="F925">
        <v>330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>
        <f t="shared" si="57"/>
        <v>55</v>
      </c>
      <c r="Q925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  <c r="U925" s="15" t="s">
        <v>8371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 t="s">
        <v>8221</v>
      </c>
      <c r="F926">
        <v>327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14">
        <f t="shared" si="58"/>
        <v>41288.942928240736</v>
      </c>
      <c r="T926" s="14">
        <f t="shared" si="59"/>
        <v>41318.942928240736</v>
      </c>
      <c r="U926" s="15" t="s">
        <v>8372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 t="s">
        <v>8221</v>
      </c>
      <c r="F927">
        <v>160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>
        <f t="shared" si="57"/>
        <v>32</v>
      </c>
      <c r="Q927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  <c r="U927" s="15" t="s">
        <v>8372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 t="s">
        <v>8221</v>
      </c>
      <c r="F928">
        <v>0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  <c r="U928" s="15" t="s">
        <v>8375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 t="s">
        <v>8221</v>
      </c>
      <c r="F929">
        <v>0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  <c r="U929" s="15" t="s">
        <v>8373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 t="s">
        <v>8221</v>
      </c>
      <c r="F930">
        <v>1575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  <c r="U930" s="15" t="s">
        <v>8373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 t="s">
        <v>8221</v>
      </c>
      <c r="F931">
        <v>0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  <c r="U931" s="15" t="s">
        <v>8373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 t="s">
        <v>8221</v>
      </c>
      <c r="F932">
        <v>345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>
        <f t="shared" si="57"/>
        <v>69</v>
      </c>
      <c r="Q932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  <c r="U932" s="15" t="s">
        <v>8375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 t="s">
        <v>8221</v>
      </c>
      <c r="F933">
        <v>131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>
        <f t="shared" si="57"/>
        <v>18.71</v>
      </c>
      <c r="Q933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  <c r="U933" s="15" t="s">
        <v>8371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 t="s">
        <v>8221</v>
      </c>
      <c r="F934">
        <v>1381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  <c r="U934" s="15" t="s">
        <v>8372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 t="s">
        <v>8221</v>
      </c>
      <c r="F935">
        <v>120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8324</v>
      </c>
      <c r="R935" t="s">
        <v>8327</v>
      </c>
      <c r="S935" s="14">
        <f t="shared" si="58"/>
        <v>41711.169085648144</v>
      </c>
      <c r="T935" s="14">
        <f t="shared" si="59"/>
        <v>41771.169085648144</v>
      </c>
      <c r="U935" s="15" t="s">
        <v>8371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 t="s">
        <v>8221</v>
      </c>
      <c r="F936">
        <v>1520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  <c r="U936" s="15" t="s">
        <v>8371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 t="s">
        <v>8221</v>
      </c>
      <c r="F937">
        <v>50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>
        <f t="shared" si="57"/>
        <v>25</v>
      </c>
      <c r="Q937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  <c r="U937" s="15" t="s">
        <v>8368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 t="s">
        <v>8221</v>
      </c>
      <c r="F938">
        <v>0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  <c r="U938" s="15" t="s">
        <v>8374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 t="s">
        <v>8221</v>
      </c>
      <c r="F939">
        <v>40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>
        <f t="shared" si="57"/>
        <v>20</v>
      </c>
      <c r="Q939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41581.839780092589</v>
      </c>
      <c r="U939" s="15" t="s">
        <v>8372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 t="s">
        <v>8221</v>
      </c>
      <c r="F940">
        <v>25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  <c r="U940" s="15" t="s">
        <v>8373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 t="s">
        <v>8221</v>
      </c>
      <c r="F941">
        <v>40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>
        <f t="shared" si="57"/>
        <v>20</v>
      </c>
      <c r="Q941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  <c r="U941" s="15" t="s">
        <v>8372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 t="s">
        <v>8221</v>
      </c>
      <c r="F942">
        <v>1544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  <c r="U942" s="15" t="s">
        <v>8368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 t="s">
        <v>8221</v>
      </c>
      <c r="F943">
        <v>1161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  <c r="U943" s="15" t="s">
        <v>8369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 t="s">
        <v>8221</v>
      </c>
      <c r="F944">
        <v>668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>
        <f t="shared" si="57"/>
        <v>41.75</v>
      </c>
      <c r="Q944" t="s">
        <v>8318</v>
      </c>
      <c r="R944" t="s">
        <v>8320</v>
      </c>
      <c r="S944" s="14">
        <f t="shared" si="58"/>
        <v>42382.843287037038</v>
      </c>
      <c r="T944" s="14">
        <f t="shared" si="59"/>
        <v>42418.843287037038</v>
      </c>
      <c r="U944" s="15" t="s">
        <v>8370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 t="s">
        <v>8221</v>
      </c>
      <c r="F945">
        <v>289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  <c r="U945" s="15" t="s">
        <v>8370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 t="s">
        <v>8221</v>
      </c>
      <c r="F946">
        <v>6663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  <c r="U946" s="15" t="s">
        <v>8370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 t="s">
        <v>8221</v>
      </c>
      <c r="F947">
        <v>2484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14">
        <f t="shared" si="58"/>
        <v>42732.872986111106</v>
      </c>
      <c r="T947" s="14">
        <f t="shared" si="59"/>
        <v>42784.999305555553</v>
      </c>
      <c r="U947" s="15" t="s">
        <v>8370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 t="s">
        <v>8221</v>
      </c>
      <c r="F948">
        <v>286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>
        <f t="shared" si="57"/>
        <v>57.2</v>
      </c>
      <c r="Q948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  <c r="U948" s="15" t="s">
        <v>8370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 t="s">
        <v>8221</v>
      </c>
      <c r="F949">
        <v>0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  <c r="U949" s="15" t="s">
        <v>8370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 t="s">
        <v>8221</v>
      </c>
      <c r="F950">
        <v>480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  <c r="U950" s="15" t="s">
        <v>8370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 t="s">
        <v>8221</v>
      </c>
      <c r="F951">
        <v>273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>
        <f t="shared" si="57"/>
        <v>39</v>
      </c>
      <c r="Q951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  <c r="U951" s="15" t="s">
        <v>8368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 t="s">
        <v>8221</v>
      </c>
      <c r="F952">
        <v>1402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  <c r="U952" s="15" t="s">
        <v>8368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 t="s">
        <v>8221</v>
      </c>
      <c r="F953">
        <v>19195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14">
        <f t="shared" si="58"/>
        <v>42480.653611111113</v>
      </c>
      <c r="T953" s="14">
        <f t="shared" si="59"/>
        <v>42525.653611111113</v>
      </c>
      <c r="U953" s="15" t="s">
        <v>8370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 t="s">
        <v>8221</v>
      </c>
      <c r="F954">
        <v>19572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42692.655231481476</v>
      </c>
      <c r="U954" s="15" t="s">
        <v>8370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 t="s">
        <v>8221</v>
      </c>
      <c r="F955">
        <v>126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>
        <f t="shared" si="57"/>
        <v>25.2</v>
      </c>
      <c r="Q955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  <c r="U955" s="15" t="s">
        <v>8371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 t="s">
        <v>8221</v>
      </c>
      <c r="F956">
        <v>6511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  <c r="U956" s="15" t="s">
        <v>8368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 t="s">
        <v>8221</v>
      </c>
      <c r="F957">
        <v>16984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  <c r="U957" s="15" t="s">
        <v>8370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 t="s">
        <v>8221</v>
      </c>
      <c r="F958">
        <v>861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>
        <f t="shared" si="57"/>
        <v>50.65</v>
      </c>
      <c r="Q958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  <c r="U958" s="15" t="s">
        <v>8368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 t="s">
        <v>8221</v>
      </c>
      <c r="F959">
        <v>233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>
        <f t="shared" si="57"/>
        <v>33.29</v>
      </c>
      <c r="Q959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  <c r="U959" s="15" t="s">
        <v>8370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 t="s">
        <v>8221</v>
      </c>
      <c r="F960">
        <v>881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  <c r="U960" s="15" t="s">
        <v>8368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 t="s">
        <v>8221</v>
      </c>
      <c r="F961">
        <v>19430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  <c r="U961" s="15" t="s">
        <v>8371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 t="s">
        <v>8221</v>
      </c>
      <c r="F962">
        <v>25655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ROUND((F962/D962)*100,0)</f>
        <v>46</v>
      </c>
      <c r="P962">
        <f t="shared" ref="P962:P1025" si="61">ROUND(F962/L962,2)</f>
        <v>136.46</v>
      </c>
      <c r="Q962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  <c r="U962" s="15" t="s">
        <v>8369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 t="s">
        <v>8221</v>
      </c>
      <c r="F963">
        <v>40079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</v>
      </c>
      <c r="P963">
        <f t="shared" si="61"/>
        <v>364.35</v>
      </c>
      <c r="Q963" t="s">
        <v>8318</v>
      </c>
      <c r="R963" t="s">
        <v>8320</v>
      </c>
      <c r="S963" s="14">
        <f t="shared" ref="S963:S1026" si="62">(J963/86400)+DATE(1970,1,1)</f>
        <v>42740.693692129629</v>
      </c>
      <c r="T963" s="14">
        <f t="shared" ref="T963:T1026" si="63">(I963/86400)+DATE(1970,1,1)</f>
        <v>42786.791666666672</v>
      </c>
      <c r="U963" s="15" t="s">
        <v>8369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 t="s">
        <v>8221</v>
      </c>
      <c r="F964">
        <v>712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  <c r="U964" s="15" t="s">
        <v>8370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 t="s">
        <v>8221</v>
      </c>
      <c r="F965">
        <v>377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>
        <f t="shared" si="61"/>
        <v>41.89</v>
      </c>
      <c r="Q965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  <c r="U965" s="15" t="s">
        <v>8370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 t="s">
        <v>8221</v>
      </c>
      <c r="F966">
        <v>879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  <c r="U966" s="15" t="s">
        <v>8368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 t="s">
        <v>8221</v>
      </c>
      <c r="F967">
        <v>298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>
        <f t="shared" si="61"/>
        <v>49.67</v>
      </c>
      <c r="Q967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  <c r="U967" s="15" t="s">
        <v>8370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 t="s">
        <v>8221</v>
      </c>
      <c r="F968">
        <v>1776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>
        <f t="shared" si="61"/>
        <v>59.2</v>
      </c>
      <c r="Q968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  <c r="U968" s="15" t="s">
        <v>8370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 t="s">
        <v>8221</v>
      </c>
      <c r="F969">
        <v>3562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  <c r="U969" s="15" t="s">
        <v>8370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 t="s">
        <v>8221</v>
      </c>
      <c r="F970">
        <v>106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>
        <f t="shared" si="61"/>
        <v>26.5</v>
      </c>
      <c r="Q97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  <c r="U970" s="15" t="s">
        <v>8371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 t="s">
        <v>8221</v>
      </c>
      <c r="F971">
        <v>14000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  <c r="U971" s="15" t="s">
        <v>8369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 t="s">
        <v>8221</v>
      </c>
      <c r="F972">
        <v>2296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>
        <f t="shared" si="61"/>
        <v>164</v>
      </c>
      <c r="Q972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  <c r="U972" s="15" t="s">
        <v>8370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 t="s">
        <v>8221</v>
      </c>
      <c r="F973">
        <v>226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45.2</v>
      </c>
      <c r="Q973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  <c r="U973" s="15" t="s">
        <v>8368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 t="s">
        <v>8221</v>
      </c>
      <c r="F974">
        <v>6925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  <c r="U974" s="15" t="s">
        <v>8371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 t="s">
        <v>8221</v>
      </c>
      <c r="F975">
        <v>411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>
        <f t="shared" si="61"/>
        <v>51.38</v>
      </c>
      <c r="Q975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  <c r="U975" s="15" t="s">
        <v>8368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 t="s">
        <v>8221</v>
      </c>
      <c r="F976">
        <v>280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  <c r="U976" s="15" t="s">
        <v>8370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 t="s">
        <v>8221</v>
      </c>
      <c r="F977">
        <v>2607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  <c r="U977" s="15" t="s">
        <v>8370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 t="s">
        <v>8221</v>
      </c>
      <c r="F978">
        <v>2889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>
        <f t="shared" si="61"/>
        <v>160.5</v>
      </c>
      <c r="Q978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  <c r="U978" s="15" t="s">
        <v>8368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 t="s">
        <v>8221</v>
      </c>
      <c r="F979">
        <v>909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  <c r="U979" s="15" t="s">
        <v>8370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 t="s">
        <v>8221</v>
      </c>
      <c r="F980">
        <v>97273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  <c r="U980" s="15" t="s">
        <v>8370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 t="s">
        <v>8221</v>
      </c>
      <c r="F981">
        <v>28986.16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14">
        <f t="shared" si="62"/>
        <v>42506.416990740741</v>
      </c>
      <c r="T981" s="14">
        <f t="shared" si="63"/>
        <v>42541.790972222225</v>
      </c>
      <c r="U981" s="15" t="s">
        <v>8370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 t="s">
        <v>8221</v>
      </c>
      <c r="F982">
        <v>1486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  <c r="U982" s="15" t="s">
        <v>8371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 t="s">
        <v>8221</v>
      </c>
      <c r="F983">
        <v>11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2.75</v>
      </c>
      <c r="Q983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  <c r="U983" s="15" t="s">
        <v>8371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 t="s">
        <v>8221</v>
      </c>
      <c r="F984">
        <v>3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  <c r="U984" s="15" t="s">
        <v>8370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 t="s">
        <v>8221</v>
      </c>
      <c r="F985">
        <v>30751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14">
        <f t="shared" si="62"/>
        <v>42574.667650462958</v>
      </c>
      <c r="T985" s="14">
        <f t="shared" si="63"/>
        <v>42605.870833333334</v>
      </c>
      <c r="U985" s="15" t="s">
        <v>8370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 t="s">
        <v>8221</v>
      </c>
      <c r="F986">
        <v>106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42091.074166666665</v>
      </c>
      <c r="U986" s="15" t="s">
        <v>8368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 t="s">
        <v>8221</v>
      </c>
      <c r="F987">
        <v>1888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>
        <f t="shared" si="61"/>
        <v>82.09</v>
      </c>
      <c r="Q987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  <c r="U987" s="15" t="s">
        <v>8368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 t="s">
        <v>8221</v>
      </c>
      <c r="F988">
        <v>2550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  <c r="U988" s="15" t="s">
        <v>8368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 t="s">
        <v>8221</v>
      </c>
      <c r="F989">
        <v>6610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  <c r="U989" s="15" t="s">
        <v>8371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 t="s">
        <v>8221</v>
      </c>
      <c r="F990">
        <v>0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  <c r="U990" s="15" t="s">
        <v>8370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 t="s">
        <v>8221</v>
      </c>
      <c r="F991">
        <v>1677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  <c r="U991" s="15" t="s">
        <v>8370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 t="s">
        <v>8221</v>
      </c>
      <c r="F992">
        <v>26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  <c r="U992" s="15" t="s">
        <v>8371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 t="s">
        <v>8221</v>
      </c>
      <c r="F993">
        <v>212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>
        <f t="shared" si="61"/>
        <v>30.29</v>
      </c>
      <c r="Q993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  <c r="U993" s="15" t="s">
        <v>8370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 t="s">
        <v>8221</v>
      </c>
      <c r="F994">
        <v>467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  <c r="U994" s="15" t="s">
        <v>8370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 t="s">
        <v>8221</v>
      </c>
      <c r="F995">
        <v>17561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>
        <f t="shared" si="61"/>
        <v>89.6</v>
      </c>
      <c r="Q995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  <c r="U995" s="15" t="s">
        <v>8370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 t="s">
        <v>8221</v>
      </c>
      <c r="F996">
        <v>4669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  <c r="U996" s="15" t="s">
        <v>8371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 t="s">
        <v>8221</v>
      </c>
      <c r="F997">
        <v>726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>
        <f t="shared" si="61"/>
        <v>80.67</v>
      </c>
      <c r="Q997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  <c r="U997" s="15" t="s">
        <v>8371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 t="s">
        <v>8221</v>
      </c>
      <c r="F998">
        <v>65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>
        <f t="shared" si="61"/>
        <v>13</v>
      </c>
      <c r="Q998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  <c r="U998" s="15" t="s">
        <v>8371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 t="s">
        <v>8221</v>
      </c>
      <c r="F999">
        <v>65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  <c r="U999" s="15" t="s">
        <v>8371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t="s">
        <v>8221</v>
      </c>
      <c r="F1000">
        <v>35135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  <c r="U1000" s="15" t="s">
        <v>8368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t="s">
        <v>8221</v>
      </c>
      <c r="F1001">
        <v>11683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  <c r="U1001" s="15" t="s">
        <v>8371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t="s">
        <v>8220</v>
      </c>
      <c r="F1002">
        <v>19824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14">
        <f t="shared" si="62"/>
        <v>42749.05972222222</v>
      </c>
      <c r="T1002" s="14">
        <f t="shared" si="63"/>
        <v>42809.018055555556</v>
      </c>
      <c r="U1002" s="15" t="s">
        <v>8369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 t="s">
        <v>8220</v>
      </c>
      <c r="F1003">
        <v>5200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  <c r="U1003" s="15" t="s">
        <v>8370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 t="s">
        <v>8220</v>
      </c>
      <c r="F1004">
        <v>2960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  <c r="U1004" s="15" t="s">
        <v>8368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t="s">
        <v>8220</v>
      </c>
      <c r="F1005">
        <v>3211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  <c r="U1005" s="15" t="s">
        <v>8369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 t="s">
        <v>8220</v>
      </c>
      <c r="F1006">
        <v>20552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  <c r="U1006" s="15" t="s">
        <v>8370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 t="s">
        <v>8220</v>
      </c>
      <c r="F1007">
        <v>150102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14">
        <f t="shared" si="62"/>
        <v>42276.624803240746</v>
      </c>
      <c r="T1007" s="14">
        <f t="shared" si="63"/>
        <v>42307.624803240746</v>
      </c>
      <c r="U1007" s="15" t="s">
        <v>8368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t="s">
        <v>8220</v>
      </c>
      <c r="F1008">
        <v>234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  <c r="U1008" s="15" t="s">
        <v>8371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t="s">
        <v>8220</v>
      </c>
      <c r="F1009">
        <v>13296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  <c r="U1009" s="15" t="s">
        <v>8370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 t="s">
        <v>8220</v>
      </c>
      <c r="F1010">
        <v>250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  <c r="U1010" s="15" t="s">
        <v>8370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 t="s">
        <v>8220</v>
      </c>
      <c r="F1011">
        <v>6565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  <c r="U1011" s="15" t="s">
        <v>8370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 t="s">
        <v>8220</v>
      </c>
      <c r="F1012">
        <v>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  <c r="U1012" s="15" t="s">
        <v>8370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t="s">
        <v>8220</v>
      </c>
      <c r="F1013">
        <v>75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  <c r="U1013" s="15" t="s">
        <v>8371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 t="s">
        <v>8220</v>
      </c>
      <c r="F1014">
        <v>1076751.05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  <c r="U1014" s="15" t="s">
        <v>8370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 t="s">
        <v>8220</v>
      </c>
      <c r="F1015">
        <v>8632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  <c r="U1015" s="15" t="s">
        <v>8368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t="s">
        <v>8220</v>
      </c>
      <c r="F1016">
        <v>3060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  <c r="U1016" s="15" t="s">
        <v>8371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 t="s">
        <v>8220</v>
      </c>
      <c r="F1017">
        <v>240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  <c r="U1017" s="15" t="s">
        <v>8368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t="s">
        <v>8220</v>
      </c>
      <c r="F1018">
        <v>2842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42467.065462962964</v>
      </c>
      <c r="U1018" s="15" t="s">
        <v>8370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 t="s">
        <v>8220</v>
      </c>
      <c r="F1019">
        <v>57197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  <c r="U1019" s="15" t="s">
        <v>8368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t="s">
        <v>8220</v>
      </c>
      <c r="F1020">
        <v>621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  <c r="U1020" s="15" t="s">
        <v>8370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 t="s">
        <v>8220</v>
      </c>
      <c r="F1021">
        <v>21300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  <c r="U1021" s="15" t="s">
        <v>8368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 t="s">
        <v>8219</v>
      </c>
      <c r="F1022">
        <v>3186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  <c r="U1022" s="15" t="s">
        <v>8368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t="s">
        <v>8219</v>
      </c>
      <c r="F1023">
        <v>10554.11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  <c r="U1023" s="15" t="s">
        <v>8368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t="s">
        <v>8219</v>
      </c>
      <c r="F1024">
        <v>2298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14">
        <f t="shared" si="62"/>
        <v>42111.646724537037</v>
      </c>
      <c r="T1024" s="14">
        <f t="shared" si="63"/>
        <v>42141.646724537037</v>
      </c>
      <c r="U1024" s="15" t="s">
        <v>8368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t="s">
        <v>8219</v>
      </c>
      <c r="F1025">
        <v>4743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  <c r="U1025" s="15" t="s">
        <v>8368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t="s">
        <v>8219</v>
      </c>
      <c r="F1026">
        <v>23727.55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ROUND((F1026/D1026)*100,0)</f>
        <v>119</v>
      </c>
      <c r="P1026">
        <f t="shared" ref="P1026:P1089" si="65">ROUND(F1026/L1026,2)</f>
        <v>388.98</v>
      </c>
      <c r="Q1026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  <c r="U1026" s="15" t="s">
        <v>8370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 t="s">
        <v>8219</v>
      </c>
      <c r="F1027">
        <v>76949.820000000007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110</v>
      </c>
      <c r="P1027">
        <f t="shared" si="65"/>
        <v>71.849999999999994</v>
      </c>
      <c r="Q1027" t="s">
        <v>8324</v>
      </c>
      <c r="R1027" t="s">
        <v>8329</v>
      </c>
      <c r="S1027" s="14">
        <f t="shared" ref="S1027:S1090" si="66">(J1027/86400)+DATE(1970,1,1)</f>
        <v>42049.833761574075</v>
      </c>
      <c r="T1027" s="14">
        <f t="shared" ref="T1027:T1090" si="67">(I1027/86400)+DATE(1970,1,1)</f>
        <v>42079.792094907403</v>
      </c>
      <c r="U1027" s="15" t="s">
        <v>8368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 t="s">
        <v>8219</v>
      </c>
      <c r="F1028">
        <v>7000.58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  <c r="U1028" s="15" t="s">
        <v>8370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 t="s">
        <v>8219</v>
      </c>
      <c r="F1029">
        <v>7733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  <c r="U1029" s="15" t="s">
        <v>8371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t="s">
        <v>8219</v>
      </c>
      <c r="F1030">
        <v>11727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  <c r="U1030" s="15" t="s">
        <v>8369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 t="s">
        <v>8219</v>
      </c>
      <c r="F1031">
        <v>11176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  <c r="U1031" s="15" t="s">
        <v>8368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t="s">
        <v>8219</v>
      </c>
      <c r="F1032">
        <v>6842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  <c r="U1032" s="15" t="s">
        <v>8370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 t="s">
        <v>8219</v>
      </c>
      <c r="F1033">
        <v>10740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  <c r="U1033" s="15" t="s">
        <v>8368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 t="s">
        <v>8219</v>
      </c>
      <c r="F1034">
        <v>5858.84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  <c r="U1034" s="15" t="s">
        <v>8370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 t="s">
        <v>8219</v>
      </c>
      <c r="F1035">
        <v>1366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14">
        <f t="shared" si="66"/>
        <v>42688.732407407406</v>
      </c>
      <c r="T1035" s="14">
        <f t="shared" si="67"/>
        <v>42716.732407407406</v>
      </c>
      <c r="U1035" s="15" t="s">
        <v>8370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t="s">
        <v>8219</v>
      </c>
      <c r="F1036">
        <v>6500.09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  <c r="U1036" s="15" t="s">
        <v>8370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 t="s">
        <v>8219</v>
      </c>
      <c r="F1037">
        <v>4952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  <c r="U1037" s="15" t="s">
        <v>8368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t="s">
        <v>8219</v>
      </c>
      <c r="F1038">
        <v>5056.22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  <c r="U1038" s="15" t="s">
        <v>8373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 t="s">
        <v>8219</v>
      </c>
      <c r="F1039">
        <v>1021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  <c r="U1039" s="15" t="s">
        <v>8368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t="s">
        <v>8219</v>
      </c>
      <c r="F1040">
        <v>2180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  <c r="U1040" s="15" t="s">
        <v>8370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 t="s">
        <v>8219</v>
      </c>
      <c r="F1041">
        <v>641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  <c r="U1041" s="15" t="s">
        <v>8370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 t="s">
        <v>8220</v>
      </c>
      <c r="F1042">
        <v>250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  <c r="U1042" s="15" t="s">
        <v>8370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 t="s">
        <v>8220</v>
      </c>
      <c r="F1043">
        <v>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4">
        <f t="shared" si="66"/>
        <v>41831.06009259259</v>
      </c>
      <c r="T1043" s="14">
        <f t="shared" si="67"/>
        <v>41851.06009259259</v>
      </c>
      <c r="U1043" s="15" t="s">
        <v>8371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 t="s">
        <v>8220</v>
      </c>
      <c r="F1044">
        <v>10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  <c r="U1044" s="15" t="s">
        <v>8371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t="s">
        <v>8220</v>
      </c>
      <c r="F1045">
        <v>8537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  <c r="U1045" s="15" t="s">
        <v>8368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 t="s">
        <v>8220</v>
      </c>
      <c r="F1046">
        <v>6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  <c r="U1046" s="15" t="s">
        <v>8368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t="s">
        <v>8220</v>
      </c>
      <c r="F1047">
        <v>266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14">
        <f t="shared" si="66"/>
        <v>41844.874421296292</v>
      </c>
      <c r="T1047" s="14">
        <f t="shared" si="67"/>
        <v>41874.874421296292</v>
      </c>
      <c r="U1047" s="15" t="s">
        <v>8371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 t="s">
        <v>8220</v>
      </c>
      <c r="F1048">
        <v>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  <c r="U1048" s="15" t="s">
        <v>8368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t="s">
        <v>8220</v>
      </c>
      <c r="F1049">
        <v>1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">
        <v>8330</v>
      </c>
      <c r="R1049" t="s">
        <v>8331</v>
      </c>
      <c r="S1049" s="14">
        <f t="shared" si="66"/>
        <v>41918.818460648152</v>
      </c>
      <c r="T1049" s="14">
        <f t="shared" si="67"/>
        <v>41948.860127314816</v>
      </c>
      <c r="U1049" s="15" t="s">
        <v>8371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 t="s">
        <v>8220</v>
      </c>
      <c r="F1050">
        <v>212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  <c r="U1050" s="15" t="s">
        <v>8370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 t="s">
        <v>8220</v>
      </c>
      <c r="F1051">
        <v>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  <c r="U1051" s="15" t="s">
        <v>8370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t="s">
        <v>8220</v>
      </c>
      <c r="F1052">
        <v>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  <c r="U1052" s="15" t="s">
        <v>8368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 t="s">
        <v>8220</v>
      </c>
      <c r="F1053">
        <v>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  <c r="U1053" s="15" t="s">
        <v>8371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 t="s">
        <v>8220</v>
      </c>
      <c r="F1054">
        <v>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  <c r="U1054" s="15" t="s">
        <v>8370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 t="s">
        <v>8220</v>
      </c>
      <c r="F1055">
        <v>15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  <c r="U1055" s="15" t="s">
        <v>8369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 t="s">
        <v>8220</v>
      </c>
      <c r="F1056">
        <v>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  <c r="U1056" s="15" t="s">
        <v>8371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 t="s">
        <v>8220</v>
      </c>
      <c r="F1057">
        <v>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  <c r="U1057" s="15" t="s">
        <v>8370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 t="s">
        <v>8220</v>
      </c>
      <c r="F1058">
        <v>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42118.677974537037</v>
      </c>
      <c r="U1058" s="15" t="s">
        <v>8368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 t="s">
        <v>8220</v>
      </c>
      <c r="F1059">
        <v>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4">
        <f t="shared" si="66"/>
        <v>42678.871331018519</v>
      </c>
      <c r="T1059" s="14">
        <f t="shared" si="67"/>
        <v>42708.912997685184</v>
      </c>
      <c r="U1059" s="15" t="s">
        <v>8370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 t="s">
        <v>8220</v>
      </c>
      <c r="F1060">
        <v>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  <c r="U1060" s="15" t="s">
        <v>8368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 t="s">
        <v>8220</v>
      </c>
      <c r="F1061">
        <v>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  <c r="U1061" s="15" t="s">
        <v>8368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 t="s">
        <v>8220</v>
      </c>
      <c r="F1062">
        <v>50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  <c r="U1062" s="15" t="s">
        <v>8368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 t="s">
        <v>8220</v>
      </c>
      <c r="F1063">
        <v>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  <c r="U1063" s="15" t="s">
        <v>8370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 t="s">
        <v>8220</v>
      </c>
      <c r="F1064">
        <v>190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  <c r="U1064" s="15" t="s">
        <v>8370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 t="s">
        <v>8220</v>
      </c>
      <c r="F1065">
        <v>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  <c r="U1065" s="15" t="s">
        <v>8370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 t="s">
        <v>8221</v>
      </c>
      <c r="F1066">
        <v>8077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  <c r="U1066" s="15" t="s">
        <v>8372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 t="s">
        <v>8221</v>
      </c>
      <c r="F1067">
        <v>81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  <c r="U1067" s="15" t="s">
        <v>8371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t="s">
        <v>8221</v>
      </c>
      <c r="F1068">
        <v>5051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14">
        <f t="shared" si="66"/>
        <v>41445.962754629625</v>
      </c>
      <c r="T1068" s="14">
        <f t="shared" si="67"/>
        <v>41490.962754629625</v>
      </c>
      <c r="U1068" s="15" t="s">
        <v>8372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 t="s">
        <v>8221</v>
      </c>
      <c r="F1069">
        <v>130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  <c r="U1069" s="15" t="s">
        <v>8372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 t="s">
        <v>8221</v>
      </c>
      <c r="F1070">
        <v>45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14">
        <f t="shared" si="66"/>
        <v>42440.371111111112</v>
      </c>
      <c r="T1070" s="14">
        <f t="shared" si="67"/>
        <v>42470.329444444447</v>
      </c>
      <c r="U1070" s="15" t="s">
        <v>8370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t="s">
        <v>8221</v>
      </c>
      <c r="F1071">
        <v>850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  <c r="U1071" s="15" t="s">
        <v>8372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t="s">
        <v>8221</v>
      </c>
      <c r="F1072">
        <v>70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  <c r="U1072" s="15" t="s">
        <v>8373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 t="s">
        <v>8221</v>
      </c>
      <c r="F1073">
        <v>0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  <c r="U1073" s="15" t="s">
        <v>8368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 t="s">
        <v>8221</v>
      </c>
      <c r="F1074">
        <v>51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  <c r="U1074" s="15" t="s">
        <v>8371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 t="s">
        <v>8221</v>
      </c>
      <c r="F1075">
        <v>10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  <c r="U1075" s="15" t="s">
        <v>8374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 t="s">
        <v>8221</v>
      </c>
      <c r="F1076">
        <v>3407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  <c r="U1076" s="15" t="s">
        <v>8372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 t="s">
        <v>8221</v>
      </c>
      <c r="F1077">
        <v>45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  <c r="U1077" s="15" t="s">
        <v>8373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t="s">
        <v>8221</v>
      </c>
      <c r="F1078">
        <v>47074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  <c r="U1078" s="15" t="s">
        <v>8371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t="s">
        <v>8221</v>
      </c>
      <c r="F1079">
        <v>7344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  <c r="U1079" s="15" t="s">
        <v>8368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 t="s">
        <v>8221</v>
      </c>
      <c r="F1080">
        <v>45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>
        <f t="shared" si="65"/>
        <v>9</v>
      </c>
      <c r="Q108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  <c r="U1080" s="15" t="s">
        <v>8374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 t="s">
        <v>8221</v>
      </c>
      <c r="F1081">
        <v>678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14">
        <f t="shared" si="66"/>
        <v>42479.566388888888</v>
      </c>
      <c r="T1081" s="14">
        <f t="shared" si="67"/>
        <v>42504.566388888888</v>
      </c>
      <c r="U1081" s="15" t="s">
        <v>8370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t="s">
        <v>8221</v>
      </c>
      <c r="F1082">
        <v>1821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  <c r="U1082" s="15" t="s">
        <v>8371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t="s">
        <v>8221</v>
      </c>
      <c r="F1083">
        <v>12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  <c r="U1083" s="15" t="s">
        <v>8371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 t="s">
        <v>8221</v>
      </c>
      <c r="F1084">
        <v>56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14">
        <f t="shared" si="66"/>
        <v>41101.906111111108</v>
      </c>
      <c r="T1084" s="14">
        <f t="shared" si="67"/>
        <v>41131.906111111108</v>
      </c>
      <c r="U1084" s="15" t="s">
        <v>8373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 t="s">
        <v>8221</v>
      </c>
      <c r="F1085">
        <v>410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  <c r="U1085" s="15" t="s">
        <v>8371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 t="s">
        <v>8221</v>
      </c>
      <c r="F1086">
        <v>0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  <c r="U1086" s="15" t="s">
        <v>8371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 t="s">
        <v>8221</v>
      </c>
      <c r="F1087">
        <v>1026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  <c r="U1087" s="15" t="s">
        <v>8370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 t="s">
        <v>8221</v>
      </c>
      <c r="F1088">
        <v>15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  <c r="U1088" s="15" t="s">
        <v>8371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 t="s">
        <v>8221</v>
      </c>
      <c r="F1089">
        <v>0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4">
        <f t="shared" si="66"/>
        <v>41775.713969907403</v>
      </c>
      <c r="T1089" s="14">
        <f t="shared" si="67"/>
        <v>41805.713969907403</v>
      </c>
      <c r="U1089" s="15" t="s">
        <v>8371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 t="s">
        <v>8221</v>
      </c>
      <c r="F1090">
        <v>6382.34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ROUND((F1090/D1090)*100,0)</f>
        <v>14</v>
      </c>
      <c r="P1090">
        <f t="shared" ref="P1090:P1153" si="69">ROUND(F1090/L1090,2)</f>
        <v>43.42</v>
      </c>
      <c r="Q109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  <c r="U1090" s="15" t="s">
        <v>8371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t="s">
        <v>8221</v>
      </c>
      <c r="F1091">
        <v>1174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8</v>
      </c>
      <c r="P1091">
        <f t="shared" si="69"/>
        <v>23.96</v>
      </c>
      <c r="Q1091" t="s">
        <v>8332</v>
      </c>
      <c r="R1091" t="s">
        <v>8333</v>
      </c>
      <c r="S1091" s="14">
        <f t="shared" ref="S1091:S1154" si="70">(J1091/86400)+DATE(1970,1,1)</f>
        <v>42151.189525462964</v>
      </c>
      <c r="T1091" s="14">
        <f t="shared" ref="T1091:T1154" si="71">(I1091/86400)+DATE(1970,1,1)</f>
        <v>42181.189525462964</v>
      </c>
      <c r="U1091" s="15" t="s">
        <v>8368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 t="s">
        <v>8221</v>
      </c>
      <c r="F1092">
        <v>5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  <c r="U1092" s="15" t="s">
        <v>8368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 t="s">
        <v>8221</v>
      </c>
      <c r="F1093">
        <v>25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42470.778611111113</v>
      </c>
      <c r="U1093" s="15" t="s">
        <v>8370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t="s">
        <v>8221</v>
      </c>
      <c r="F1094">
        <v>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>
        <f t="shared" si="69"/>
        <v>3</v>
      </c>
      <c r="Q1094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  <c r="U1094" s="15" t="s">
        <v>8373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t="s">
        <v>8221</v>
      </c>
      <c r="F1095">
        <v>42.25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  <c r="U1095" s="15" t="s">
        <v>8370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 t="s">
        <v>8221</v>
      </c>
      <c r="F1096">
        <v>3294.01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14">
        <f t="shared" si="70"/>
        <v>40795.71334490741</v>
      </c>
      <c r="T1096" s="14">
        <f t="shared" si="71"/>
        <v>40825.71334490741</v>
      </c>
      <c r="U1096" s="15" t="s">
        <v>8374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 t="s">
        <v>8221</v>
      </c>
      <c r="F1097">
        <v>25174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  <c r="U1097" s="15" t="s">
        <v>8372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 t="s">
        <v>8221</v>
      </c>
      <c r="F1098">
        <v>2152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  <c r="U1098" s="15" t="s">
        <v>8371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t="s">
        <v>8221</v>
      </c>
      <c r="F1099">
        <v>47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  <c r="U1099" s="15" t="s">
        <v>8371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t="s">
        <v>8221</v>
      </c>
      <c r="F1100">
        <v>1803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  <c r="U1100" s="15" t="s">
        <v>8371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 t="s">
        <v>8221</v>
      </c>
      <c r="F1101">
        <v>25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  <c r="U1101" s="15" t="s">
        <v>8368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t="s">
        <v>8221</v>
      </c>
      <c r="F1102">
        <v>100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  <c r="U1102" s="15" t="s">
        <v>8370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 t="s">
        <v>8221</v>
      </c>
      <c r="F1103">
        <v>41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  <c r="U1103" s="15" t="s">
        <v>8370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 t="s">
        <v>8221</v>
      </c>
      <c r="F1104">
        <v>425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  <c r="U1104" s="15" t="s">
        <v>8372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t="s">
        <v>8221</v>
      </c>
      <c r="F1105">
        <v>243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  <c r="U1105" s="15" t="s">
        <v>8370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 t="s">
        <v>8221</v>
      </c>
      <c r="F1106">
        <v>2971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  <c r="U1106" s="15" t="s">
        <v>8371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 t="s">
        <v>8221</v>
      </c>
      <c r="F1107">
        <v>1431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  <c r="U1107" s="15" t="s">
        <v>8371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t="s">
        <v>8221</v>
      </c>
      <c r="F1108">
        <v>165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  <c r="U1108" s="15" t="s">
        <v>8373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t="s">
        <v>8221</v>
      </c>
      <c r="F1109">
        <v>0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  <c r="U1109" s="15" t="s">
        <v>8371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 t="s">
        <v>8221</v>
      </c>
      <c r="F1110">
        <v>732.5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  <c r="U1110" s="15" t="s">
        <v>8373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 t="s">
        <v>8221</v>
      </c>
      <c r="F1111">
        <v>45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  <c r="U1111" s="15" t="s">
        <v>8370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 t="s">
        <v>8221</v>
      </c>
      <c r="F1112">
        <v>255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  <c r="U1112" s="15" t="s">
        <v>8373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 t="s">
        <v>8221</v>
      </c>
      <c r="F1113">
        <v>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">
        <v>8332</v>
      </c>
      <c r="R1113" t="s">
        <v>8333</v>
      </c>
      <c r="S1113" s="14">
        <f t="shared" si="70"/>
        <v>42347.203587962962</v>
      </c>
      <c r="T1113" s="14">
        <f t="shared" si="71"/>
        <v>42377.203587962962</v>
      </c>
      <c r="U1113" s="15" t="s">
        <v>8368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t="s">
        <v>8221</v>
      </c>
      <c r="F1114">
        <v>31272.92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  <c r="U1114" s="15" t="s">
        <v>8371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 t="s">
        <v>8221</v>
      </c>
      <c r="F1115">
        <v>5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>
        <f t="shared" si="69"/>
        <v>5</v>
      </c>
      <c r="Q1115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  <c r="U1115" s="15" t="s">
        <v>8371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 t="s">
        <v>8221</v>
      </c>
      <c r="F1116">
        <v>10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  <c r="U1116" s="15" t="s">
        <v>8372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 t="s">
        <v>8221</v>
      </c>
      <c r="F1117">
        <v>53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  <c r="U1117" s="15" t="s">
        <v>8370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 t="s">
        <v>8221</v>
      </c>
      <c r="F1118">
        <v>178.52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14">
        <f t="shared" si="70"/>
        <v>41009.847314814819</v>
      </c>
      <c r="T1118" s="14">
        <f t="shared" si="71"/>
        <v>41069.847314814819</v>
      </c>
      <c r="U1118" s="15" t="s">
        <v>8373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t="s">
        <v>8221</v>
      </c>
      <c r="F1119">
        <v>83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  <c r="U1119" s="15" t="s">
        <v>8368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 t="s">
        <v>8221</v>
      </c>
      <c r="F1120">
        <v>109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  <c r="U1120" s="15" t="s">
        <v>8371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 t="s">
        <v>8221</v>
      </c>
      <c r="F1121">
        <v>5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  <c r="U1121" s="15" t="s">
        <v>8371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 t="s">
        <v>8221</v>
      </c>
      <c r="F1122">
        <v>0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  <c r="U1122" s="15" t="s">
        <v>8374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t="s">
        <v>8221</v>
      </c>
      <c r="F1123">
        <v>29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  <c r="U1123" s="15" t="s">
        <v>8370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 t="s">
        <v>8221</v>
      </c>
      <c r="F1124">
        <v>0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  <c r="U1124" s="15" t="s">
        <v>8372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 t="s">
        <v>8221</v>
      </c>
      <c r="F1125">
        <v>11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  <c r="U1125" s="15" t="s">
        <v>8371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 t="s">
        <v>8221</v>
      </c>
      <c r="F1126">
        <v>425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  <c r="U1126" s="15" t="s">
        <v>8368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 t="s">
        <v>8221</v>
      </c>
      <c r="F1127">
        <v>0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  <c r="U1127" s="15" t="s">
        <v>8368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 t="s">
        <v>8221</v>
      </c>
      <c r="F1128">
        <v>10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>
        <f t="shared" si="69"/>
        <v>5</v>
      </c>
      <c r="Q1128" t="s">
        <v>8332</v>
      </c>
      <c r="R1128" t="s">
        <v>8334</v>
      </c>
      <c r="S1128" s="14">
        <f t="shared" si="70"/>
        <v>42535.327476851853</v>
      </c>
      <c r="T1128" s="14">
        <f t="shared" si="71"/>
        <v>42565.327476851853</v>
      </c>
      <c r="U1128" s="15" t="s">
        <v>8370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t="s">
        <v>8221</v>
      </c>
      <c r="F1129">
        <v>585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  <c r="U1129" s="15" t="s">
        <v>8371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 t="s">
        <v>8221</v>
      </c>
      <c r="F1130">
        <v>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  <c r="U1130" s="15" t="s">
        <v>8371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t="s">
        <v>8221</v>
      </c>
      <c r="F1131">
        <v>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  <c r="U1131" s="15" t="s">
        <v>8370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 t="s">
        <v>8221</v>
      </c>
      <c r="F1132">
        <v>11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  <c r="U1132" s="15" t="s">
        <v>8371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 t="s">
        <v>8221</v>
      </c>
      <c r="F1133">
        <v>0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  <c r="U1133" s="15" t="s">
        <v>8368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t="s">
        <v>8221</v>
      </c>
      <c r="F1134">
        <v>1438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  <c r="U1134" s="15" t="s">
        <v>8370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 t="s">
        <v>8221</v>
      </c>
      <c r="F1135">
        <v>20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  <c r="U1135" s="15" t="s">
        <v>8371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t="s">
        <v>8221</v>
      </c>
      <c r="F1136">
        <v>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  <c r="U1136" s="15" t="s">
        <v>8371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t="s">
        <v>8221</v>
      </c>
      <c r="F1137">
        <v>50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4">
        <f t="shared" si="70"/>
        <v>42558.98951388889</v>
      </c>
      <c r="T1137" s="14">
        <f t="shared" si="71"/>
        <v>42588.98951388889</v>
      </c>
      <c r="U1137" s="15" t="s">
        <v>8370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t="s">
        <v>8221</v>
      </c>
      <c r="F1138">
        <v>270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14">
        <f t="shared" si="70"/>
        <v>42327.671631944446</v>
      </c>
      <c r="T1138" s="14">
        <f t="shared" si="71"/>
        <v>42357.671631944446</v>
      </c>
      <c r="U1138" s="15" t="s">
        <v>8368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 t="s">
        <v>8221</v>
      </c>
      <c r="F1139">
        <v>9875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  <c r="U1139" s="15" t="s">
        <v>8370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 t="s">
        <v>8221</v>
      </c>
      <c r="F1140">
        <v>125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  <c r="U1140" s="15" t="s">
        <v>8369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 t="s">
        <v>8221</v>
      </c>
      <c r="F1141">
        <v>5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">
        <v>8332</v>
      </c>
      <c r="R1141" t="s">
        <v>8334</v>
      </c>
      <c r="S1141" s="14">
        <f t="shared" si="70"/>
        <v>41975.34752314815</v>
      </c>
      <c r="T1141" s="14">
        <f t="shared" si="71"/>
        <v>42005.34752314815</v>
      </c>
      <c r="U1141" s="15" t="s">
        <v>8371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t="s">
        <v>8221</v>
      </c>
      <c r="F1142">
        <v>0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  <c r="U1142" s="15" t="s">
        <v>8368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 t="s">
        <v>8221</v>
      </c>
      <c r="F1143">
        <v>0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  <c r="U1143" s="15" t="s">
        <v>8368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t="s">
        <v>8221</v>
      </c>
      <c r="F1144">
        <v>0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4">
        <f t="shared" si="70"/>
        <v>42022.006099537037</v>
      </c>
      <c r="T1144" s="14">
        <f t="shared" si="71"/>
        <v>42052.006099537037</v>
      </c>
      <c r="U1144" s="15" t="s">
        <v>8368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 t="s">
        <v>8221</v>
      </c>
      <c r="F1145">
        <v>186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  <c r="U1145" s="15" t="s">
        <v>8368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t="s">
        <v>8221</v>
      </c>
      <c r="F1146">
        <v>0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  <c r="U1146" s="15" t="s">
        <v>8368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t="s">
        <v>8221</v>
      </c>
      <c r="F1147">
        <v>100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14">
        <f t="shared" si="70"/>
        <v>41854.74759259259</v>
      </c>
      <c r="T1147" s="14">
        <f t="shared" si="71"/>
        <v>41914.74759259259</v>
      </c>
      <c r="U1147" s="15" t="s">
        <v>8371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 t="s">
        <v>8221</v>
      </c>
      <c r="F1148">
        <v>530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  <c r="U1148" s="15" t="s">
        <v>8371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 t="s">
        <v>8221</v>
      </c>
      <c r="F1149">
        <v>0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  <c r="U1149" s="15" t="s">
        <v>8371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t="s">
        <v>8221</v>
      </c>
      <c r="F1150">
        <v>73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  <c r="U1150" s="15" t="s">
        <v>8370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t="s">
        <v>8221</v>
      </c>
      <c r="F1151">
        <v>75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  <c r="U1151" s="15" t="s">
        <v>8370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t="s">
        <v>8221</v>
      </c>
      <c r="F1152">
        <v>252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  <c r="U1152" s="15" t="s">
        <v>8368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 t="s">
        <v>8221</v>
      </c>
      <c r="F1153">
        <v>0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4">
        <f t="shared" si="70"/>
        <v>42224.102581018524</v>
      </c>
      <c r="T1153" s="14">
        <f t="shared" si="71"/>
        <v>42254.102581018524</v>
      </c>
      <c r="U1153" s="15" t="s">
        <v>8368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 t="s">
        <v>8221</v>
      </c>
      <c r="F1154">
        <v>911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ROUND((F1154/D1154)*100,0)</f>
        <v>6</v>
      </c>
      <c r="P1154">
        <f t="shared" ref="P1154:P1217" si="73">ROUND(F1154/L1154,2)</f>
        <v>60.73</v>
      </c>
      <c r="Q1154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  <c r="U1154" s="15" t="s">
        <v>8368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t="s">
        <v>8221</v>
      </c>
      <c r="F1155">
        <v>50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1</v>
      </c>
      <c r="P1155">
        <f t="shared" si="73"/>
        <v>50</v>
      </c>
      <c r="Q1155" t="s">
        <v>8335</v>
      </c>
      <c r="R1155" t="s">
        <v>8336</v>
      </c>
      <c r="S1155" s="14">
        <f t="shared" ref="S1155:S1218" si="74">(J1155/86400)+DATE(1970,1,1)</f>
        <v>42143.714178240742</v>
      </c>
      <c r="T1155" s="14">
        <f t="shared" ref="T1155:T1218" si="75">(I1155/86400)+DATE(1970,1,1)</f>
        <v>42173.714178240742</v>
      </c>
      <c r="U1155" s="15" t="s">
        <v>8368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t="s">
        <v>8221</v>
      </c>
      <c r="F1156">
        <v>325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  <c r="U1156" s="15" t="s">
        <v>8368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 t="s">
        <v>8221</v>
      </c>
      <c r="F1157">
        <v>188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  <c r="U1157" s="15" t="s">
        <v>8371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t="s">
        <v>8221</v>
      </c>
      <c r="F1158">
        <v>0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  <c r="U1158" s="15" t="s">
        <v>8368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 t="s">
        <v>8221</v>
      </c>
      <c r="F1159">
        <v>151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41978.669907407406</v>
      </c>
      <c r="U1159" s="15" t="s">
        <v>8371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 t="s">
        <v>8221</v>
      </c>
      <c r="F1160">
        <v>35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  <c r="U1160" s="15" t="s">
        <v>8371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 t="s">
        <v>8221</v>
      </c>
      <c r="F1161">
        <v>0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  <c r="U1161" s="15" t="s">
        <v>8368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t="s">
        <v>8221</v>
      </c>
      <c r="F1162">
        <v>1155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42091.113263888888</v>
      </c>
      <c r="U1162" s="15" t="s">
        <v>8368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 t="s">
        <v>8221</v>
      </c>
      <c r="F1163">
        <v>0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  <c r="U1163" s="15" t="s">
        <v>8368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 t="s">
        <v>8221</v>
      </c>
      <c r="F1164">
        <v>35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  <c r="U1164" s="15" t="s">
        <v>8371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 t="s">
        <v>8221</v>
      </c>
      <c r="F1165">
        <v>0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  <c r="U1165" s="15" t="s">
        <v>8371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t="s">
        <v>8221</v>
      </c>
      <c r="F1166">
        <v>0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  <c r="U1166" s="15" t="s">
        <v>8370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 t="s">
        <v>8221</v>
      </c>
      <c r="F1167">
        <v>2070.5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14">
        <f t="shared" si="74"/>
        <v>41792.214467592596</v>
      </c>
      <c r="T1167" s="14">
        <f t="shared" si="75"/>
        <v>41826.214467592596</v>
      </c>
      <c r="U1167" s="15" t="s">
        <v>8371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 t="s">
        <v>8221</v>
      </c>
      <c r="F1168">
        <v>2871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  <c r="U1168" s="15" t="s">
        <v>8368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t="s">
        <v>8221</v>
      </c>
      <c r="F1169">
        <v>979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  <c r="U1169" s="15" t="s">
        <v>8371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t="s">
        <v>8221</v>
      </c>
      <c r="F1170">
        <v>1020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  <c r="U1170" s="15" t="s">
        <v>8370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t="s">
        <v>8221</v>
      </c>
      <c r="F1171">
        <v>17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  <c r="U1171" s="15" t="s">
        <v>8368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t="s">
        <v>8221</v>
      </c>
      <c r="F1172">
        <v>100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  <c r="U1172" s="15" t="s">
        <v>8368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 t="s">
        <v>8221</v>
      </c>
      <c r="F1173">
        <v>25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  <c r="U1173" s="15" t="s">
        <v>8371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 t="s">
        <v>8221</v>
      </c>
      <c r="F1174">
        <v>0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4">
        <f t="shared" si="74"/>
        <v>41841.682314814811</v>
      </c>
      <c r="T1174" s="14">
        <f t="shared" si="75"/>
        <v>41871.682314814811</v>
      </c>
      <c r="U1174" s="15" t="s">
        <v>8371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 t="s">
        <v>8221</v>
      </c>
      <c r="F1175">
        <v>30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  <c r="U1175" s="15" t="s">
        <v>8368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t="s">
        <v>8221</v>
      </c>
      <c r="F1176">
        <v>886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  <c r="U1176" s="15" t="s">
        <v>8370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t="s">
        <v>8221</v>
      </c>
      <c r="F1177">
        <v>585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  <c r="U1177" s="15" t="s">
        <v>8368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t="s">
        <v>8221</v>
      </c>
      <c r="F1178">
        <v>10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  <c r="U1178" s="15" t="s">
        <v>8369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 t="s">
        <v>8221</v>
      </c>
      <c r="F1179">
        <v>0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  <c r="U1179" s="15" t="s">
        <v>8371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 t="s">
        <v>8221</v>
      </c>
      <c r="F1180">
        <v>5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  <c r="U1180" s="15" t="s">
        <v>8371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t="s">
        <v>8221</v>
      </c>
      <c r="F1181">
        <v>3200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  <c r="U1181" s="15" t="s">
        <v>8368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 t="s">
        <v>8221</v>
      </c>
      <c r="F1182">
        <v>5875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  <c r="U1182" s="15" t="s">
        <v>8371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 t="s">
        <v>8221</v>
      </c>
      <c r="F1183">
        <v>4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  <c r="U1183" s="15" t="s">
        <v>8368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 t="s">
        <v>8221</v>
      </c>
      <c r="F1184">
        <v>42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  <c r="U1184" s="15" t="s">
        <v>8370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 t="s">
        <v>8221</v>
      </c>
      <c r="F1185">
        <v>100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  <c r="U1185" s="15" t="s">
        <v>8370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 t="s">
        <v>8219</v>
      </c>
      <c r="F1186">
        <v>23086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  <c r="U1186" s="15" t="s">
        <v>8369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 t="s">
        <v>8219</v>
      </c>
      <c r="F1187">
        <v>13180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  <c r="U1187" s="15" t="s">
        <v>8368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 t="s">
        <v>8219</v>
      </c>
      <c r="F1188">
        <v>8005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  <c r="U1188" s="15" t="s">
        <v>8368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 t="s">
        <v>8219</v>
      </c>
      <c r="F1189">
        <v>9111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  <c r="U1189" s="15" t="s">
        <v>8368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t="s">
        <v>8219</v>
      </c>
      <c r="F1190">
        <v>3211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  <c r="U1190" s="15" t="s">
        <v>8370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 t="s">
        <v>8219</v>
      </c>
      <c r="F1191">
        <v>9700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  <c r="U1191" s="15" t="s">
        <v>8370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 t="s">
        <v>8219</v>
      </c>
      <c r="F1192">
        <v>675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  <c r="U1192" s="15" t="s">
        <v>8371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 t="s">
        <v>8219</v>
      </c>
      <c r="F1193">
        <v>2945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42449.562037037038</v>
      </c>
      <c r="U1193" s="15" t="s">
        <v>8370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t="s">
        <v>8219</v>
      </c>
      <c r="F1194">
        <v>290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  <c r="U1194" s="15" t="s">
        <v>8369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 t="s">
        <v>8219</v>
      </c>
      <c r="F1195">
        <v>21831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14">
        <f t="shared" si="74"/>
        <v>42409.776076388887</v>
      </c>
      <c r="T1195" s="14">
        <f t="shared" si="75"/>
        <v>42469.734409722223</v>
      </c>
      <c r="U1195" s="15" t="s">
        <v>8370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 t="s">
        <v>8219</v>
      </c>
      <c r="F1196">
        <v>40280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  <c r="U1196" s="15" t="s">
        <v>8368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t="s">
        <v>8219</v>
      </c>
      <c r="F1197">
        <v>13500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  <c r="U1197" s="15" t="s">
        <v>8368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t="s">
        <v>8219</v>
      </c>
      <c r="F1198">
        <v>39137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  <c r="U1198" s="15" t="s">
        <v>8368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 t="s">
        <v>8219</v>
      </c>
      <c r="F1199">
        <v>37994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  <c r="U1199" s="15" t="s">
        <v>8370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 t="s">
        <v>8219</v>
      </c>
      <c r="F1200">
        <v>9121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  <c r="U1200" s="15" t="s">
        <v>8368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 t="s">
        <v>8219</v>
      </c>
      <c r="F1201">
        <v>2693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  <c r="U1201" s="15" t="s">
        <v>8368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 t="s">
        <v>8219</v>
      </c>
      <c r="F1202">
        <v>6029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  <c r="U1202" s="15" t="s">
        <v>8368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 t="s">
        <v>8219</v>
      </c>
      <c r="F1203">
        <v>6146.27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  <c r="U1203" s="15" t="s">
        <v>8370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 t="s">
        <v>8219</v>
      </c>
      <c r="F1204">
        <v>49811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14">
        <f t="shared" si="74"/>
        <v>42152.288819444446</v>
      </c>
      <c r="T1204" s="14">
        <f t="shared" si="75"/>
        <v>42182.288819444446</v>
      </c>
      <c r="U1204" s="15" t="s">
        <v>8368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t="s">
        <v>8219</v>
      </c>
      <c r="F1205">
        <v>16700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  <c r="U1205" s="15" t="s">
        <v>8368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t="s">
        <v>8219</v>
      </c>
      <c r="F1206">
        <v>13383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  <c r="U1206" s="15" t="s">
        <v>8368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 t="s">
        <v>8219</v>
      </c>
      <c r="F1207">
        <v>13112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  <c r="U1207" s="15" t="s">
        <v>8368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 t="s">
        <v>8219</v>
      </c>
      <c r="F1208">
        <v>1035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14">
        <f t="shared" si="74"/>
        <v>42772.776076388887</v>
      </c>
      <c r="T1208" s="14">
        <f t="shared" si="75"/>
        <v>42805.561805555553</v>
      </c>
      <c r="U1208" s="15" t="s">
        <v>8369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t="s">
        <v>8219</v>
      </c>
      <c r="F1209">
        <v>17396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  <c r="U1209" s="15" t="s">
        <v>8370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 t="s">
        <v>8219</v>
      </c>
      <c r="F1210">
        <v>15530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  <c r="U1210" s="15" t="s">
        <v>8370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 t="s">
        <v>8219</v>
      </c>
      <c r="F1211">
        <v>6360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  <c r="U1211" s="15" t="s">
        <v>8369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t="s">
        <v>8219</v>
      </c>
      <c r="F1212">
        <v>50863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  <c r="U1212" s="15" t="s">
        <v>8368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 t="s">
        <v>8219</v>
      </c>
      <c r="F1213">
        <v>1011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  <c r="U1213" s="15" t="s">
        <v>8370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 t="s">
        <v>8219</v>
      </c>
      <c r="F1214">
        <v>3226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  <c r="U1214" s="15" t="s">
        <v>8368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 t="s">
        <v>8219</v>
      </c>
      <c r="F1215">
        <v>6645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  <c r="U1215" s="15" t="s">
        <v>8370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 t="s">
        <v>8219</v>
      </c>
      <c r="F1216">
        <v>2636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  <c r="U1216" s="15" t="s">
        <v>8368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 t="s">
        <v>8219</v>
      </c>
      <c r="F1217">
        <v>39304.01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  <c r="U1217" s="15" t="s">
        <v>8371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t="s">
        <v>8219</v>
      </c>
      <c r="F1218">
        <v>20398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ROUND((F1218/D1218)*100,0)</f>
        <v>146</v>
      </c>
      <c r="P1218">
        <f t="shared" ref="P1218:P1281" si="77">ROUND(F1218/L1218,2)</f>
        <v>91.88</v>
      </c>
      <c r="Q1218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  <c r="U1218" s="15" t="s">
        <v>8368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t="s">
        <v>8219</v>
      </c>
      <c r="F1219">
        <v>27189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103</v>
      </c>
      <c r="P1219">
        <f t="shared" si="77"/>
        <v>148.57</v>
      </c>
      <c r="Q1219" t="s">
        <v>8337</v>
      </c>
      <c r="R1219" t="s">
        <v>8338</v>
      </c>
      <c r="S1219" s="14">
        <f t="shared" ref="S1219:S1282" si="78">(J1219/86400)+DATE(1970,1,1)</f>
        <v>42535.809490740736</v>
      </c>
      <c r="T1219" s="14">
        <f t="shared" ref="T1219:T1282" si="79">(I1219/86400)+DATE(1970,1,1)</f>
        <v>42565.809490740736</v>
      </c>
      <c r="U1219" s="15" t="s">
        <v>8370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 t="s">
        <v>8219</v>
      </c>
      <c r="F1220">
        <v>15505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  <c r="U1220" s="15" t="s">
        <v>8368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 t="s">
        <v>8219</v>
      </c>
      <c r="F1221">
        <v>26024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14">
        <f t="shared" si="78"/>
        <v>42633.461956018524</v>
      </c>
      <c r="T1221" s="14">
        <f t="shared" si="79"/>
        <v>42663.461956018524</v>
      </c>
      <c r="U1221" s="15" t="s">
        <v>8370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t="s">
        <v>8219</v>
      </c>
      <c r="F1222">
        <v>15565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  <c r="U1222" s="15" t="s">
        <v>8368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 t="s">
        <v>8219</v>
      </c>
      <c r="F1223">
        <v>2451.0100000000002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  <c r="U1223" s="15" t="s">
        <v>8370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t="s">
        <v>8219</v>
      </c>
      <c r="F1224">
        <v>11215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  <c r="U1224" s="15" t="s">
        <v>8370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 t="s">
        <v>8219</v>
      </c>
      <c r="F1225">
        <v>22197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  <c r="U1225" s="15" t="s">
        <v>8370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t="s">
        <v>8220</v>
      </c>
      <c r="F1226">
        <v>1060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  <c r="U1226" s="15" t="s">
        <v>8371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t="s">
        <v>8220</v>
      </c>
      <c r="F1227">
        <v>132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  <c r="U1227" s="15" t="s">
        <v>8372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t="s">
        <v>8220</v>
      </c>
      <c r="F1228">
        <v>1937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  <c r="U1228" s="15" t="s">
        <v>8371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 t="s">
        <v>8220</v>
      </c>
      <c r="F1229">
        <v>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  <c r="U1229" s="15" t="s">
        <v>8371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 t="s">
        <v>8220</v>
      </c>
      <c r="F1230">
        <v>1465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  <c r="U1230" s="15" t="s">
        <v>8374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 t="s">
        <v>8220</v>
      </c>
      <c r="F1231">
        <v>25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  <c r="U1231" s="15" t="s">
        <v>8373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t="s">
        <v>8220</v>
      </c>
      <c r="F1232">
        <v>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  <c r="U1232" s="15" t="s">
        <v>8374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t="s">
        <v>8220</v>
      </c>
      <c r="F1233">
        <v>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  <c r="U1233" s="15" t="s">
        <v>8368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 t="s">
        <v>8220</v>
      </c>
      <c r="F1234">
        <v>40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14">
        <f t="shared" si="78"/>
        <v>41506.848032407404</v>
      </c>
      <c r="T1234" s="14">
        <f t="shared" si="79"/>
        <v>41553.848032407404</v>
      </c>
      <c r="U1234" s="15" t="s">
        <v>8372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 t="s">
        <v>8220</v>
      </c>
      <c r="F1235">
        <v>116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  <c r="U1235" s="15" t="s">
        <v>8373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t="s">
        <v>8220</v>
      </c>
      <c r="F1236">
        <v>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  <c r="U1236" s="15" t="s">
        <v>8368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 t="s">
        <v>8220</v>
      </c>
      <c r="F1237">
        <v>210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  <c r="U1237" s="15" t="s">
        <v>8372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 t="s">
        <v>8220</v>
      </c>
      <c r="F1238">
        <v>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  <c r="U1238" s="15" t="s">
        <v>8373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 t="s">
        <v>8220</v>
      </c>
      <c r="F1239">
        <v>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  <c r="U1239" s="15" t="s">
        <v>8373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 t="s">
        <v>8220</v>
      </c>
      <c r="F1240">
        <v>178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  <c r="U1240" s="15" t="s">
        <v>8374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t="s">
        <v>8220</v>
      </c>
      <c r="F1241">
        <v>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  <c r="U1241" s="15" t="s">
        <v>8374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 t="s">
        <v>8220</v>
      </c>
      <c r="F1242">
        <v>241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  <c r="U1242" s="15" t="s">
        <v>8372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 t="s">
        <v>8220</v>
      </c>
      <c r="F1243">
        <v>2537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  <c r="U1243" s="15" t="s">
        <v>8371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 t="s">
        <v>8220</v>
      </c>
      <c r="F1244">
        <v>5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>
        <f t="shared" si="77"/>
        <v>5</v>
      </c>
      <c r="Q1244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  <c r="U1244" s="15" t="s">
        <v>8374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t="s">
        <v>8220</v>
      </c>
      <c r="F1245">
        <v>1691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  <c r="U1245" s="15" t="s">
        <v>8374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t="s">
        <v>8219</v>
      </c>
      <c r="F1246">
        <v>2076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14">
        <f t="shared" si="78"/>
        <v>41355.825497685189</v>
      </c>
      <c r="T1246" s="14">
        <f t="shared" si="79"/>
        <v>41386.875</v>
      </c>
      <c r="U1246" s="15" t="s">
        <v>8372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t="s">
        <v>8219</v>
      </c>
      <c r="F1247">
        <v>2405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14">
        <f t="shared" si="78"/>
        <v>41774.59993055556</v>
      </c>
      <c r="T1247" s="14">
        <f t="shared" si="79"/>
        <v>41804.59993055556</v>
      </c>
      <c r="U1247" s="15" t="s">
        <v>8371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 t="s">
        <v>8219</v>
      </c>
      <c r="F1248">
        <v>2340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  <c r="U1248" s="15" t="s">
        <v>8374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t="s">
        <v>8219</v>
      </c>
      <c r="F1249">
        <v>4275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  <c r="U1249" s="15" t="s">
        <v>8372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 t="s">
        <v>8219</v>
      </c>
      <c r="F1250">
        <v>3791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  <c r="U1250" s="15" t="s">
        <v>8371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t="s">
        <v>8219</v>
      </c>
      <c r="F1251">
        <v>5222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14">
        <f t="shared" si="78"/>
        <v>41067.740868055553</v>
      </c>
      <c r="T1251" s="14">
        <f t="shared" si="79"/>
        <v>41097.740868055553</v>
      </c>
      <c r="U1251" s="15" t="s">
        <v>8373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 t="s">
        <v>8219</v>
      </c>
      <c r="F1252">
        <v>60046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  <c r="U1252" s="15" t="s">
        <v>8371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 t="s">
        <v>8219</v>
      </c>
      <c r="F1253">
        <v>6108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  <c r="U1253" s="15" t="s">
        <v>8374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t="s">
        <v>8219</v>
      </c>
      <c r="F1254">
        <v>4818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  <c r="U1254" s="15" t="s">
        <v>8372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 t="s">
        <v>8219</v>
      </c>
      <c r="F1255">
        <v>30383.32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  <c r="U1255" s="15" t="s">
        <v>8371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 t="s">
        <v>8219</v>
      </c>
      <c r="F1256">
        <v>13323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  <c r="U1256" s="15" t="s">
        <v>8375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t="s">
        <v>8219</v>
      </c>
      <c r="F1257">
        <v>6071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  <c r="U1257" s="15" t="s">
        <v>8372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 t="s">
        <v>8219</v>
      </c>
      <c r="F1258">
        <v>35389.129999999997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14">
        <f t="shared" si="78"/>
        <v>40921.919340277775</v>
      </c>
      <c r="T1258" s="14">
        <f t="shared" si="79"/>
        <v>40951.919340277775</v>
      </c>
      <c r="U1258" s="15" t="s">
        <v>8373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 t="s">
        <v>8219</v>
      </c>
      <c r="F1259">
        <v>16210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  <c r="U1259" s="15" t="s">
        <v>8374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t="s">
        <v>8219</v>
      </c>
      <c r="F1260">
        <v>25577.56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  <c r="U1260" s="15" t="s">
        <v>8372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 t="s">
        <v>8219</v>
      </c>
      <c r="F1261">
        <v>2606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  <c r="U1261" s="15" t="s">
        <v>8371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t="s">
        <v>8219</v>
      </c>
      <c r="F1262">
        <v>3751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  <c r="U1262" s="15" t="s">
        <v>8371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 t="s">
        <v>8219</v>
      </c>
      <c r="F1263">
        <v>2025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  <c r="U1263" s="15" t="s">
        <v>8372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 t="s">
        <v>8219</v>
      </c>
      <c r="F1264">
        <v>8152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  <c r="U1264" s="15" t="s">
        <v>8371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t="s">
        <v>8219</v>
      </c>
      <c r="F1265">
        <v>1785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  <c r="U1265" s="15" t="s">
        <v>8371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 t="s">
        <v>8219</v>
      </c>
      <c r="F1266">
        <v>1082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  <c r="U1266" s="15" t="s">
        <v>8372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t="s">
        <v>8219</v>
      </c>
      <c r="F1267">
        <v>4170.17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  <c r="U1267" s="15" t="s">
        <v>8375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 t="s">
        <v>8219</v>
      </c>
      <c r="F1268">
        <v>9545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  <c r="U1268" s="15" t="s">
        <v>8372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 t="s">
        <v>8219</v>
      </c>
      <c r="F1269">
        <v>22396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  <c r="U1269" s="15" t="s">
        <v>8372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 t="s">
        <v>8219</v>
      </c>
      <c r="F1270">
        <v>14000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  <c r="U1270" s="15" t="s">
        <v>8372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 t="s">
        <v>8219</v>
      </c>
      <c r="F1271">
        <v>20426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14">
        <f t="shared" si="78"/>
        <v>42445.823055555556</v>
      </c>
      <c r="T1271" s="14">
        <f t="shared" si="79"/>
        <v>42476</v>
      </c>
      <c r="U1271" s="15" t="s">
        <v>8370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 t="s">
        <v>8219</v>
      </c>
      <c r="F1272">
        <v>11472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14">
        <f t="shared" si="78"/>
        <v>40933.85696759259</v>
      </c>
      <c r="T1272" s="14">
        <f t="shared" si="79"/>
        <v>40993.815300925926</v>
      </c>
      <c r="U1272" s="15" t="s">
        <v>8373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 t="s">
        <v>8219</v>
      </c>
      <c r="F1273">
        <v>7635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  <c r="U1273" s="15" t="s">
        <v>8372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t="s">
        <v>8219</v>
      </c>
      <c r="F1274">
        <v>5300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  <c r="U1274" s="15" t="s">
        <v>8375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 t="s">
        <v>8219</v>
      </c>
      <c r="F1275">
        <v>4140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  <c r="U1275" s="15" t="s">
        <v>8371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t="s">
        <v>8219</v>
      </c>
      <c r="F1276">
        <v>38743.839999999997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  <c r="U1276" s="15" t="s">
        <v>8373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t="s">
        <v>8219</v>
      </c>
      <c r="F1277">
        <v>24321.1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  <c r="U1277" s="15" t="s">
        <v>8372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t="s">
        <v>8219</v>
      </c>
      <c r="F1278">
        <v>3132.63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  <c r="U1278" s="15" t="s">
        <v>8376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 t="s">
        <v>8219</v>
      </c>
      <c r="F1279">
        <v>15918.65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  <c r="U1279" s="15" t="s">
        <v>8373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 t="s">
        <v>8219</v>
      </c>
      <c r="F1280">
        <v>10071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  <c r="U1280" s="15" t="s">
        <v>8371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 t="s">
        <v>8219</v>
      </c>
      <c r="F1281">
        <v>13864.17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  <c r="U1281" s="15" t="s">
        <v>8371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t="s">
        <v>8219</v>
      </c>
      <c r="F1282">
        <v>16636.78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ROUND((F1282/D1282)*100,0)</f>
        <v>111</v>
      </c>
      <c r="P1282">
        <f t="shared" ref="P1282:P1345" si="81">ROUND(F1282/L1282,2)</f>
        <v>127.98</v>
      </c>
      <c r="Q1282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  <c r="U1282" s="15" t="s">
        <v>8375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 t="s">
        <v>8219</v>
      </c>
      <c r="F1283">
        <v>7750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111</v>
      </c>
      <c r="P1283">
        <f t="shared" si="81"/>
        <v>104.73</v>
      </c>
      <c r="Q1283" t="s">
        <v>8324</v>
      </c>
      <c r="R1283" t="s">
        <v>8325</v>
      </c>
      <c r="S1283" s="14">
        <f t="shared" ref="S1283:S1346" si="82">(J1283/86400)+DATE(1970,1,1)</f>
        <v>41463.743472222224</v>
      </c>
      <c r="T1283" s="14">
        <f t="shared" ref="T1283:T1346" si="83">(I1283/86400)+DATE(1970,1,1)</f>
        <v>41483.743472222224</v>
      </c>
      <c r="U1283" s="15" t="s">
        <v>8372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 t="s">
        <v>8219</v>
      </c>
      <c r="F1284">
        <v>18542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14">
        <f t="shared" si="82"/>
        <v>41586.475173611107</v>
      </c>
      <c r="T1284" s="14">
        <f t="shared" si="83"/>
        <v>41617.207638888889</v>
      </c>
      <c r="U1284" s="15" t="s">
        <v>8372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t="s">
        <v>8219</v>
      </c>
      <c r="F1285">
        <v>2110.5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  <c r="U1285" s="15" t="s">
        <v>8372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 t="s">
        <v>8219</v>
      </c>
      <c r="F1286">
        <v>2020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  <c r="U1286" s="15" t="s">
        <v>8370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 t="s">
        <v>8219</v>
      </c>
      <c r="F1287">
        <v>2033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  <c r="U1287" s="15" t="s">
        <v>8368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t="s">
        <v>8219</v>
      </c>
      <c r="F1288">
        <v>1625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  <c r="U1288" s="15" t="s">
        <v>8368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 t="s">
        <v>8219</v>
      </c>
      <c r="F1289">
        <v>605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  <c r="U1289" s="15" t="s">
        <v>8368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 t="s">
        <v>8219</v>
      </c>
      <c r="F1290">
        <v>4018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  <c r="U1290" s="15" t="s">
        <v>8370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t="s">
        <v>8219</v>
      </c>
      <c r="F1291">
        <v>1876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14">
        <f t="shared" si="82"/>
        <v>42709.134780092594</v>
      </c>
      <c r="T1291" s="14">
        <f t="shared" si="83"/>
        <v>42739.134780092594</v>
      </c>
      <c r="U1291" s="15" t="s">
        <v>8370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t="s">
        <v>8219</v>
      </c>
      <c r="F1292">
        <v>3800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  <c r="U1292" s="15" t="s">
        <v>8368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 t="s">
        <v>8219</v>
      </c>
      <c r="F1293">
        <v>4371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  <c r="U1293" s="15" t="s">
        <v>8368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 t="s">
        <v>8219</v>
      </c>
      <c r="F1294">
        <v>1870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  <c r="U1294" s="15" t="s">
        <v>8368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 t="s">
        <v>8219</v>
      </c>
      <c r="F1295">
        <v>15335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42322.742719907408</v>
      </c>
      <c r="U1295" s="15" t="s">
        <v>8368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 t="s">
        <v>8219</v>
      </c>
      <c r="F1296">
        <v>610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  <c r="U1296" s="15" t="s">
        <v>8368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 t="s">
        <v>8219</v>
      </c>
      <c r="F1297">
        <v>2549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  <c r="U1297" s="15" t="s">
        <v>8368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 t="s">
        <v>8219</v>
      </c>
      <c r="F1298">
        <v>1200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  <c r="U1298" s="15" t="s">
        <v>8370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 t="s">
        <v>8219</v>
      </c>
      <c r="F1299">
        <v>21905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  <c r="U1299" s="15" t="s">
        <v>8370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 t="s">
        <v>8219</v>
      </c>
      <c r="F1300">
        <v>2093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14">
        <f t="shared" si="82"/>
        <v>42458.680925925924</v>
      </c>
      <c r="T1300" s="14">
        <f t="shared" si="83"/>
        <v>42488.680925925924</v>
      </c>
      <c r="U1300" s="15" t="s">
        <v>8370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t="s">
        <v>8219</v>
      </c>
      <c r="F1301">
        <v>4340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  <c r="U1301" s="15" t="s">
        <v>8368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 t="s">
        <v>8219</v>
      </c>
      <c r="F1302">
        <v>4050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  <c r="U1302" s="15" t="s">
        <v>8370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 t="s">
        <v>8219</v>
      </c>
      <c r="F1303">
        <v>2055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  <c r="U1303" s="15" t="s">
        <v>8368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t="s">
        <v>8219</v>
      </c>
      <c r="F1304">
        <v>2500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  <c r="U1304" s="15" t="s">
        <v>8370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t="s">
        <v>8219</v>
      </c>
      <c r="F1305">
        <v>4559.13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  <c r="U1305" s="15" t="s">
        <v>8370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t="s">
        <v>8220</v>
      </c>
      <c r="F1306">
        <v>15851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  <c r="U1306" s="15" t="s">
        <v>8369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 t="s">
        <v>8220</v>
      </c>
      <c r="F1307">
        <v>7793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  <c r="U1307" s="15" t="s">
        <v>8370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t="s">
        <v>8220</v>
      </c>
      <c r="F1308">
        <v>71771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  <c r="U1308" s="15" t="s">
        <v>8371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t="s">
        <v>8220</v>
      </c>
      <c r="F1309">
        <v>5757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14">
        <f t="shared" si="82"/>
        <v>42387.503229166672</v>
      </c>
      <c r="T1309" s="14">
        <f t="shared" si="83"/>
        <v>42417.503229166672</v>
      </c>
      <c r="U1309" s="15" t="s">
        <v>8370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t="s">
        <v>8220</v>
      </c>
      <c r="F1310">
        <v>1136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  <c r="U1310" s="15" t="s">
        <v>8370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t="s">
        <v>8220</v>
      </c>
      <c r="F1311">
        <v>12879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  <c r="U1311" s="15" t="s">
        <v>8368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t="s">
        <v>8220</v>
      </c>
      <c r="F1312">
        <v>3100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  <c r="U1312" s="15" t="s">
        <v>8370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 t="s">
        <v>8220</v>
      </c>
      <c r="F1313">
        <v>80070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  <c r="U1313" s="15" t="s">
        <v>8370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t="s">
        <v>8220</v>
      </c>
      <c r="F1314">
        <v>28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  <c r="U1314" s="15" t="s">
        <v>8368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 t="s">
        <v>8220</v>
      </c>
      <c r="F1315">
        <v>12446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  <c r="U1315" s="15" t="s">
        <v>8370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 t="s">
        <v>8220</v>
      </c>
      <c r="F1316">
        <v>2028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  <c r="U1316" s="15" t="s">
        <v>8370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t="s">
        <v>8220</v>
      </c>
      <c r="F1317">
        <v>40404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  <c r="U1317" s="15" t="s">
        <v>8368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t="s">
        <v>8220</v>
      </c>
      <c r="F1318">
        <v>1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">
        <v>8318</v>
      </c>
      <c r="R1318" t="s">
        <v>8320</v>
      </c>
      <c r="S1318" s="14">
        <f t="shared" si="82"/>
        <v>42393.961909722224</v>
      </c>
      <c r="T1318" s="14">
        <f t="shared" si="83"/>
        <v>42428.961909722224</v>
      </c>
      <c r="U1318" s="15" t="s">
        <v>8370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 t="s">
        <v>8220</v>
      </c>
      <c r="F1319">
        <v>11467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  <c r="U1319" s="15" t="s">
        <v>8370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t="s">
        <v>8220</v>
      </c>
      <c r="F1320">
        <v>6130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  <c r="U1320" s="15" t="s">
        <v>8371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 t="s">
        <v>8220</v>
      </c>
      <c r="F1321">
        <v>876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  <c r="U1321" s="15" t="s">
        <v>8371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 t="s">
        <v>8220</v>
      </c>
      <c r="F1322">
        <v>503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  <c r="U1322" s="15" t="s">
        <v>8370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 t="s">
        <v>8220</v>
      </c>
      <c r="F1323">
        <v>6019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  <c r="U1323" s="15" t="s">
        <v>8370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 t="s">
        <v>8220</v>
      </c>
      <c r="F1324">
        <v>106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  <c r="U1324" s="15" t="s">
        <v>8368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 t="s">
        <v>8220</v>
      </c>
      <c r="F1325">
        <v>1332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  <c r="U1325" s="15" t="s">
        <v>8370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 t="s">
        <v>8220</v>
      </c>
      <c r="F1326">
        <v>4920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  <c r="U1326" s="15" t="s">
        <v>8370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 t="s">
        <v>8220</v>
      </c>
      <c r="F1327">
        <v>486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  <c r="U1327" s="15" t="s">
        <v>8370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 t="s">
        <v>8220</v>
      </c>
      <c r="F1328">
        <v>1130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14">
        <f t="shared" si="82"/>
        <v>41974.791990740741</v>
      </c>
      <c r="T1328" s="14">
        <f t="shared" si="83"/>
        <v>42019.791990740741</v>
      </c>
      <c r="U1328" s="15" t="s">
        <v>8371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t="s">
        <v>8220</v>
      </c>
      <c r="F1329">
        <v>1705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  <c r="U1329" s="15" t="s">
        <v>8368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 t="s">
        <v>8220</v>
      </c>
      <c r="F1330">
        <v>1748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  <c r="U1330" s="15" t="s">
        <v>8370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t="s">
        <v>8220</v>
      </c>
      <c r="F1331">
        <v>408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  <c r="U1331" s="15" t="s">
        <v>8371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t="s">
        <v>8220</v>
      </c>
      <c r="F1332">
        <v>7873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  <c r="U1332" s="15" t="s">
        <v>8370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t="s">
        <v>8220</v>
      </c>
      <c r="F1333">
        <v>3417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  <c r="U1333" s="15" t="s">
        <v>8370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 t="s">
        <v>8220</v>
      </c>
      <c r="F1334">
        <v>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  <c r="U1334" s="15" t="s">
        <v>8370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 t="s">
        <v>8220</v>
      </c>
      <c r="F1335">
        <v>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  <c r="U1335" s="15" t="s">
        <v>8371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t="s">
        <v>8220</v>
      </c>
      <c r="F1336">
        <v>14303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  <c r="U1336" s="15" t="s">
        <v>8370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 t="s">
        <v>8220</v>
      </c>
      <c r="F1337">
        <v>4940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  <c r="U1337" s="15" t="s">
        <v>8368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 t="s">
        <v>8220</v>
      </c>
      <c r="F1338">
        <v>84947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  <c r="U1338" s="15" t="s">
        <v>8371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t="s">
        <v>8220</v>
      </c>
      <c r="F1339">
        <v>24691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  <c r="U1339" s="15" t="s">
        <v>8369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 t="s">
        <v>8220</v>
      </c>
      <c r="F1340">
        <v>991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  <c r="U1340" s="15" t="s">
        <v>8368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t="s">
        <v>8220</v>
      </c>
      <c r="F1341">
        <v>3317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  <c r="U1341" s="15" t="s">
        <v>8371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t="s">
        <v>8220</v>
      </c>
      <c r="F1342">
        <v>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  <c r="U1342" s="15" t="s">
        <v>8371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 t="s">
        <v>8220</v>
      </c>
      <c r="F1343">
        <v>17590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  <c r="U1343" s="15" t="s">
        <v>8370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 t="s">
        <v>8220</v>
      </c>
      <c r="F1344">
        <v>100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14">
        <f t="shared" si="82"/>
        <v>42172.816423611112</v>
      </c>
      <c r="T1344" s="14">
        <f t="shared" si="83"/>
        <v>42202.816423611112</v>
      </c>
      <c r="U1344" s="15" t="s">
        <v>8368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 t="s">
        <v>8220</v>
      </c>
      <c r="F1345">
        <v>51149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  <c r="U1345" s="15" t="s">
        <v>8370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 t="s">
        <v>8219</v>
      </c>
      <c r="F1346">
        <v>5666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ROUND((F1346/D1346)*100,0)</f>
        <v>378</v>
      </c>
      <c r="P1346">
        <f t="shared" ref="P1346:P1409" si="85">ROUND(F1346/L1346,2)</f>
        <v>40.76</v>
      </c>
      <c r="Q1346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  <c r="U1346" s="15" t="s">
        <v>8370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t="s">
        <v>8219</v>
      </c>
      <c r="F1347">
        <v>375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125</v>
      </c>
      <c r="P1347">
        <f t="shared" si="85"/>
        <v>53.57</v>
      </c>
      <c r="Q1347" t="s">
        <v>8321</v>
      </c>
      <c r="R1347" t="s">
        <v>8322</v>
      </c>
      <c r="S1347" s="14">
        <f t="shared" ref="S1347:S1410" si="86">(J1347/86400)+DATE(1970,1,1)</f>
        <v>41799.814340277779</v>
      </c>
      <c r="T1347" s="14">
        <f t="shared" ref="T1347:T1410" si="87">(I1347/86400)+DATE(1970,1,1)</f>
        <v>41834.814340277779</v>
      </c>
      <c r="U1347" s="15" t="s">
        <v>8371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t="s">
        <v>8219</v>
      </c>
      <c r="F1348">
        <v>7219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  <c r="U1348" s="15" t="s">
        <v>8372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 t="s">
        <v>8219</v>
      </c>
      <c r="F1349">
        <v>2555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  <c r="U1349" s="15" t="s">
        <v>8368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 t="s">
        <v>8219</v>
      </c>
      <c r="F1350">
        <v>5985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14">
        <f t="shared" si="86"/>
        <v>41963.506168981483</v>
      </c>
      <c r="T1350" s="14">
        <f t="shared" si="87"/>
        <v>41991.506168981483</v>
      </c>
      <c r="U1350" s="15" t="s">
        <v>8371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 t="s">
        <v>8219</v>
      </c>
      <c r="F1351">
        <v>10210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  <c r="U1351" s="15" t="s">
        <v>8368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 t="s">
        <v>8219</v>
      </c>
      <c r="F1352">
        <v>5202.5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  <c r="U1352" s="15" t="s">
        <v>8368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 t="s">
        <v>8219</v>
      </c>
      <c r="F1353">
        <v>20253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  <c r="U1353" s="15" t="s">
        <v>8370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 t="s">
        <v>8219</v>
      </c>
      <c r="F1354">
        <v>13614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  <c r="U1354" s="15" t="s">
        <v>8368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 t="s">
        <v>8219</v>
      </c>
      <c r="F1355">
        <v>1336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  <c r="U1355" s="15" t="s">
        <v>8372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 t="s">
        <v>8219</v>
      </c>
      <c r="F1356">
        <v>1563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  <c r="U1356" s="15" t="s">
        <v>8370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 t="s">
        <v>8219</v>
      </c>
      <c r="F1357">
        <v>3067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  <c r="U1357" s="15" t="s">
        <v>8373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 t="s">
        <v>8219</v>
      </c>
      <c r="F1358">
        <v>6215.56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14">
        <f t="shared" si="86"/>
        <v>41430.038888888885</v>
      </c>
      <c r="T1358" s="14">
        <f t="shared" si="87"/>
        <v>41460.038888888885</v>
      </c>
      <c r="U1358" s="15" t="s">
        <v>8372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t="s">
        <v>8219</v>
      </c>
      <c r="F1359">
        <v>2506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  <c r="U1359" s="15" t="s">
        <v>8372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t="s">
        <v>8219</v>
      </c>
      <c r="F1360">
        <v>3350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  <c r="U1360" s="15" t="s">
        <v>8374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 t="s">
        <v>8219</v>
      </c>
      <c r="F1361">
        <v>764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  <c r="U1361" s="15" t="s">
        <v>8374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t="s">
        <v>8219</v>
      </c>
      <c r="F1362">
        <v>2598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  <c r="U1362" s="15" t="s">
        <v>8373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t="s">
        <v>8219</v>
      </c>
      <c r="F1363">
        <v>7559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  <c r="U1363" s="15" t="s">
        <v>8371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 t="s">
        <v>8219</v>
      </c>
      <c r="F1364">
        <v>1091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  <c r="U1364" s="15" t="s">
        <v>8372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 t="s">
        <v>8219</v>
      </c>
      <c r="F1365">
        <v>200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  <c r="U1365" s="15" t="s">
        <v>8370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 t="s">
        <v>8219</v>
      </c>
      <c r="F1366">
        <v>49830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14">
        <f t="shared" si="86"/>
        <v>41951.6956712963</v>
      </c>
      <c r="T1366" s="14">
        <f t="shared" si="87"/>
        <v>42011.6956712963</v>
      </c>
      <c r="U1366" s="15" t="s">
        <v>8371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 t="s">
        <v>8219</v>
      </c>
      <c r="F1367">
        <v>7520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  <c r="U1367" s="15" t="s">
        <v>8368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 t="s">
        <v>8219</v>
      </c>
      <c r="F1368">
        <v>9486.69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  <c r="U1368" s="15" t="s">
        <v>8371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t="s">
        <v>8219</v>
      </c>
      <c r="F1369">
        <v>5713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  <c r="U1369" s="15" t="s">
        <v>8368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t="s">
        <v>8219</v>
      </c>
      <c r="F1370">
        <v>5535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  <c r="U1370" s="15" t="s">
        <v>8368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 t="s">
        <v>8219</v>
      </c>
      <c r="F1371">
        <v>34090.629999999997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  <c r="U1371" s="15" t="s">
        <v>8371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t="s">
        <v>8219</v>
      </c>
      <c r="F1372">
        <v>1555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  <c r="U1372" s="15" t="s">
        <v>8372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 t="s">
        <v>8219</v>
      </c>
      <c r="F1373">
        <v>7495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  <c r="U1373" s="15" t="s">
        <v>8368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 t="s">
        <v>8219</v>
      </c>
      <c r="F1374">
        <v>620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  <c r="U1374" s="15" t="s">
        <v>8373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 t="s">
        <v>8219</v>
      </c>
      <c r="F1375">
        <v>10501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  <c r="U1375" s="15" t="s">
        <v>8370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 t="s">
        <v>8219</v>
      </c>
      <c r="F1376">
        <v>2842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  <c r="U1376" s="15" t="s">
        <v>8370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 t="s">
        <v>8219</v>
      </c>
      <c r="F1377">
        <v>6853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  <c r="U1377" s="15" t="s">
        <v>8370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t="s">
        <v>8219</v>
      </c>
      <c r="F1378">
        <v>9342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  <c r="U1378" s="15" t="s">
        <v>8370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 t="s">
        <v>8219</v>
      </c>
      <c r="F1379">
        <v>1510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  <c r="U1379" s="15" t="s">
        <v>8369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 t="s">
        <v>8219</v>
      </c>
      <c r="F1380">
        <v>4067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14">
        <f t="shared" si="86"/>
        <v>42568.759375000001</v>
      </c>
      <c r="T1380" s="14">
        <f t="shared" si="87"/>
        <v>42583.759375000001</v>
      </c>
      <c r="U1380" s="15" t="s">
        <v>8370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t="s">
        <v>8219</v>
      </c>
      <c r="F1381">
        <v>11160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14">
        <f t="shared" si="86"/>
        <v>42130.491620370369</v>
      </c>
      <c r="T1381" s="14">
        <f t="shared" si="87"/>
        <v>42160.491620370369</v>
      </c>
      <c r="U1381" s="15" t="s">
        <v>8368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 t="s">
        <v>8219</v>
      </c>
      <c r="F1382">
        <v>106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  <c r="U1382" s="15" t="s">
        <v>8368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 t="s">
        <v>8219</v>
      </c>
      <c r="F1383">
        <v>5355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  <c r="U1383" s="15" t="s">
        <v>8370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t="s">
        <v>8219</v>
      </c>
      <c r="F1384">
        <v>8349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  <c r="U1384" s="15" t="s">
        <v>8372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 t="s">
        <v>8219</v>
      </c>
      <c r="F1385">
        <v>4673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  <c r="U1385" s="15" t="s">
        <v>8370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t="s">
        <v>8219</v>
      </c>
      <c r="F1386">
        <v>4343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  <c r="U1386" s="15" t="s">
        <v>8368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t="s">
        <v>8219</v>
      </c>
      <c r="F1387">
        <v>8832.49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  <c r="U1387" s="15" t="s">
        <v>8370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t="s">
        <v>8219</v>
      </c>
      <c r="F1388">
        <v>875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  <c r="U1388" s="15" t="s">
        <v>8368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 t="s">
        <v>8219</v>
      </c>
      <c r="F1389">
        <v>5465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  <c r="U1389" s="15" t="s">
        <v>8368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 t="s">
        <v>8219</v>
      </c>
      <c r="F1390">
        <v>6740.37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  <c r="U1390" s="15" t="s">
        <v>8370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t="s">
        <v>8219</v>
      </c>
      <c r="F1391">
        <v>727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  <c r="U1391" s="15" t="s">
        <v>8370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t="s">
        <v>8219</v>
      </c>
      <c r="F1392">
        <v>3055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14">
        <f t="shared" si="86"/>
        <v>42087.803310185191</v>
      </c>
      <c r="T1392" s="14">
        <f t="shared" si="87"/>
        <v>42121.716666666667</v>
      </c>
      <c r="U1392" s="15" t="s">
        <v>8368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t="s">
        <v>8219</v>
      </c>
      <c r="F1393">
        <v>551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  <c r="U1393" s="15" t="s">
        <v>8368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t="s">
        <v>8219</v>
      </c>
      <c r="F1394">
        <v>2841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  <c r="U1394" s="15" t="s">
        <v>8370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 t="s">
        <v>8219</v>
      </c>
      <c r="F1395">
        <v>10235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  <c r="U1395" s="15" t="s">
        <v>8370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t="s">
        <v>8219</v>
      </c>
      <c r="F1396">
        <v>916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  <c r="U1396" s="15" t="s">
        <v>8369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 t="s">
        <v>8219</v>
      </c>
      <c r="F1397">
        <v>3916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  <c r="U1397" s="15" t="s">
        <v>8370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 t="s">
        <v>8219</v>
      </c>
      <c r="F1398">
        <v>6438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  <c r="U1398" s="15" t="s">
        <v>8368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t="s">
        <v>8219</v>
      </c>
      <c r="F1399">
        <v>11385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  <c r="U1399" s="15" t="s">
        <v>8370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t="s">
        <v>8219</v>
      </c>
      <c r="F1400">
        <v>4826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  <c r="U1400" s="15" t="s">
        <v>8370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t="s">
        <v>8219</v>
      </c>
      <c r="F1401">
        <v>11353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  <c r="U1401" s="15" t="s">
        <v>8371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t="s">
        <v>8219</v>
      </c>
      <c r="F1402">
        <v>586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  <c r="U1402" s="15" t="s">
        <v>8370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 t="s">
        <v>8219</v>
      </c>
      <c r="F1403">
        <v>12413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  <c r="U1403" s="15" t="s">
        <v>8372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 t="s">
        <v>8219</v>
      </c>
      <c r="F1404">
        <v>2729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42125.011701388888</v>
      </c>
      <c r="U1404" s="15" t="s">
        <v>8368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 t="s">
        <v>8219</v>
      </c>
      <c r="F1405">
        <v>4103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  <c r="U1405" s="15" t="s">
        <v>8372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 t="s">
        <v>8221</v>
      </c>
      <c r="F1406">
        <v>241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  <c r="U1406" s="15" t="s">
        <v>8368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t="s">
        <v>8221</v>
      </c>
      <c r="F1407">
        <v>105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  <c r="U1407" s="15" t="s">
        <v>8371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 t="s">
        <v>8221</v>
      </c>
      <c r="F1408">
        <v>15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  <c r="U1408" s="15" t="s">
        <v>8368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t="s">
        <v>8221</v>
      </c>
      <c r="F1409">
        <v>15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  <c r="U1409" s="15" t="s">
        <v>8371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 t="s">
        <v>8221</v>
      </c>
      <c r="F1410">
        <v>72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ROUND((F1410/D1410)*100,0)</f>
        <v>7</v>
      </c>
      <c r="P1410">
        <f t="shared" ref="P1410:P1473" si="89">ROUND(F1410/L1410,2)</f>
        <v>12</v>
      </c>
      <c r="Q14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  <c r="U1410" s="15" t="s">
        <v>8368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t="s">
        <v>8221</v>
      </c>
      <c r="F1411">
        <v>0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t="e">
        <f t="shared" si="89"/>
        <v>#DIV/0!</v>
      </c>
      <c r="Q1411" t="s">
        <v>8321</v>
      </c>
      <c r="R1411" t="s">
        <v>8340</v>
      </c>
      <c r="S1411" s="14">
        <f t="shared" ref="S1411:S1474" si="90">(J1411/86400)+DATE(1970,1,1)</f>
        <v>41945.133506944447</v>
      </c>
      <c r="T1411" s="14">
        <f t="shared" ref="T1411:T1474" si="91">(I1411/86400)+DATE(1970,1,1)</f>
        <v>42005.175173611111</v>
      </c>
      <c r="U1411" s="15" t="s">
        <v>8371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 t="s">
        <v>8221</v>
      </c>
      <c r="F1412">
        <v>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  <c r="U1412" s="15" t="s">
        <v>8370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 t="s">
        <v>8221</v>
      </c>
      <c r="F1413">
        <v>7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  <c r="U1413" s="15" t="s">
        <v>8368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 t="s">
        <v>8221</v>
      </c>
      <c r="F1414">
        <v>320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  <c r="U1414" s="15" t="s">
        <v>8371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 t="s">
        <v>8221</v>
      </c>
      <c r="F1415">
        <v>100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  <c r="U1415" s="15" t="s">
        <v>8368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 t="s">
        <v>8221</v>
      </c>
      <c r="F1416">
        <v>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  <c r="U1416" s="15" t="s">
        <v>8370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t="s">
        <v>8221</v>
      </c>
      <c r="F1417">
        <v>800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  <c r="U1417" s="15" t="s">
        <v>8368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t="s">
        <v>8221</v>
      </c>
      <c r="F1418">
        <v>0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  <c r="U1418" s="15" t="s">
        <v>8368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t="s">
        <v>8221</v>
      </c>
      <c r="F1419">
        <v>55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</v>
      </c>
      <c r="U1419" s="15" t="s">
        <v>8368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t="s">
        <v>8221</v>
      </c>
      <c r="F1420">
        <v>6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  <c r="U1420" s="15" t="s">
        <v>8370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 t="s">
        <v>8221</v>
      </c>
      <c r="F1421">
        <v>445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  <c r="U1421" s="15" t="s">
        <v>8370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 t="s">
        <v>8221</v>
      </c>
      <c r="F1422">
        <v>3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>
        <f t="shared" si="89"/>
        <v>1</v>
      </c>
      <c r="Q1422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  <c r="U1422" s="15" t="s">
        <v>8370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 t="s">
        <v>8221</v>
      </c>
      <c r="F1423">
        <v>200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  <c r="U1423" s="15" t="s">
        <v>8368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 t="s">
        <v>8221</v>
      </c>
      <c r="F1424">
        <v>26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  <c r="U1424" s="15" t="s">
        <v>8370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 t="s">
        <v>8221</v>
      </c>
      <c r="F1425">
        <v>100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  <c r="U1425" s="15" t="s">
        <v>8368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t="s">
        <v>8221</v>
      </c>
      <c r="F1426">
        <v>1527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  <c r="U1426" s="15" t="s">
        <v>8370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 t="s">
        <v>8221</v>
      </c>
      <c r="F1427">
        <v>0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  <c r="U1427" s="15" t="s">
        <v>8368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 t="s">
        <v>8221</v>
      </c>
      <c r="F1428">
        <v>0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  <c r="U1428" s="15" t="s">
        <v>8368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 t="s">
        <v>8221</v>
      </c>
      <c r="F1429">
        <v>419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  <c r="U1429" s="15" t="s">
        <v>8370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 t="s">
        <v>8221</v>
      </c>
      <c r="F1430">
        <v>45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  <c r="U1430" s="15" t="s">
        <v>8370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 t="s">
        <v>8221</v>
      </c>
      <c r="F1431">
        <v>0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4">
        <f t="shared" si="90"/>
        <v>42074.060671296298</v>
      </c>
      <c r="T1431" s="14">
        <f t="shared" si="91"/>
        <v>42104.060671296298</v>
      </c>
      <c r="U1431" s="15" t="s">
        <v>8368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t="s">
        <v>8221</v>
      </c>
      <c r="F1432">
        <v>403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14">
        <f t="shared" si="90"/>
        <v>41961.813518518524</v>
      </c>
      <c r="T1432" s="14">
        <f t="shared" si="91"/>
        <v>41992.813518518524</v>
      </c>
      <c r="U1432" s="15" t="s">
        <v>8371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 t="s">
        <v>8221</v>
      </c>
      <c r="F1433">
        <v>5431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  <c r="U1433" s="15" t="s">
        <v>8368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 t="s">
        <v>8221</v>
      </c>
      <c r="F1434">
        <v>0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  <c r="U1434" s="15" t="s">
        <v>8368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 t="s">
        <v>8221</v>
      </c>
      <c r="F1435">
        <v>805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  <c r="U1435" s="15" t="s">
        <v>8370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t="s">
        <v>8221</v>
      </c>
      <c r="F1436">
        <v>8190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  <c r="U1436" s="15" t="s">
        <v>8368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 t="s">
        <v>8221</v>
      </c>
      <c r="F1437">
        <v>15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  <c r="U1437" s="15" t="s">
        <v>8368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 t="s">
        <v>8221</v>
      </c>
      <c r="F1438">
        <v>77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  <c r="U1438" s="15" t="s">
        <v>8370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 t="s">
        <v>8221</v>
      </c>
      <c r="F1439">
        <v>807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  <c r="U1439" s="15" t="s">
        <v>8371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 t="s">
        <v>8221</v>
      </c>
      <c r="F1440">
        <v>600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  <c r="U1440" s="15" t="s">
        <v>8370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t="s">
        <v>8221</v>
      </c>
      <c r="F1441">
        <v>180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14">
        <f t="shared" si="90"/>
        <v>42040.829872685186</v>
      </c>
      <c r="T1441" s="14">
        <f t="shared" si="91"/>
        <v>42070.829872685186</v>
      </c>
      <c r="U1441" s="15" t="s">
        <v>8368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 t="s">
        <v>8221</v>
      </c>
      <c r="F1442">
        <v>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  <c r="U1442" s="15" t="s">
        <v>8370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 t="s">
        <v>8221</v>
      </c>
      <c r="F1443">
        <v>2020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  <c r="U1443" s="15" t="s">
        <v>8368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 t="s">
        <v>8221</v>
      </c>
      <c r="F1444">
        <v>0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  <c r="U1444" s="15" t="s">
        <v>8370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 t="s">
        <v>8221</v>
      </c>
      <c r="F1445">
        <v>0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  <c r="U1445" s="15" t="s">
        <v>8370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t="s">
        <v>8221</v>
      </c>
      <c r="F1446">
        <v>0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  <c r="U1446" s="15" t="s">
        <v>8368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 t="s">
        <v>8221</v>
      </c>
      <c r="F1447">
        <v>0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  <c r="U1447" s="15" t="s">
        <v>8368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 t="s">
        <v>8221</v>
      </c>
      <c r="F1448">
        <v>0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  <c r="U1448" s="15" t="s">
        <v>8370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t="s">
        <v>8221</v>
      </c>
      <c r="F1449">
        <v>75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  <c r="U1449" s="15" t="s">
        <v>8370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 t="s">
        <v>8221</v>
      </c>
      <c r="F1450">
        <v>0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  <c r="U1450" s="15" t="s">
        <v>8368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 t="s">
        <v>8221</v>
      </c>
      <c r="F1451">
        <v>0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  <c r="U1451" s="15" t="s">
        <v>8368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 t="s">
        <v>8221</v>
      </c>
      <c r="F1452">
        <v>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  <c r="U1452" s="15" t="s">
        <v>8370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 t="s">
        <v>8220</v>
      </c>
      <c r="F1453">
        <v>2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  <c r="U1453" s="15" t="s">
        <v>8371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 t="s">
        <v>8220</v>
      </c>
      <c r="F1454">
        <v>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  <c r="U1454" s="15" t="s">
        <v>8371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 t="s">
        <v>8220</v>
      </c>
      <c r="F1455">
        <v>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  <c r="U1455" s="15" t="s">
        <v>8369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 t="s">
        <v>8220</v>
      </c>
      <c r="F1456">
        <v>15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  <c r="U1456" s="15" t="s">
        <v>8370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 t="s">
        <v>8220</v>
      </c>
      <c r="F1457">
        <v>1575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  <c r="U1457" s="15" t="s">
        <v>8371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 t="s">
        <v>8220</v>
      </c>
      <c r="F1458">
        <v>145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  <c r="U1458" s="15" t="s">
        <v>8370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t="s">
        <v>8220</v>
      </c>
      <c r="F1459">
        <v>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  <c r="U1459" s="15" t="s">
        <v>8368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 t="s">
        <v>8220</v>
      </c>
      <c r="F1460">
        <v>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  <c r="U1460" s="15" t="s">
        <v>8371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t="s">
        <v>8220</v>
      </c>
      <c r="F1461">
        <v>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  <c r="U1461" s="15" t="s">
        <v>8368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t="s">
        <v>8220</v>
      </c>
      <c r="F1462">
        <v>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  <c r="U1462" s="15" t="s">
        <v>8371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t="s">
        <v>8219</v>
      </c>
      <c r="F1463">
        <v>15186.69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  <c r="U1463" s="15" t="s">
        <v>8371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t="s">
        <v>8219</v>
      </c>
      <c r="F1464">
        <v>4340.7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  <c r="U1464" s="15" t="s">
        <v>8372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 t="s">
        <v>8219</v>
      </c>
      <c r="F1465">
        <v>886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  <c r="U1465" s="15" t="s">
        <v>8372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 t="s">
        <v>8219</v>
      </c>
      <c r="F1466">
        <v>8160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  <c r="U1466" s="15" t="s">
        <v>8372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 t="s">
        <v>8219</v>
      </c>
      <c r="F1467">
        <v>136924.35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  <c r="U1467" s="15" t="s">
        <v>8373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 t="s">
        <v>8219</v>
      </c>
      <c r="F1468">
        <v>17260.37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  <c r="U1468" s="15" t="s">
        <v>8368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t="s">
        <v>8219</v>
      </c>
      <c r="F1469">
        <v>46032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  <c r="U1469" s="15" t="s">
        <v>8373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 t="s">
        <v>8219</v>
      </c>
      <c r="F1470">
        <v>9725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14">
        <f t="shared" si="90"/>
        <v>40646.014456018514</v>
      </c>
      <c r="T1470" s="14">
        <f t="shared" si="91"/>
        <v>40706.014456018514</v>
      </c>
      <c r="U1470" s="15" t="s">
        <v>8374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 t="s">
        <v>8219</v>
      </c>
      <c r="F1471">
        <v>47978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  <c r="U1471" s="15" t="s">
        <v>8372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 t="s">
        <v>8219</v>
      </c>
      <c r="F1472">
        <v>1877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  <c r="U1472" s="15" t="s">
        <v>8373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 t="s">
        <v>8219</v>
      </c>
      <c r="F1473">
        <v>33229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  <c r="U1473" s="15" t="s">
        <v>8368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 t="s">
        <v>8219</v>
      </c>
      <c r="F1474">
        <v>34676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ROUND((F1474/D1474)*100,0)</f>
        <v>139</v>
      </c>
      <c r="P1474">
        <f t="shared" ref="P1474:P1537" si="93">ROUND(F1474/L1474,2)</f>
        <v>103.2</v>
      </c>
      <c r="Q1474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  <c r="U1474" s="15" t="s">
        <v>8372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 t="s">
        <v>8219</v>
      </c>
      <c r="F1475">
        <v>1807.74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121</v>
      </c>
      <c r="P1475">
        <f t="shared" si="93"/>
        <v>38.46</v>
      </c>
      <c r="Q1475" t="s">
        <v>8321</v>
      </c>
      <c r="R1475" t="s">
        <v>8341</v>
      </c>
      <c r="S1475" s="14">
        <f t="shared" ref="S1475:S1538" si="94">(J1475/86400)+DATE(1970,1,1)</f>
        <v>40939.979618055557</v>
      </c>
      <c r="T1475" s="14">
        <f t="shared" ref="T1475:T1538" si="95">(I1475/86400)+DATE(1970,1,1)</f>
        <v>40969.979618055557</v>
      </c>
      <c r="U1475" s="15" t="s">
        <v>8373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 t="s">
        <v>8219</v>
      </c>
      <c r="F1476">
        <v>3368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14">
        <f t="shared" si="94"/>
        <v>41500.72791666667</v>
      </c>
      <c r="T1476" s="14">
        <f t="shared" si="95"/>
        <v>41530.72791666667</v>
      </c>
      <c r="U1476" s="15" t="s">
        <v>8372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t="s">
        <v>8219</v>
      </c>
      <c r="F1477">
        <v>28300.45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  <c r="U1477" s="15" t="s">
        <v>8371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 t="s">
        <v>8219</v>
      </c>
      <c r="F1478">
        <v>39693.279999999999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  <c r="U1478" s="15" t="s">
        <v>8374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 t="s">
        <v>8219</v>
      </c>
      <c r="F1479">
        <v>33393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  <c r="U1479" s="15" t="s">
        <v>8374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 t="s">
        <v>8219</v>
      </c>
      <c r="F1480">
        <v>590807.11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  <c r="U1480" s="15" t="s">
        <v>8372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 t="s">
        <v>8219</v>
      </c>
      <c r="F1481">
        <v>2198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  <c r="U1481" s="15" t="s">
        <v>8371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 t="s">
        <v>8219</v>
      </c>
      <c r="F1482">
        <v>58520.2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  <c r="U1482" s="15" t="s">
        <v>8372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 t="s">
        <v>8221</v>
      </c>
      <c r="F1483">
        <v>105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  <c r="U1483" s="15" t="s">
        <v>8372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t="s">
        <v>8221</v>
      </c>
      <c r="F1484">
        <v>5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">
        <v>8321</v>
      </c>
      <c r="R1484" t="s">
        <v>8323</v>
      </c>
      <c r="S1484" s="14">
        <f t="shared" si="94"/>
        <v>41136.858055555553</v>
      </c>
      <c r="T1484" s="14">
        <f t="shared" si="95"/>
        <v>41159.327083333337</v>
      </c>
      <c r="U1484" s="15" t="s">
        <v>8373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 t="s">
        <v>8221</v>
      </c>
      <c r="F1485">
        <v>50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  <c r="U1485" s="15" t="s">
        <v>8370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 t="s">
        <v>8221</v>
      </c>
      <c r="F1486">
        <v>0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  <c r="U1486" s="15" t="s">
        <v>8373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 t="s">
        <v>8221</v>
      </c>
      <c r="F1487">
        <v>150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  <c r="U1487" s="15" t="s">
        <v>8368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 t="s">
        <v>8221</v>
      </c>
      <c r="F1488">
        <v>48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  <c r="U1488" s="15" t="s">
        <v>8368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t="s">
        <v>8221</v>
      </c>
      <c r="F1489">
        <v>0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  <c r="U1489" s="15" t="s">
        <v>8370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t="s">
        <v>8221</v>
      </c>
      <c r="F1490">
        <v>360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  <c r="U1490" s="15" t="s">
        <v>8372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t="s">
        <v>8221</v>
      </c>
      <c r="F1491">
        <v>0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  <c r="U1491" s="15" t="s">
        <v>8373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t="s">
        <v>8221</v>
      </c>
      <c r="F1492">
        <v>895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  <c r="U1492" s="15" t="s">
        <v>8372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t="s">
        <v>8221</v>
      </c>
      <c r="F1493">
        <v>100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  <c r="U1493" s="15" t="s">
        <v>8371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 t="s">
        <v>8221</v>
      </c>
      <c r="F1494">
        <v>30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  <c r="U1494" s="15" t="s">
        <v>8374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 t="s">
        <v>8221</v>
      </c>
      <c r="F1495">
        <v>0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4">
        <f t="shared" si="94"/>
        <v>41411.866608796292</v>
      </c>
      <c r="T1495" s="14">
        <f t="shared" si="95"/>
        <v>41441.866608796292</v>
      </c>
      <c r="U1495" s="15" t="s">
        <v>8372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 t="s">
        <v>8221</v>
      </c>
      <c r="F1496">
        <v>445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  <c r="U1496" s="15" t="s">
        <v>8368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t="s">
        <v>8221</v>
      </c>
      <c r="F1497">
        <v>0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  <c r="U1497" s="15" t="s">
        <v>8374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t="s">
        <v>8221</v>
      </c>
      <c r="F1498">
        <v>0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  <c r="U1498" s="15" t="s">
        <v>8371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 t="s">
        <v>8221</v>
      </c>
      <c r="F1499">
        <v>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  <c r="U1499" s="15" t="s">
        <v>8372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 t="s">
        <v>8221</v>
      </c>
      <c r="F1500">
        <v>57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  <c r="U1500" s="15" t="s">
        <v>8371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 t="s">
        <v>8221</v>
      </c>
      <c r="F1501">
        <v>5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  <c r="U1501" s="15" t="s">
        <v>8370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 t="s">
        <v>8221</v>
      </c>
      <c r="F1502">
        <v>701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  <c r="U1502" s="15" t="s">
        <v>8372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 t="s">
        <v>8219</v>
      </c>
      <c r="F1503">
        <v>86492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  <c r="U1503" s="15" t="s">
        <v>8368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 t="s">
        <v>8219</v>
      </c>
      <c r="F1504">
        <v>22318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  <c r="U1504" s="15" t="s">
        <v>8370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 t="s">
        <v>8219</v>
      </c>
      <c r="F1505">
        <v>4045.93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  <c r="U1505" s="15" t="s">
        <v>8370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 t="s">
        <v>8219</v>
      </c>
      <c r="F1506">
        <v>18066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  <c r="U1506" s="15" t="s">
        <v>8371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 t="s">
        <v>8219</v>
      </c>
      <c r="F1507">
        <v>16573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  <c r="U1507" s="15" t="s">
        <v>8370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t="s">
        <v>8219</v>
      </c>
      <c r="F1508">
        <v>1671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  <c r="U1508" s="15" t="s">
        <v>8371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 t="s">
        <v>8219</v>
      </c>
      <c r="F1509">
        <v>2580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14">
        <f t="shared" si="94"/>
        <v>40254.450335648144</v>
      </c>
      <c r="T1509" s="14">
        <f t="shared" si="95"/>
        <v>40313.340277777781</v>
      </c>
      <c r="U1509" s="15" t="s">
        <v>8375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t="s">
        <v>8219</v>
      </c>
      <c r="F1510">
        <v>20491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  <c r="U1510" s="15" t="s">
        <v>8371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 t="s">
        <v>8219</v>
      </c>
      <c r="F1511">
        <v>21637.22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  <c r="U1511" s="15" t="s">
        <v>8369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 t="s">
        <v>8219</v>
      </c>
      <c r="F1512">
        <v>16165.6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14">
        <f t="shared" si="94"/>
        <v>41809.385162037041</v>
      </c>
      <c r="T1512" s="14">
        <f t="shared" si="95"/>
        <v>41839.385162037041</v>
      </c>
      <c r="U1512" s="15" t="s">
        <v>8371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 t="s">
        <v>8219</v>
      </c>
      <c r="F1513">
        <v>15651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  <c r="U1513" s="15" t="s">
        <v>8368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 t="s">
        <v>8219</v>
      </c>
      <c r="F1514">
        <v>19557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  <c r="U1514" s="15" t="s">
        <v>8369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t="s">
        <v>8219</v>
      </c>
      <c r="F1515">
        <v>12001.5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  <c r="U1515" s="15" t="s">
        <v>8371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t="s">
        <v>8219</v>
      </c>
      <c r="F1516">
        <v>26619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  <c r="U1516" s="15" t="s">
        <v>8368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 t="s">
        <v>8219</v>
      </c>
      <c r="F1517">
        <v>471567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  <c r="U1517" s="15" t="s">
        <v>8370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t="s">
        <v>8219</v>
      </c>
      <c r="F1518">
        <v>18472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  <c r="U1518" s="15" t="s">
        <v>8370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 t="s">
        <v>8219</v>
      </c>
      <c r="F1519">
        <v>24297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  <c r="U1519" s="15" t="s">
        <v>8371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t="s">
        <v>8219</v>
      </c>
      <c r="F1520">
        <v>30805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  <c r="U1520" s="15" t="s">
        <v>8371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 t="s">
        <v>8219</v>
      </c>
      <c r="F1521">
        <v>9302.75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  <c r="U1521" s="15" t="s">
        <v>8371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 t="s">
        <v>8219</v>
      </c>
      <c r="F1522">
        <v>18625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  <c r="U1522" s="15" t="s">
        <v>8371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t="s">
        <v>8219</v>
      </c>
      <c r="F1523">
        <v>40055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  <c r="U1523" s="15" t="s">
        <v>8370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 t="s">
        <v>8219</v>
      </c>
      <c r="F1524">
        <v>60450.1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  <c r="U1524" s="15" t="s">
        <v>8371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 t="s">
        <v>8219</v>
      </c>
      <c r="F1525">
        <v>23096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  <c r="U1525" s="15" t="s">
        <v>8371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t="s">
        <v>8219</v>
      </c>
      <c r="F1526">
        <v>6210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  <c r="U1526" s="15" t="s">
        <v>8369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 t="s">
        <v>8219</v>
      </c>
      <c r="F1527">
        <v>4524.1499999999996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  <c r="U1527" s="15" t="s">
        <v>8370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 t="s">
        <v>8219</v>
      </c>
      <c r="F1528">
        <v>27675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  <c r="U1528" s="15" t="s">
        <v>8368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 t="s">
        <v>8219</v>
      </c>
      <c r="F1529">
        <v>3865.55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42808.558865740742</v>
      </c>
      <c r="U1529" s="15" t="s">
        <v>8369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t="s">
        <v>8219</v>
      </c>
      <c r="F1530">
        <v>8447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  <c r="U1530" s="15" t="s">
        <v>8369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 t="s">
        <v>8219</v>
      </c>
      <c r="F1531">
        <v>19129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  <c r="U1531" s="15" t="s">
        <v>8368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 t="s">
        <v>8219</v>
      </c>
      <c r="F1532">
        <v>47189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14">
        <f t="shared" si="94"/>
        <v>42275.76730324074</v>
      </c>
      <c r="T1532" s="14">
        <f t="shared" si="95"/>
        <v>42300.76730324074</v>
      </c>
      <c r="U1532" s="15" t="s">
        <v>8368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 t="s">
        <v>8219</v>
      </c>
      <c r="F1533">
        <v>4135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  <c r="U1533" s="15" t="s">
        <v>8371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 t="s">
        <v>8219</v>
      </c>
      <c r="F1534">
        <v>24201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  <c r="U1534" s="15" t="s">
        <v>8370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 t="s">
        <v>8219</v>
      </c>
      <c r="F1535">
        <v>65313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  <c r="U1535" s="15" t="s">
        <v>8370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 t="s">
        <v>8219</v>
      </c>
      <c r="F1536">
        <v>31330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14">
        <f t="shared" si="94"/>
        <v>42221.674328703702</v>
      </c>
      <c r="T1536" s="14">
        <f t="shared" si="95"/>
        <v>42251.674328703702</v>
      </c>
      <c r="U1536" s="15" t="s">
        <v>8368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 t="s">
        <v>8219</v>
      </c>
      <c r="F1537">
        <v>5297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  <c r="U1537" s="15" t="s">
        <v>8370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 t="s">
        <v>8219</v>
      </c>
      <c r="F1538">
        <v>30037.01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ROUND((F1538/D1538)*100,0)</f>
        <v>250</v>
      </c>
      <c r="P1538">
        <f t="shared" ref="P1538:P1601" si="97">ROUND(F1538/L1538,2)</f>
        <v>66.02</v>
      </c>
      <c r="Q1538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  <c r="U1538" s="15" t="s">
        <v>8368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t="s">
        <v>8219</v>
      </c>
      <c r="F1539">
        <v>21588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180</v>
      </c>
      <c r="P1539">
        <f t="shared" si="97"/>
        <v>96.38</v>
      </c>
      <c r="Q1539" t="s">
        <v>8337</v>
      </c>
      <c r="R1539" t="s">
        <v>8338</v>
      </c>
      <c r="S1539" s="14">
        <f t="shared" ref="S1539:S1602" si="98">(J1539/86400)+DATE(1970,1,1)</f>
        <v>42552.315127314811</v>
      </c>
      <c r="T1539" s="14">
        <f t="shared" ref="T1539:T1602" si="99">(I1539/86400)+DATE(1970,1,1)</f>
        <v>42588.75</v>
      </c>
      <c r="U1539" s="15" t="s">
        <v>8370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t="s">
        <v>8219</v>
      </c>
      <c r="F1540">
        <v>7184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  <c r="U1540" s="15" t="s">
        <v>8371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 t="s">
        <v>8219</v>
      </c>
      <c r="F1541">
        <v>27197.22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14">
        <f t="shared" si="98"/>
        <v>42705.91920138889</v>
      </c>
      <c r="T1541" s="14">
        <f t="shared" si="99"/>
        <v>42738.91920138889</v>
      </c>
      <c r="U1541" s="15" t="s">
        <v>8370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 t="s">
        <v>8219</v>
      </c>
      <c r="F1542">
        <v>17680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  <c r="U1542" s="15" t="s">
        <v>8371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t="s">
        <v>8221</v>
      </c>
      <c r="F1543">
        <v>6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  <c r="U1543" s="15" t="s">
        <v>8371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 t="s">
        <v>8221</v>
      </c>
      <c r="F1544">
        <v>20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  <c r="U1544" s="15" t="s">
        <v>8368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t="s">
        <v>8221</v>
      </c>
      <c r="F1545">
        <v>10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  <c r="U1545" s="15" t="s">
        <v>8371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t="s">
        <v>8221</v>
      </c>
      <c r="F1546">
        <v>0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  <c r="U1546" s="15" t="s">
        <v>8368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t="s">
        <v>8221</v>
      </c>
      <c r="F1547">
        <v>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  <c r="U1547" s="15" t="s">
        <v>8368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 t="s">
        <v>8221</v>
      </c>
      <c r="F1548">
        <v>289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  <c r="U1548" s="15" t="s">
        <v>8371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 t="s">
        <v>8221</v>
      </c>
      <c r="F1549">
        <v>0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  <c r="U1549" s="15" t="s">
        <v>8369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t="s">
        <v>8221</v>
      </c>
      <c r="F1550">
        <v>60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42316.923842592594</v>
      </c>
      <c r="U1550" s="15" t="s">
        <v>8368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t="s">
        <v>8221</v>
      </c>
      <c r="F1551">
        <v>170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  <c r="U1551" s="15" t="s">
        <v>8368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 t="s">
        <v>8221</v>
      </c>
      <c r="F1552">
        <v>101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  <c r="U1552" s="15" t="s">
        <v>8370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 t="s">
        <v>8221</v>
      </c>
      <c r="F1553">
        <v>0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  <c r="U1553" s="15" t="s">
        <v>8368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 t="s">
        <v>8221</v>
      </c>
      <c r="F1554">
        <v>2115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  <c r="U1554" s="15" t="s">
        <v>8371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t="s">
        <v>8221</v>
      </c>
      <c r="F1555">
        <v>0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  <c r="U1555" s="15" t="s">
        <v>8368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t="s">
        <v>8221</v>
      </c>
      <c r="F1556">
        <v>0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  <c r="U1556" s="15" t="s">
        <v>8368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t="s">
        <v>8221</v>
      </c>
      <c r="F1557">
        <v>0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  <c r="U1557" s="15" t="s">
        <v>8368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t="s">
        <v>8221</v>
      </c>
      <c r="F1558">
        <v>677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  <c r="U1558" s="15" t="s">
        <v>8370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t="s">
        <v>8221</v>
      </c>
      <c r="F1559">
        <v>100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  <c r="U1559" s="15" t="s">
        <v>8371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 t="s">
        <v>8221</v>
      </c>
      <c r="F1560">
        <v>35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  <c r="U1560" s="15" t="s">
        <v>8368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 t="s">
        <v>8221</v>
      </c>
      <c r="F1561">
        <v>50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14">
        <f t="shared" si="98"/>
        <v>42108.053229166668</v>
      </c>
      <c r="T1561" s="14">
        <f t="shared" si="99"/>
        <v>42123.053229166668</v>
      </c>
      <c r="U1561" s="15" t="s">
        <v>8368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 t="s">
        <v>8221</v>
      </c>
      <c r="F1562">
        <v>94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  <c r="U1562" s="15" t="s">
        <v>8371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 t="s">
        <v>8220</v>
      </c>
      <c r="F1563">
        <v>67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41585.083368055552</v>
      </c>
      <c r="U1563" s="15" t="s">
        <v>8372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 t="s">
        <v>8220</v>
      </c>
      <c r="F1564">
        <v>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  <c r="U1564" s="15" t="s">
        <v>8376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t="s">
        <v>8220</v>
      </c>
      <c r="F1565">
        <v>85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  <c r="U1565" s="15" t="s">
        <v>8371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 t="s">
        <v>8220</v>
      </c>
      <c r="F1566">
        <v>10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  <c r="U1566" s="15" t="s">
        <v>8368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 t="s">
        <v>8220</v>
      </c>
      <c r="F1567">
        <v>100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  <c r="U1567" s="15" t="s">
        <v>8374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t="s">
        <v>8220</v>
      </c>
      <c r="F1568">
        <v>6375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  <c r="U1568" s="15" t="s">
        <v>8370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 t="s">
        <v>8220</v>
      </c>
      <c r="F1569">
        <v>350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14">
        <f t="shared" si="98"/>
        <v>41671.93686342593</v>
      </c>
      <c r="T1569" s="14">
        <f t="shared" si="99"/>
        <v>41687</v>
      </c>
      <c r="U1569" s="15" t="s">
        <v>8371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t="s">
        <v>8220</v>
      </c>
      <c r="F1570">
        <v>3410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  <c r="U1570" s="15" t="s">
        <v>8371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 t="s">
        <v>8220</v>
      </c>
      <c r="F1571">
        <v>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  <c r="U1571" s="15" t="s">
        <v>8372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t="s">
        <v>8220</v>
      </c>
      <c r="F1572">
        <v>2484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  <c r="U1572" s="15" t="s">
        <v>8370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 t="s">
        <v>8220</v>
      </c>
      <c r="F1573">
        <v>80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14">
        <f t="shared" si="98"/>
        <v>42144.769479166665</v>
      </c>
      <c r="T1573" s="14">
        <f t="shared" si="99"/>
        <v>42174.769479166665</v>
      </c>
      <c r="U1573" s="15" t="s">
        <v>8368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 t="s">
        <v>8220</v>
      </c>
      <c r="F1574">
        <v>125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  <c r="U1574" s="15" t="s">
        <v>8370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 t="s">
        <v>8220</v>
      </c>
      <c r="F1575">
        <v>223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  <c r="U1575" s="15" t="s">
        <v>8369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 t="s">
        <v>8220</v>
      </c>
      <c r="F1576">
        <v>506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  <c r="U1576" s="15" t="s">
        <v>8368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 t="s">
        <v>8220</v>
      </c>
      <c r="F1577">
        <v>2291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14">
        <f t="shared" si="98"/>
        <v>41799.524259259255</v>
      </c>
      <c r="T1577" s="14">
        <f t="shared" si="99"/>
        <v>41829.524259259255</v>
      </c>
      <c r="U1577" s="15" t="s">
        <v>8371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 t="s">
        <v>8220</v>
      </c>
      <c r="F1578">
        <v>650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  <c r="U1578" s="15" t="s">
        <v>8368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 t="s">
        <v>8220</v>
      </c>
      <c r="F1579">
        <v>55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14">
        <f t="shared" si="98"/>
        <v>41054.847777777773</v>
      </c>
      <c r="T1579" s="14">
        <f t="shared" si="99"/>
        <v>41114.847777777773</v>
      </c>
      <c r="U1579" s="15" t="s">
        <v>8373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 t="s">
        <v>8220</v>
      </c>
      <c r="F1580">
        <v>205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  <c r="U1580" s="15" t="s">
        <v>8375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 t="s">
        <v>8220</v>
      </c>
      <c r="F1581">
        <v>28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  <c r="U1581" s="15" t="s">
        <v>8372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t="s">
        <v>8220</v>
      </c>
      <c r="F1582">
        <v>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4">
        <f t="shared" si="98"/>
        <v>40990.050069444442</v>
      </c>
      <c r="T1582" s="14">
        <f t="shared" si="99"/>
        <v>41050.050069444442</v>
      </c>
      <c r="U1582" s="15" t="s">
        <v>8373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 t="s">
        <v>8221</v>
      </c>
      <c r="F1583">
        <v>5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>
        <f t="shared" si="97"/>
        <v>5</v>
      </c>
      <c r="Q1583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  <c r="U1583" s="15" t="s">
        <v>8368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t="s">
        <v>8221</v>
      </c>
      <c r="F1584">
        <v>93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  <c r="U1584" s="15" t="s">
        <v>8368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 t="s">
        <v>8221</v>
      </c>
      <c r="F1585">
        <v>15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  <c r="U1585" s="15" t="s">
        <v>8371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 t="s">
        <v>8221</v>
      </c>
      <c r="F1586">
        <v>0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  <c r="U1586" s="15" t="s">
        <v>8371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 t="s">
        <v>8221</v>
      </c>
      <c r="F1587">
        <v>1580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  <c r="U1587" s="15" t="s">
        <v>8370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t="s">
        <v>8221</v>
      </c>
      <c r="F1588">
        <v>0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4">
        <f t="shared" si="98"/>
        <v>42069.104421296295</v>
      </c>
      <c r="T1588" s="14">
        <f t="shared" si="99"/>
        <v>42099.062754629631</v>
      </c>
      <c r="U1588" s="15" t="s">
        <v>8368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 t="s">
        <v>8221</v>
      </c>
      <c r="F1589">
        <v>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  <c r="U1589" s="15" t="s">
        <v>8371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t="s">
        <v>8221</v>
      </c>
      <c r="F1590">
        <v>0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  <c r="U1590" s="15" t="s">
        <v>8368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t="s">
        <v>8221</v>
      </c>
      <c r="F1591">
        <v>0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  <c r="U1591" s="15" t="s">
        <v>8368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 t="s">
        <v>8221</v>
      </c>
      <c r="F1592">
        <v>1020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  <c r="U1592" s="15" t="s">
        <v>8368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 t="s">
        <v>8221</v>
      </c>
      <c r="F1593">
        <v>4092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  <c r="U1593" s="15" t="s">
        <v>8370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 t="s">
        <v>8221</v>
      </c>
      <c r="F1594">
        <v>0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  <c r="U1594" s="15" t="s">
        <v>8368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 t="s">
        <v>8221</v>
      </c>
      <c r="F1595">
        <v>3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  <c r="U1595" s="15" t="s">
        <v>8368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 t="s">
        <v>8221</v>
      </c>
      <c r="F1596">
        <v>205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42505.681250000001</v>
      </c>
      <c r="U1596" s="15" t="s">
        <v>8370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t="s">
        <v>8221</v>
      </c>
      <c r="F1597">
        <v>280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41808.842361111107</v>
      </c>
      <c r="U1597" s="15" t="s">
        <v>8371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 t="s">
        <v>8221</v>
      </c>
      <c r="F1598">
        <v>75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  <c r="U1598" s="15" t="s">
        <v>8371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t="s">
        <v>8221</v>
      </c>
      <c r="F1599">
        <v>0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  <c r="U1599" s="15" t="s">
        <v>8370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 t="s">
        <v>8221</v>
      </c>
      <c r="F1600">
        <v>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  <c r="U1600" s="15" t="s">
        <v>8368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 t="s">
        <v>8221</v>
      </c>
      <c r="F1601">
        <v>0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  <c r="U1601" s="15" t="s">
        <v>8370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 t="s">
        <v>8221</v>
      </c>
      <c r="F1602">
        <v>367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ROUND((F1602/D1602)*100,0)</f>
        <v>7</v>
      </c>
      <c r="P1602">
        <f t="shared" ref="P1602:P1665" si="101">ROUND(F1602/L1602,2)</f>
        <v>40.78</v>
      </c>
      <c r="Q1602" t="s">
        <v>8337</v>
      </c>
      <c r="R1602" t="s">
        <v>8344</v>
      </c>
      <c r="S1602" s="14">
        <f t="shared" si="98"/>
        <v>41791.057314814811</v>
      </c>
      <c r="T1602" s="14">
        <f t="shared" si="99"/>
        <v>41835.21597222222</v>
      </c>
      <c r="U1602" s="15" t="s">
        <v>8371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t="s">
        <v>8219</v>
      </c>
      <c r="F1603">
        <v>2706.23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108</v>
      </c>
      <c r="P1603">
        <f t="shared" si="101"/>
        <v>48.33</v>
      </c>
      <c r="Q1603" t="s">
        <v>8324</v>
      </c>
      <c r="R1603" t="s">
        <v>8325</v>
      </c>
      <c r="S1603" s="14">
        <f t="shared" ref="S1603:S1666" si="102">(J1603/86400)+DATE(1970,1,1)</f>
        <v>40638.092974537038</v>
      </c>
      <c r="T1603" s="14">
        <f t="shared" ref="T1603:T1666" si="103">(I1603/86400)+DATE(1970,1,1)</f>
        <v>40668.092974537038</v>
      </c>
      <c r="U1603" s="15" t="s">
        <v>8374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t="s">
        <v>8219</v>
      </c>
      <c r="F1604">
        <v>1502.5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  <c r="U1604" s="15" t="s">
        <v>8374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 t="s">
        <v>8219</v>
      </c>
      <c r="F1605">
        <v>2000.66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  <c r="U1605" s="15" t="s">
        <v>8374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 t="s">
        <v>8219</v>
      </c>
      <c r="F1606">
        <v>3419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40985.803645833337</v>
      </c>
      <c r="U1606" s="15" t="s">
        <v>8373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 t="s">
        <v>8219</v>
      </c>
      <c r="F1607">
        <v>6041.6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  <c r="U1607" s="15" t="s">
        <v>8374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 t="s">
        <v>8219</v>
      </c>
      <c r="F1608">
        <v>8080.33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  <c r="U1608" s="15" t="s">
        <v>8375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t="s">
        <v>8219</v>
      </c>
      <c r="F1609">
        <v>14511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  <c r="U1609" s="15" t="s">
        <v>8373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 t="s">
        <v>8219</v>
      </c>
      <c r="F1610">
        <v>1215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41640.226388888885</v>
      </c>
      <c r="U1610" s="15" t="s">
        <v>8372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t="s">
        <v>8219</v>
      </c>
      <c r="F1611">
        <v>1775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  <c r="U1611" s="15" t="s">
        <v>8374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t="s">
        <v>8219</v>
      </c>
      <c r="F1612">
        <v>5437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  <c r="U1612" s="15" t="s">
        <v>8373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 t="s">
        <v>8219</v>
      </c>
      <c r="F1613">
        <v>1001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  <c r="U1613" s="15" t="s">
        <v>8372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 t="s">
        <v>8219</v>
      </c>
      <c r="F1614">
        <v>550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  <c r="U1614" s="15" t="s">
        <v>8373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 t="s">
        <v>8219</v>
      </c>
      <c r="F1615">
        <v>1015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  <c r="U1615" s="15" t="s">
        <v>8373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 t="s">
        <v>8219</v>
      </c>
      <c r="F1616">
        <v>5135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14">
        <f t="shared" si="102"/>
        <v>41794.981122685189</v>
      </c>
      <c r="T1616" s="14">
        <f t="shared" si="103"/>
        <v>41854.708333333336</v>
      </c>
      <c r="U1616" s="15" t="s">
        <v>8371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t="s">
        <v>8219</v>
      </c>
      <c r="F1617">
        <v>9130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  <c r="U1617" s="15" t="s">
        <v>8374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t="s">
        <v>8219</v>
      </c>
      <c r="F1618">
        <v>10420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  <c r="U1618" s="15" t="s">
        <v>8373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 t="s">
        <v>8219</v>
      </c>
      <c r="F1619">
        <v>10210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  <c r="U1619" s="15" t="s">
        <v>8372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 t="s">
        <v>8219</v>
      </c>
      <c r="F1620">
        <v>1576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  <c r="U1620" s="15" t="s">
        <v>8372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 t="s">
        <v>8219</v>
      </c>
      <c r="F1621">
        <v>2000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14">
        <f t="shared" si="102"/>
        <v>41876.186180555553</v>
      </c>
      <c r="T1621" s="14">
        <f t="shared" si="103"/>
        <v>41897.186180555553</v>
      </c>
      <c r="U1621" s="15" t="s">
        <v>8371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t="s">
        <v>8219</v>
      </c>
      <c r="F1622">
        <v>1130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  <c r="U1622" s="15" t="s">
        <v>8372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t="s">
        <v>8219</v>
      </c>
      <c r="F1623">
        <v>6060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  <c r="U1623" s="15" t="s">
        <v>8373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t="s">
        <v>8219</v>
      </c>
      <c r="F1624">
        <v>7019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14">
        <f t="shared" si="102"/>
        <v>41950.294837962967</v>
      </c>
      <c r="T1624" s="14">
        <f t="shared" si="103"/>
        <v>41990.332638888889</v>
      </c>
      <c r="U1624" s="15" t="s">
        <v>8371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 t="s">
        <v>8219</v>
      </c>
      <c r="F1625">
        <v>758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  <c r="U1625" s="15" t="s">
        <v>8372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 t="s">
        <v>8219</v>
      </c>
      <c r="F1626">
        <v>1180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  <c r="U1626" s="15" t="s">
        <v>8373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 t="s">
        <v>8219</v>
      </c>
      <c r="F1627">
        <v>11650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  <c r="U1627" s="15" t="s">
        <v>8373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t="s">
        <v>8219</v>
      </c>
      <c r="F1628">
        <v>8095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14">
        <f t="shared" si="102"/>
        <v>41579.847997685181</v>
      </c>
      <c r="T1628" s="14">
        <f t="shared" si="103"/>
        <v>41609.889664351853</v>
      </c>
      <c r="U1628" s="15" t="s">
        <v>8372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 t="s">
        <v>8219</v>
      </c>
      <c r="F1629">
        <v>2340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  <c r="U1629" s="15" t="s">
        <v>8373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t="s">
        <v>8219</v>
      </c>
      <c r="F1630">
        <v>4037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  <c r="U1630" s="15" t="s">
        <v>8371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t="s">
        <v>8219</v>
      </c>
      <c r="F1631">
        <v>6220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  <c r="U1631" s="15" t="s">
        <v>8371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 t="s">
        <v>8219</v>
      </c>
      <c r="F1632">
        <v>10610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  <c r="U1632" s="15" t="s">
        <v>8373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 t="s">
        <v>8219</v>
      </c>
      <c r="F1633">
        <v>15591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  <c r="U1633" s="15" t="s">
        <v>8373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 t="s">
        <v>8219</v>
      </c>
      <c r="F1634">
        <v>4065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14">
        <f t="shared" si="102"/>
        <v>40750.340902777782</v>
      </c>
      <c r="T1634" s="14">
        <f t="shared" si="103"/>
        <v>40810.340902777782</v>
      </c>
      <c r="U1634" s="15" t="s">
        <v>8374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 t="s">
        <v>8219</v>
      </c>
      <c r="F1635">
        <v>10000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  <c r="U1635" s="15" t="s">
        <v>8374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 t="s">
        <v>8219</v>
      </c>
      <c r="F1636">
        <v>2010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  <c r="U1636" s="15" t="s">
        <v>8374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 t="s">
        <v>8219</v>
      </c>
      <c r="F1637">
        <v>2506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  <c r="U1637" s="15" t="s">
        <v>8370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t="s">
        <v>8219</v>
      </c>
      <c r="F1638">
        <v>4660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  <c r="U1638" s="15" t="s">
        <v>8374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t="s">
        <v>8219</v>
      </c>
      <c r="F1639">
        <v>519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40178.985416666663</v>
      </c>
      <c r="U1639" s="15" t="s">
        <v>8376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t="s">
        <v>8219</v>
      </c>
      <c r="F1640">
        <v>1050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  <c r="U1640" s="15" t="s">
        <v>8372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 t="s">
        <v>8219</v>
      </c>
      <c r="F1641">
        <v>1800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  <c r="U1641" s="15" t="s">
        <v>8373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 t="s">
        <v>8219</v>
      </c>
      <c r="F1642">
        <v>679.44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  <c r="U1642" s="15" t="s">
        <v>8375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t="s">
        <v>8219</v>
      </c>
      <c r="F1643">
        <v>2535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  <c r="U1643" s="15" t="s">
        <v>8371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t="s">
        <v>8219</v>
      </c>
      <c r="F1644">
        <v>1200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  <c r="U1644" s="15" t="s">
        <v>8374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t="s">
        <v>8219</v>
      </c>
      <c r="F1645">
        <v>6235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  <c r="U1645" s="15" t="s">
        <v>8373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 t="s">
        <v>8219</v>
      </c>
      <c r="F1646">
        <v>10950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41235.101388888885</v>
      </c>
      <c r="U1646" s="15" t="s">
        <v>8373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t="s">
        <v>8219</v>
      </c>
      <c r="F1647">
        <v>5540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14">
        <f t="shared" si="102"/>
        <v>41521.617361111115</v>
      </c>
      <c r="T1647" s="14">
        <f t="shared" si="103"/>
        <v>41535.617361111115</v>
      </c>
      <c r="U1647" s="15" t="s">
        <v>8372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 t="s">
        <v>8219</v>
      </c>
      <c r="F1648">
        <v>2204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41865.757638888885</v>
      </c>
      <c r="U1648" s="15" t="s">
        <v>8371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t="s">
        <v>8219</v>
      </c>
      <c r="F1649">
        <v>5236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  <c r="U1649" s="15" t="s">
        <v>8373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t="s">
        <v>8219</v>
      </c>
      <c r="F1650">
        <v>2881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  <c r="U1650" s="15" t="s">
        <v>8374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 t="s">
        <v>8219</v>
      </c>
      <c r="F1651">
        <v>3822.33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  <c r="U1651" s="15" t="s">
        <v>8371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 t="s">
        <v>8219</v>
      </c>
      <c r="F1652">
        <v>2831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  <c r="U1652" s="15" t="s">
        <v>8372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 t="s">
        <v>8219</v>
      </c>
      <c r="F1653">
        <v>2015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  <c r="U1653" s="15" t="s">
        <v>8374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 t="s">
        <v>8219</v>
      </c>
      <c r="F1654">
        <v>4530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  <c r="U1654" s="15" t="s">
        <v>8372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t="s">
        <v>8219</v>
      </c>
      <c r="F1655">
        <v>8711.52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  <c r="U1655" s="15" t="s">
        <v>8374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 t="s">
        <v>8219</v>
      </c>
      <c r="F1656">
        <v>1319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  <c r="U1656" s="15" t="s">
        <v>8373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 t="s">
        <v>8219</v>
      </c>
      <c r="F1657">
        <v>2143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  <c r="U1657" s="15" t="s">
        <v>8373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t="s">
        <v>8219</v>
      </c>
      <c r="F1658">
        <v>7525.12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  <c r="U1658" s="15" t="s">
        <v>8373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 t="s">
        <v>8219</v>
      </c>
      <c r="F1659">
        <v>26233.45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  <c r="U1659" s="15" t="s">
        <v>8373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 t="s">
        <v>8219</v>
      </c>
      <c r="F1660">
        <v>7934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  <c r="U1660" s="15" t="s">
        <v>8373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 t="s">
        <v>8219</v>
      </c>
      <c r="F1661">
        <v>564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  <c r="U1661" s="15" t="s">
        <v>8372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 t="s">
        <v>8219</v>
      </c>
      <c r="F1662">
        <v>1003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  <c r="U1662" s="15" t="s">
        <v>8370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 t="s">
        <v>8219</v>
      </c>
      <c r="F1663">
        <v>8098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  <c r="U1663" s="15" t="s">
        <v>8368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 t="s">
        <v>8219</v>
      </c>
      <c r="F1664">
        <v>8211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  <c r="U1664" s="15" t="s">
        <v>8374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 t="s">
        <v>8219</v>
      </c>
      <c r="F1665">
        <v>1080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  <c r="U1665" s="15" t="s">
        <v>8368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t="s">
        <v>8219</v>
      </c>
      <c r="F1666">
        <v>3060.22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ROUND((F1666/D1666)*100,0)</f>
        <v>122</v>
      </c>
      <c r="P1666">
        <f t="shared" ref="P1666:P1729" si="105">ROUND(F1666/L1666,2)</f>
        <v>34.380000000000003</v>
      </c>
      <c r="Q1666" t="s">
        <v>8324</v>
      </c>
      <c r="R1666" t="s">
        <v>8345</v>
      </c>
      <c r="S1666" s="14">
        <f t="shared" si="102"/>
        <v>40939.761782407411</v>
      </c>
      <c r="T1666" s="14">
        <f t="shared" si="103"/>
        <v>40984.165972222225</v>
      </c>
      <c r="U1666" s="15" t="s">
        <v>8373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 t="s">
        <v>8219</v>
      </c>
      <c r="F1667">
        <v>4181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119</v>
      </c>
      <c r="P1667">
        <f t="shared" si="105"/>
        <v>44.96</v>
      </c>
      <c r="Q1667" t="s">
        <v>8324</v>
      </c>
      <c r="R1667" t="s">
        <v>8345</v>
      </c>
      <c r="S1667" s="14">
        <f t="shared" ref="S1667:S1730" si="106">(J1667/86400)+DATE(1970,1,1)</f>
        <v>40564.649456018517</v>
      </c>
      <c r="T1667" s="14">
        <f t="shared" ref="T1667:T1730" si="107">(I1667/86400)+DATE(1970,1,1)</f>
        <v>40596.125</v>
      </c>
      <c r="U1667" s="15" t="s">
        <v>8374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t="s">
        <v>8219</v>
      </c>
      <c r="F1668">
        <v>4022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  <c r="U1668" s="15" t="s">
        <v>8372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t="s">
        <v>8219</v>
      </c>
      <c r="F1669">
        <v>4313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  <c r="U1669" s="15" t="s">
        <v>8371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 t="s">
        <v>8219</v>
      </c>
      <c r="F1670">
        <v>8211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14">
        <f t="shared" si="106"/>
        <v>40845.149756944447</v>
      </c>
      <c r="T1670" s="14">
        <f t="shared" si="107"/>
        <v>40875.191423611112</v>
      </c>
      <c r="U1670" s="15" t="s">
        <v>8374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 t="s">
        <v>8219</v>
      </c>
      <c r="F1671">
        <v>2795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  <c r="U1671" s="15" t="s">
        <v>8370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t="s">
        <v>8219</v>
      </c>
      <c r="F1672">
        <v>1026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14">
        <f t="shared" si="106"/>
        <v>40313.930543981478</v>
      </c>
      <c r="T1672" s="14">
        <f t="shared" si="107"/>
        <v>40364.166666666664</v>
      </c>
      <c r="U1672" s="15" t="s">
        <v>8375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t="s">
        <v>8219</v>
      </c>
      <c r="F1673">
        <v>2013.47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  <c r="U1673" s="15" t="s">
        <v>8370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 t="s">
        <v>8219</v>
      </c>
      <c r="F1674">
        <v>1920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  <c r="U1674" s="15" t="s">
        <v>8373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t="s">
        <v>8219</v>
      </c>
      <c r="F1675">
        <v>2690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  <c r="U1675" s="15" t="s">
        <v>8368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 t="s">
        <v>8219</v>
      </c>
      <c r="F1676">
        <v>10085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  <c r="U1676" s="15" t="s">
        <v>8370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t="s">
        <v>8219</v>
      </c>
      <c r="F1677">
        <v>1374.16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  <c r="U1677" s="15" t="s">
        <v>8374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 t="s">
        <v>8219</v>
      </c>
      <c r="F1678">
        <v>3460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14">
        <f t="shared" si="106"/>
        <v>40973.726238425923</v>
      </c>
      <c r="T1678" s="14">
        <f t="shared" si="107"/>
        <v>41020.165972222225</v>
      </c>
      <c r="U1678" s="15" t="s">
        <v>8373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t="s">
        <v>8219</v>
      </c>
      <c r="F1679">
        <v>6700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  <c r="U1679" s="15" t="s">
        <v>8370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 t="s">
        <v>8219</v>
      </c>
      <c r="F1680">
        <v>1776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  <c r="U1680" s="15" t="s">
        <v>8371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t="s">
        <v>8219</v>
      </c>
      <c r="F1681">
        <v>3500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  <c r="U1681" s="15" t="s">
        <v>8374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t="s">
        <v>8219</v>
      </c>
      <c r="F1682">
        <v>1175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  <c r="U1682" s="15" t="s">
        <v>8371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 t="s">
        <v>8222</v>
      </c>
      <c r="F1683">
        <v>65924.38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  <c r="U1683" s="15" t="s">
        <v>8369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 t="s">
        <v>8222</v>
      </c>
      <c r="F1684">
        <v>0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  <c r="U1684" s="15" t="s">
        <v>8369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t="s">
        <v>8222</v>
      </c>
      <c r="F1685">
        <v>760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  <c r="U1685" s="15" t="s">
        <v>8369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t="s">
        <v>8222</v>
      </c>
      <c r="F1686">
        <v>8730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  <c r="U1686" s="15" t="s">
        <v>8369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 t="s">
        <v>8222</v>
      </c>
      <c r="F1687">
        <v>360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  <c r="U1687" s="15" t="s">
        <v>8369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 t="s">
        <v>8222</v>
      </c>
      <c r="F1688">
        <v>18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  <c r="U1688" s="15" t="s">
        <v>8369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 t="s">
        <v>8222</v>
      </c>
      <c r="F1689">
        <v>3125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  <c r="U1689" s="15" t="s">
        <v>8369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 t="s">
        <v>8222</v>
      </c>
      <c r="F1690">
        <v>1772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  <c r="U1690" s="15" t="s">
        <v>8369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 t="s">
        <v>8222</v>
      </c>
      <c r="F1691">
        <v>2400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  <c r="U1691" s="15" t="s">
        <v>8369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t="s">
        <v>8222</v>
      </c>
      <c r="F1692">
        <v>635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  <c r="U1692" s="15" t="s">
        <v>8369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 t="s">
        <v>8222</v>
      </c>
      <c r="F1693">
        <v>10042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14">
        <f t="shared" si="106"/>
        <v>42795.701481481483</v>
      </c>
      <c r="T1693" s="14">
        <f t="shared" si="107"/>
        <v>42828.041666666672</v>
      </c>
      <c r="U1693" s="15" t="s">
        <v>8369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t="s">
        <v>8222</v>
      </c>
      <c r="F1694">
        <v>2390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  <c r="U1694" s="15" t="s">
        <v>8369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 t="s">
        <v>8222</v>
      </c>
      <c r="F1695">
        <v>280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  <c r="U1695" s="15" t="s">
        <v>8369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 t="s">
        <v>8222</v>
      </c>
      <c r="F1696">
        <v>5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  <c r="U1696" s="15" t="s">
        <v>8369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 t="s">
        <v>8222</v>
      </c>
      <c r="F1697">
        <v>1405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  <c r="U1697" s="15" t="s">
        <v>8369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 t="s">
        <v>8222</v>
      </c>
      <c r="F1698">
        <v>0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  <c r="U1698" s="15" t="s">
        <v>8369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t="s">
        <v>8222</v>
      </c>
      <c r="F1699">
        <v>2526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14">
        <f t="shared" si="106"/>
        <v>42805.032962962963</v>
      </c>
      <c r="T1699" s="14">
        <f t="shared" si="107"/>
        <v>42834.991296296299</v>
      </c>
      <c r="U1699" s="15" t="s">
        <v>8369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t="s">
        <v>8222</v>
      </c>
      <c r="F1700">
        <v>0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  <c r="U1700" s="15" t="s">
        <v>8369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 t="s">
        <v>8222</v>
      </c>
      <c r="F1701">
        <v>216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  <c r="U1701" s="15" t="s">
        <v>8369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 t="s">
        <v>8222</v>
      </c>
      <c r="F1702">
        <v>5212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  <c r="U1702" s="15" t="s">
        <v>8369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 t="s">
        <v>8221</v>
      </c>
      <c r="F1703">
        <v>10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  <c r="U1703" s="15" t="s">
        <v>8371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t="s">
        <v>8221</v>
      </c>
      <c r="F1704">
        <v>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  <c r="U1704" s="15" t="s">
        <v>8368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 t="s">
        <v>8221</v>
      </c>
      <c r="F1705">
        <v>51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14">
        <f t="shared" si="106"/>
        <v>42187.281678240739</v>
      </c>
      <c r="T1705" s="14">
        <f t="shared" si="107"/>
        <v>42247.281678240739</v>
      </c>
      <c r="U1705" s="15" t="s">
        <v>8368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 t="s">
        <v>8221</v>
      </c>
      <c r="F1706">
        <v>1302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  <c r="U1706" s="15" t="s">
        <v>8368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t="s">
        <v>8221</v>
      </c>
      <c r="F1707">
        <v>0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  <c r="U1707" s="15" t="s">
        <v>8368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t="s">
        <v>8221</v>
      </c>
      <c r="F1708">
        <v>0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  <c r="U1708" s="15" t="s">
        <v>8368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 t="s">
        <v>8221</v>
      </c>
      <c r="F1709">
        <v>487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  <c r="U1709" s="15" t="s">
        <v>8370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 t="s">
        <v>8221</v>
      </c>
      <c r="F1710">
        <v>0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  <c r="U1710" s="15" t="s">
        <v>8370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t="s">
        <v>8221</v>
      </c>
      <c r="F1711">
        <v>85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14">
        <f t="shared" si="106"/>
        <v>41841.563819444447</v>
      </c>
      <c r="T1711" s="14">
        <f t="shared" si="107"/>
        <v>41882.818749999999</v>
      </c>
      <c r="U1711" s="15" t="s">
        <v>8371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t="s">
        <v>8221</v>
      </c>
      <c r="F1712">
        <v>34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14">
        <f t="shared" si="106"/>
        <v>42341.591296296298</v>
      </c>
      <c r="T1712" s="14">
        <f t="shared" si="107"/>
        <v>42387.541666666672</v>
      </c>
      <c r="U1712" s="15" t="s">
        <v>8368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 t="s">
        <v>8221</v>
      </c>
      <c r="F1713">
        <v>1050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  <c r="U1713" s="15" t="s">
        <v>8371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 t="s">
        <v>8221</v>
      </c>
      <c r="F1714">
        <v>0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  <c r="U1714" s="15" t="s">
        <v>8368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 t="s">
        <v>8221</v>
      </c>
      <c r="F1715">
        <v>50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  <c r="U1715" s="15" t="s">
        <v>8371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 t="s">
        <v>8221</v>
      </c>
      <c r="F1716">
        <v>1967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  <c r="U1716" s="15" t="s">
        <v>8368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t="s">
        <v>8221</v>
      </c>
      <c r="F1717">
        <v>11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  <c r="U1717" s="15" t="s">
        <v>8368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 t="s">
        <v>8221</v>
      </c>
      <c r="F1718">
        <v>150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42713.619201388894</v>
      </c>
      <c r="U1718" s="15" t="s">
        <v>8370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t="s">
        <v>8221</v>
      </c>
      <c r="F1719">
        <v>1395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14">
        <f t="shared" si="106"/>
        <v>42460.981921296298</v>
      </c>
      <c r="T1719" s="14">
        <f t="shared" si="107"/>
        <v>42481.166666666672</v>
      </c>
      <c r="U1719" s="15" t="s">
        <v>8370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 t="s">
        <v>8221</v>
      </c>
      <c r="F1720">
        <v>75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  <c r="U1720" s="15" t="s">
        <v>8370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 t="s">
        <v>8221</v>
      </c>
      <c r="F1721">
        <v>35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  <c r="U1721" s="15" t="s">
        <v>8371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 t="s">
        <v>8221</v>
      </c>
      <c r="F1722">
        <v>225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  <c r="U1722" s="15" t="s">
        <v>8371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t="s">
        <v>8221</v>
      </c>
      <c r="F1723">
        <v>0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  <c r="U1723" s="15" t="s">
        <v>8368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t="s">
        <v>8221</v>
      </c>
      <c r="F1724">
        <v>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  <c r="U1724" s="15" t="s">
        <v>8370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 t="s">
        <v>8221</v>
      </c>
      <c r="F1725">
        <v>650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  <c r="U1725" s="15" t="s">
        <v>8368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 t="s">
        <v>8221</v>
      </c>
      <c r="F1726">
        <v>35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  <c r="U1726" s="15" t="s">
        <v>8371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 t="s">
        <v>8221</v>
      </c>
      <c r="F1727">
        <v>560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  <c r="U1727" s="15" t="s">
        <v>8371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t="s">
        <v>8221</v>
      </c>
      <c r="F1728">
        <v>2196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  <c r="U1728" s="15" t="s">
        <v>8371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 t="s">
        <v>8221</v>
      </c>
      <c r="F1729">
        <v>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14">
        <f t="shared" si="106"/>
        <v>42044.927974537037</v>
      </c>
      <c r="T1729" s="14">
        <f t="shared" si="107"/>
        <v>42099.458333333328</v>
      </c>
      <c r="U1729" s="15" t="s">
        <v>8368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t="s">
        <v>8221</v>
      </c>
      <c r="F1730">
        <v>855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ROUND((F1730/D1730)*100,0)</f>
        <v>68</v>
      </c>
      <c r="P1730">
        <f t="shared" ref="P1730:P1793" si="109">ROUND(F1730/L1730,2)</f>
        <v>122.14</v>
      </c>
      <c r="Q173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  <c r="U1730" s="15" t="s">
        <v>8368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 t="s">
        <v>8221</v>
      </c>
      <c r="F1731">
        <v>0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t="e">
        <f t="shared" si="109"/>
        <v>#DIV/0!</v>
      </c>
      <c r="Q1731" t="s">
        <v>8324</v>
      </c>
      <c r="R1731" t="s">
        <v>8346</v>
      </c>
      <c r="S1731" s="14">
        <f t="shared" ref="S1731:S1794" si="110">(J1731/86400)+DATE(1970,1,1)</f>
        <v>42471.052152777775</v>
      </c>
      <c r="T1731" s="14">
        <f t="shared" ref="T1731:T1794" si="111">(I1731/86400)+DATE(1970,1,1)</f>
        <v>42531.052152777775</v>
      </c>
      <c r="U1731" s="15" t="s">
        <v>8370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t="s">
        <v>8221</v>
      </c>
      <c r="F1732">
        <v>0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4">
        <f t="shared" si="110"/>
        <v>42272.087766203702</v>
      </c>
      <c r="T1732" s="14">
        <f t="shared" si="111"/>
        <v>42302.087766203702</v>
      </c>
      <c r="U1732" s="15" t="s">
        <v>8368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t="s">
        <v>8221</v>
      </c>
      <c r="F1733">
        <v>0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  <c r="U1733" s="15" t="s">
        <v>8368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 t="s">
        <v>8221</v>
      </c>
      <c r="F1734">
        <v>0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  <c r="U1734" s="15" t="s">
        <v>8368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 t="s">
        <v>8221</v>
      </c>
      <c r="F1735">
        <v>0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  <c r="U1735" s="15" t="s">
        <v>8370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t="s">
        <v>8221</v>
      </c>
      <c r="F1736">
        <v>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  <c r="U1736" s="15" t="s">
        <v>8368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t="s">
        <v>8221</v>
      </c>
      <c r="F1737">
        <v>110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4">
        <f t="shared" si="110"/>
        <v>42559.81417824074</v>
      </c>
      <c r="T1737" s="14">
        <f t="shared" si="111"/>
        <v>42589.81417824074</v>
      </c>
      <c r="U1737" s="15" t="s">
        <v>8370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 t="s">
        <v>8221</v>
      </c>
      <c r="F1738">
        <v>22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  <c r="U1738" s="15" t="s">
        <v>8368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 t="s">
        <v>8221</v>
      </c>
      <c r="F1739">
        <v>850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14">
        <f t="shared" si="110"/>
        <v>42175.948981481481</v>
      </c>
      <c r="T1739" s="14">
        <f t="shared" si="111"/>
        <v>42205.948981481481</v>
      </c>
      <c r="U1739" s="15" t="s">
        <v>8368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 t="s">
        <v>8221</v>
      </c>
      <c r="F1740">
        <v>20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  <c r="U1740" s="15" t="s">
        <v>8371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t="s">
        <v>8221</v>
      </c>
      <c r="F1741">
        <v>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  <c r="U1741" s="15" t="s">
        <v>8370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t="s">
        <v>8221</v>
      </c>
      <c r="F1742">
        <v>0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4">
        <f t="shared" si="110"/>
        <v>42171.817384259259</v>
      </c>
      <c r="T1742" s="14">
        <f t="shared" si="111"/>
        <v>42201.817384259259</v>
      </c>
      <c r="U1742" s="15" t="s">
        <v>8368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 t="s">
        <v>8219</v>
      </c>
      <c r="F1743">
        <v>1330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  <c r="U1743" s="15" t="s">
        <v>8368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 t="s">
        <v>8219</v>
      </c>
      <c r="F1744">
        <v>2175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14">
        <f t="shared" si="110"/>
        <v>42710.876967592594</v>
      </c>
      <c r="T1744" s="14">
        <f t="shared" si="111"/>
        <v>42742.875</v>
      </c>
      <c r="U1744" s="15" t="s">
        <v>8370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t="s">
        <v>8219</v>
      </c>
      <c r="F1745">
        <v>6025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  <c r="U1745" s="15" t="s">
        <v>8370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 t="s">
        <v>8219</v>
      </c>
      <c r="F1746">
        <v>6515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  <c r="U1746" s="15" t="s">
        <v>8368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 t="s">
        <v>8219</v>
      </c>
      <c r="F1747">
        <v>7981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  <c r="U1747" s="15" t="s">
        <v>8370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 t="s">
        <v>8219</v>
      </c>
      <c r="F1748">
        <v>22215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  <c r="U1748" s="15" t="s">
        <v>8370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 t="s">
        <v>8219</v>
      </c>
      <c r="F1749">
        <v>9446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14">
        <f t="shared" si="110"/>
        <v>42292.435532407406</v>
      </c>
      <c r="T1749" s="14">
        <f t="shared" si="111"/>
        <v>42321.625</v>
      </c>
      <c r="U1749" s="15" t="s">
        <v>8368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 t="s">
        <v>8219</v>
      </c>
      <c r="F1750">
        <v>64974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  <c r="U1750" s="15" t="s">
        <v>8368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 t="s">
        <v>8219</v>
      </c>
      <c r="F1751">
        <v>12410.5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  <c r="U1751" s="15" t="s">
        <v>8369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 t="s">
        <v>8219</v>
      </c>
      <c r="F1752">
        <v>10081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  <c r="U1752" s="15" t="s">
        <v>8370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t="s">
        <v>8219</v>
      </c>
      <c r="F1753">
        <v>10290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  <c r="U1753" s="15" t="s">
        <v>8368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 t="s">
        <v>8219</v>
      </c>
      <c r="F1754">
        <v>3122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  <c r="U1754" s="15" t="s">
        <v>8370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t="s">
        <v>8219</v>
      </c>
      <c r="F1755">
        <v>16200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  <c r="U1755" s="15" t="s">
        <v>8370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 t="s">
        <v>8219</v>
      </c>
      <c r="F1756">
        <v>9395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  <c r="U1756" s="15" t="s">
        <v>8368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 t="s">
        <v>8219</v>
      </c>
      <c r="F1757">
        <v>30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  <c r="U1757" s="15" t="s">
        <v>8368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t="s">
        <v>8219</v>
      </c>
      <c r="F1758">
        <v>5655.6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  <c r="U1758" s="15" t="s">
        <v>8370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 t="s">
        <v>8219</v>
      </c>
      <c r="F1759">
        <v>5800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  <c r="U1759" s="15" t="s">
        <v>8370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 t="s">
        <v>8219</v>
      </c>
      <c r="F1760">
        <v>1147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  <c r="U1760" s="15" t="s">
        <v>8370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t="s">
        <v>8219</v>
      </c>
      <c r="F1761">
        <v>5330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  <c r="U1761" s="15" t="s">
        <v>8368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 t="s">
        <v>8219</v>
      </c>
      <c r="F1762">
        <v>8272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  <c r="U1762" s="15" t="s">
        <v>8370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t="s">
        <v>8219</v>
      </c>
      <c r="F1763">
        <v>155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  <c r="U1763" s="15" t="s">
        <v>8368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 t="s">
        <v>8219</v>
      </c>
      <c r="F1764">
        <v>885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  <c r="U1764" s="15" t="s">
        <v>8370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 t="s">
        <v>8219</v>
      </c>
      <c r="F1765">
        <v>12229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  <c r="U1765" s="15" t="s">
        <v>8370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 t="s">
        <v>8221</v>
      </c>
      <c r="F1766">
        <v>2156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  <c r="U1766" s="15" t="s">
        <v>8371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 t="s">
        <v>8221</v>
      </c>
      <c r="F1767">
        <v>7433.48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  <c r="U1767" s="15" t="s">
        <v>8371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t="s">
        <v>8221</v>
      </c>
      <c r="F1768">
        <v>0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  <c r="U1768" s="15" t="s">
        <v>8371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 t="s">
        <v>8221</v>
      </c>
      <c r="F1769">
        <v>2286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  <c r="U1769" s="15" t="s">
        <v>8371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t="s">
        <v>8221</v>
      </c>
      <c r="F1770">
        <v>187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  <c r="U1770" s="15" t="s">
        <v>8371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t="s">
        <v>8221</v>
      </c>
      <c r="F1771">
        <v>1081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  <c r="U1771" s="15" t="s">
        <v>8371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 t="s">
        <v>8221</v>
      </c>
      <c r="F1772">
        <v>13846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  <c r="U1772" s="15" t="s">
        <v>8371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 t="s">
        <v>8221</v>
      </c>
      <c r="F1773">
        <v>895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14">
        <f t="shared" si="110"/>
        <v>41905.979629629626</v>
      </c>
      <c r="T1773" s="14">
        <f t="shared" si="111"/>
        <v>41935.979629629626</v>
      </c>
      <c r="U1773" s="15" t="s">
        <v>8371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 t="s">
        <v>8221</v>
      </c>
      <c r="F1774">
        <v>858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  <c r="U1774" s="15" t="s">
        <v>8371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 t="s">
        <v>8221</v>
      </c>
      <c r="F1775">
        <v>1877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  <c r="U1775" s="15" t="s">
        <v>8371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 t="s">
        <v>8221</v>
      </c>
      <c r="F1776">
        <v>1148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  <c r="U1776" s="15" t="s">
        <v>8371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t="s">
        <v>8221</v>
      </c>
      <c r="F1777">
        <v>21158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14">
        <f t="shared" si="110"/>
        <v>41891.976388888885</v>
      </c>
      <c r="T1777" s="14">
        <f t="shared" si="111"/>
        <v>41936.976388888885</v>
      </c>
      <c r="U1777" s="15" t="s">
        <v>8371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t="s">
        <v>8221</v>
      </c>
      <c r="F1778">
        <v>335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  <c r="U1778" s="15" t="s">
        <v>8371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 t="s">
        <v>8221</v>
      </c>
      <c r="F1779">
        <v>651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  <c r="U1779" s="15" t="s">
        <v>8368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t="s">
        <v>8221</v>
      </c>
      <c r="F1780">
        <v>995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  <c r="U1780" s="15" t="s">
        <v>8368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 t="s">
        <v>8221</v>
      </c>
      <c r="F1781">
        <v>3986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  <c r="U1781" s="15" t="s">
        <v>8370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 t="s">
        <v>8221</v>
      </c>
      <c r="F1782">
        <v>11923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14">
        <f t="shared" si="110"/>
        <v>42493.600810185184</v>
      </c>
      <c r="T1782" s="14">
        <f t="shared" si="111"/>
        <v>42553.600810185184</v>
      </c>
      <c r="U1782" s="15" t="s">
        <v>8370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 t="s">
        <v>8221</v>
      </c>
      <c r="F1783">
        <v>1417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  <c r="U1783" s="15" t="s">
        <v>8370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 t="s">
        <v>8221</v>
      </c>
      <c r="F1784">
        <v>5422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  <c r="U1784" s="15" t="s">
        <v>8370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 t="s">
        <v>8221</v>
      </c>
      <c r="F1785">
        <v>9477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  <c r="U1785" s="15" t="s">
        <v>8368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 t="s">
        <v>8221</v>
      </c>
      <c r="F1786">
        <v>1988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  <c r="U1786" s="15" t="s">
        <v>8371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t="s">
        <v>8221</v>
      </c>
      <c r="F1787">
        <v>4853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  <c r="U1787" s="15" t="s">
        <v>8371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 t="s">
        <v>8221</v>
      </c>
      <c r="F1788">
        <v>905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  <c r="U1788" s="15" t="s">
        <v>8371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t="s">
        <v>8221</v>
      </c>
      <c r="F1789">
        <v>1533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  <c r="U1789" s="15" t="s">
        <v>8368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t="s">
        <v>8221</v>
      </c>
      <c r="F1790">
        <v>76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  <c r="U1790" s="15" t="s">
        <v>8371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t="s">
        <v>8221</v>
      </c>
      <c r="F1791">
        <v>40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  <c r="U1791" s="15" t="s">
        <v>8371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t="s">
        <v>8221</v>
      </c>
      <c r="F1792">
        <v>1636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14">
        <f t="shared" si="110"/>
        <v>42010.674513888887</v>
      </c>
      <c r="T1792" s="14">
        <f t="shared" si="111"/>
        <v>42040.674513888887</v>
      </c>
      <c r="U1792" s="15" t="s">
        <v>8368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 t="s">
        <v>8221</v>
      </c>
      <c r="F1793">
        <v>107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  <c r="U1793" s="15" t="s">
        <v>8371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 t="s">
        <v>8221</v>
      </c>
      <c r="F1794">
        <v>15281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ROUND((F1794/D1794)*100,0)</f>
        <v>61</v>
      </c>
      <c r="P1794">
        <f t="shared" ref="P1794:P1857" si="113">ROUND(F1794/L1794,2)</f>
        <v>109.94</v>
      </c>
      <c r="Q1794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  <c r="U1794" s="15" t="s">
        <v>8368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t="s">
        <v>8221</v>
      </c>
      <c r="F1795">
        <v>40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</v>
      </c>
      <c r="P1795">
        <f t="shared" si="113"/>
        <v>20</v>
      </c>
      <c r="Q1795" t="s">
        <v>8337</v>
      </c>
      <c r="R1795" t="s">
        <v>8338</v>
      </c>
      <c r="S1795" s="14">
        <f t="shared" ref="S1795:S1858" si="114">(J1795/86400)+DATE(1970,1,1)</f>
        <v>41940.891666666663</v>
      </c>
      <c r="T1795" s="14">
        <f t="shared" ref="T1795:T1858" si="115">(I1795/86400)+DATE(1970,1,1)</f>
        <v>41970.933333333334</v>
      </c>
      <c r="U1795" s="15" t="s">
        <v>8371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 t="s">
        <v>8221</v>
      </c>
      <c r="F1796">
        <v>997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  <c r="U1796" s="15" t="s">
        <v>8368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t="s">
        <v>8221</v>
      </c>
      <c r="F1797">
        <v>10846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  <c r="U1797" s="15" t="s">
        <v>8370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 t="s">
        <v>8221</v>
      </c>
      <c r="F1798">
        <v>4190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  <c r="U1798" s="15" t="s">
        <v>8370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t="s">
        <v>8221</v>
      </c>
      <c r="F1799">
        <v>6755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  <c r="U1799" s="15" t="s">
        <v>8370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t="s">
        <v>8221</v>
      </c>
      <c r="F1800">
        <v>2182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  <c r="U1800" s="15" t="s">
        <v>8368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t="s">
        <v>8221</v>
      </c>
      <c r="F1801">
        <v>69.83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  <c r="U1801" s="15" t="s">
        <v>8371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 t="s">
        <v>8221</v>
      </c>
      <c r="F1802">
        <v>9460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  <c r="U1802" s="15" t="s">
        <v>8370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 t="s">
        <v>8221</v>
      </c>
      <c r="F1803">
        <v>2355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  <c r="U1803" s="15" t="s">
        <v>8368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 t="s">
        <v>8221</v>
      </c>
      <c r="F1804">
        <v>1697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  <c r="U1804" s="15" t="s">
        <v>8368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t="s">
        <v>8221</v>
      </c>
      <c r="F1805">
        <v>5390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14">
        <f t="shared" si="114"/>
        <v>42018.071550925924</v>
      </c>
      <c r="T1805" s="14">
        <f t="shared" si="115"/>
        <v>42049.071550925924</v>
      </c>
      <c r="U1805" s="15" t="s">
        <v>8368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t="s">
        <v>8221</v>
      </c>
      <c r="F1806">
        <v>5452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  <c r="U1806" s="15" t="s">
        <v>8368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 t="s">
        <v>8221</v>
      </c>
      <c r="F1807">
        <v>8191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  <c r="U1807" s="15" t="s">
        <v>8368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 t="s">
        <v>8221</v>
      </c>
      <c r="F1808">
        <v>591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  <c r="U1808" s="15" t="s">
        <v>8371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t="s">
        <v>8221</v>
      </c>
      <c r="F1809">
        <v>553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  <c r="U1809" s="15" t="s">
        <v>8371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t="s">
        <v>8221</v>
      </c>
      <c r="F1810">
        <v>11594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  <c r="U1810" s="15" t="s">
        <v>8369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t="s">
        <v>8221</v>
      </c>
      <c r="F1811">
        <v>380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  <c r="U1811" s="15" t="s">
        <v>8368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t="s">
        <v>8221</v>
      </c>
      <c r="F1812">
        <v>15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  <c r="U1812" s="15" t="s">
        <v>8371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 t="s">
        <v>8221</v>
      </c>
      <c r="F1813">
        <v>40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  <c r="U1813" s="15" t="s">
        <v>8371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 t="s">
        <v>8221</v>
      </c>
      <c r="F1814">
        <v>865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  <c r="U1814" s="15" t="s">
        <v>8370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t="s">
        <v>8221</v>
      </c>
      <c r="F1815">
        <v>0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  <c r="U1815" s="15" t="s">
        <v>8371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t="s">
        <v>8221</v>
      </c>
      <c r="F1816">
        <v>5902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  <c r="U1816" s="15" t="s">
        <v>8368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 t="s">
        <v>8221</v>
      </c>
      <c r="F1817">
        <v>0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4">
        <f t="shared" si="114"/>
        <v>42172.906678240739</v>
      </c>
      <c r="T1817" s="14">
        <f t="shared" si="115"/>
        <v>42186.906678240739</v>
      </c>
      <c r="U1817" s="15" t="s">
        <v>8368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t="s">
        <v>8221</v>
      </c>
      <c r="F1818">
        <v>509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  <c r="U1818" s="15" t="s">
        <v>8370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 t="s">
        <v>8221</v>
      </c>
      <c r="F1819">
        <v>9419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  <c r="U1819" s="15" t="s">
        <v>8370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 t="s">
        <v>8221</v>
      </c>
      <c r="F1820">
        <v>0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  <c r="U1820" s="15" t="s">
        <v>8368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 t="s">
        <v>8221</v>
      </c>
      <c r="F1821">
        <v>25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  <c r="U1821" s="15" t="s">
        <v>8371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 t="s">
        <v>8221</v>
      </c>
      <c r="F1822">
        <v>1707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14">
        <f t="shared" si="114"/>
        <v>42065.084374999999</v>
      </c>
      <c r="T1822" s="14">
        <f t="shared" si="115"/>
        <v>42095.042708333334</v>
      </c>
      <c r="U1822" s="15" t="s">
        <v>8368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t="s">
        <v>8219</v>
      </c>
      <c r="F1823">
        <v>3372.25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  <c r="U1823" s="15" t="s">
        <v>8373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t="s">
        <v>8219</v>
      </c>
      <c r="F1824">
        <v>300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14">
        <f t="shared" si="114"/>
        <v>41634.797013888892</v>
      </c>
      <c r="T1824" s="14">
        <f t="shared" si="115"/>
        <v>41670.792361111111</v>
      </c>
      <c r="U1824" s="15" t="s">
        <v>8372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 t="s">
        <v>8219</v>
      </c>
      <c r="F1825">
        <v>811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  <c r="U1825" s="15" t="s">
        <v>8373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 t="s">
        <v>8219</v>
      </c>
      <c r="F1826">
        <v>3002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14">
        <f t="shared" si="114"/>
        <v>41626.916284722218</v>
      </c>
      <c r="T1826" s="14">
        <f t="shared" si="115"/>
        <v>41647.088888888888</v>
      </c>
      <c r="U1826" s="15" t="s">
        <v>8372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 t="s">
        <v>8219</v>
      </c>
      <c r="F1827">
        <v>2101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  <c r="U1827" s="15" t="s">
        <v>8372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 t="s">
        <v>8219</v>
      </c>
      <c r="F1828">
        <v>2020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  <c r="U1828" s="15" t="s">
        <v>8371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 t="s">
        <v>8219</v>
      </c>
      <c r="F1829">
        <v>8053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  <c r="U1829" s="15" t="s">
        <v>8374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 t="s">
        <v>8219</v>
      </c>
      <c r="F1830">
        <v>20032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  <c r="U1830" s="15" t="s">
        <v>8371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t="s">
        <v>8219</v>
      </c>
      <c r="F1831">
        <v>2500.25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  <c r="U1831" s="15" t="s">
        <v>8375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t="s">
        <v>8219</v>
      </c>
      <c r="F1832">
        <v>15230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  <c r="U1832" s="15" t="s">
        <v>8371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t="s">
        <v>8219</v>
      </c>
      <c r="F1833">
        <v>1030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  <c r="U1833" s="15" t="s">
        <v>8373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 t="s">
        <v>8219</v>
      </c>
      <c r="F1834">
        <v>500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  <c r="U1834" s="15" t="s">
        <v>8374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 t="s">
        <v>8219</v>
      </c>
      <c r="F1835">
        <v>1050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  <c r="U1835" s="15" t="s">
        <v>8372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t="s">
        <v>8219</v>
      </c>
      <c r="F1836">
        <v>11805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  <c r="U1836" s="15" t="s">
        <v>8371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 t="s">
        <v>8219</v>
      </c>
      <c r="F1837">
        <v>520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  <c r="U1837" s="15" t="s">
        <v>8370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 t="s">
        <v>8219</v>
      </c>
      <c r="F1838">
        <v>10017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  <c r="U1838" s="15" t="s">
        <v>8372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 t="s">
        <v>8219</v>
      </c>
      <c r="F1839">
        <v>1841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  <c r="U1839" s="15" t="s">
        <v>8373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 t="s">
        <v>8219</v>
      </c>
      <c r="F1840">
        <v>1001.49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  <c r="U1840" s="15" t="s">
        <v>8374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t="s">
        <v>8219</v>
      </c>
      <c r="F1841">
        <v>2053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  <c r="U1841" s="15" t="s">
        <v>8370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 t="s">
        <v>8219</v>
      </c>
      <c r="F1842">
        <v>980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  <c r="U1842" s="15" t="s">
        <v>8372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t="s">
        <v>8219</v>
      </c>
      <c r="F1843">
        <v>2035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  <c r="U1843" s="15" t="s">
        <v>8371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t="s">
        <v>8219</v>
      </c>
      <c r="F1844">
        <v>2505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  <c r="U1844" s="15" t="s">
        <v>8368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 t="s">
        <v>8219</v>
      </c>
      <c r="F1845">
        <v>12400.61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  <c r="U1845" s="15" t="s">
        <v>8374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 t="s">
        <v>8219</v>
      </c>
      <c r="F1846">
        <v>1521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  <c r="U1846" s="15" t="s">
        <v>8374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t="s">
        <v>8219</v>
      </c>
      <c r="F1847">
        <v>1000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  <c r="U1847" s="15" t="s">
        <v>8370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 t="s">
        <v>8219</v>
      </c>
      <c r="F1848">
        <v>20689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  <c r="U1848" s="15" t="s">
        <v>8373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 t="s">
        <v>8219</v>
      </c>
      <c r="F1849">
        <v>3022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  <c r="U1849" s="15" t="s">
        <v>8368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t="s">
        <v>8219</v>
      </c>
      <c r="F1850">
        <v>3221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  <c r="U1850" s="15" t="s">
        <v>8374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 t="s">
        <v>8219</v>
      </c>
      <c r="F1851">
        <v>301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  <c r="U1851" s="15" t="s">
        <v>8373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 t="s">
        <v>8219</v>
      </c>
      <c r="F1852">
        <v>9137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  <c r="U1852" s="15" t="s">
        <v>8371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 t="s">
        <v>8219</v>
      </c>
      <c r="F1853">
        <v>1301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  <c r="U1853" s="15" t="s">
        <v>8371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 t="s">
        <v>8219</v>
      </c>
      <c r="F1854">
        <v>17545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  <c r="U1854" s="15" t="s">
        <v>8368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 t="s">
        <v>8219</v>
      </c>
      <c r="F1855">
        <v>815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  <c r="U1855" s="15" t="s">
        <v>8373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t="s">
        <v>8219</v>
      </c>
      <c r="F1856">
        <v>15318.55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  <c r="U1856" s="15" t="s">
        <v>8372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t="s">
        <v>8219</v>
      </c>
      <c r="F1857">
        <v>13480.16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  <c r="U1857" s="15" t="s">
        <v>8372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 t="s">
        <v>8219</v>
      </c>
      <c r="F1858">
        <v>2025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ROUND((F1858/D1858)*100,0)</f>
        <v>101</v>
      </c>
      <c r="P1858">
        <f t="shared" ref="P1858:P1921" si="117">ROUND(F1858/L1858,2)</f>
        <v>53.29</v>
      </c>
      <c r="Q1858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  <c r="U1858" s="15" t="s">
        <v>8371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t="s">
        <v>8219</v>
      </c>
      <c r="F1859">
        <v>3000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100</v>
      </c>
      <c r="P1859">
        <f t="shared" si="117"/>
        <v>136.36000000000001</v>
      </c>
      <c r="Q1859" t="s">
        <v>8324</v>
      </c>
      <c r="R1859" t="s">
        <v>8325</v>
      </c>
      <c r="S1859" s="14">
        <f t="shared" ref="S1859:S1922" si="118">(J1859/86400)+DATE(1970,1,1)</f>
        <v>41864.76866898148</v>
      </c>
      <c r="T1859" s="14">
        <f t="shared" ref="T1859:T1922" si="119">(I1859/86400)+DATE(1970,1,1)</f>
        <v>41894.76866898148</v>
      </c>
      <c r="U1859" s="15" t="s">
        <v>8371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 t="s">
        <v>8219</v>
      </c>
      <c r="F1860">
        <v>6041.55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  <c r="U1860" s="15" t="s">
        <v>8374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t="s">
        <v>8219</v>
      </c>
      <c r="F1861">
        <v>3955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  <c r="U1861" s="15" t="s">
        <v>8374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t="s">
        <v>8219</v>
      </c>
      <c r="F1862">
        <v>1001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14">
        <f t="shared" si="118"/>
        <v>41655.70930555556</v>
      </c>
      <c r="T1862" s="14">
        <f t="shared" si="119"/>
        <v>41676.70930555556</v>
      </c>
      <c r="U1862" s="15" t="s">
        <v>8371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 t="s">
        <v>8221</v>
      </c>
      <c r="F1863">
        <v>0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  <c r="U1863" s="15" t="s">
        <v>8371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t="s">
        <v>8221</v>
      </c>
      <c r="F1864">
        <v>1455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14">
        <f t="shared" si="118"/>
        <v>42755.492754629631</v>
      </c>
      <c r="T1864" s="14">
        <f t="shared" si="119"/>
        <v>42802.3125</v>
      </c>
      <c r="U1864" s="15" t="s">
        <v>8369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t="s">
        <v>8221</v>
      </c>
      <c r="F1865">
        <v>10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  <c r="U1865" s="15" t="s">
        <v>8371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 t="s">
        <v>8221</v>
      </c>
      <c r="F1866">
        <v>2788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  <c r="U1866" s="15" t="s">
        <v>8371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 t="s">
        <v>8221</v>
      </c>
      <c r="F1867">
        <v>4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42680.409108796295</v>
      </c>
      <c r="U1867" s="15" t="s">
        <v>8370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 t="s">
        <v>8221</v>
      </c>
      <c r="F1868">
        <v>125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  <c r="U1868" s="15" t="s">
        <v>8369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 t="s">
        <v>8221</v>
      </c>
      <c r="F1869">
        <v>10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  <c r="U1869" s="15" t="s">
        <v>8370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 t="s">
        <v>8221</v>
      </c>
      <c r="F1870">
        <v>1217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  <c r="U1870" s="15" t="s">
        <v>8368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 t="s">
        <v>8221</v>
      </c>
      <c r="F1871">
        <v>0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  <c r="U1871" s="15" t="s">
        <v>8370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t="s">
        <v>8221</v>
      </c>
      <c r="F1872">
        <v>361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  <c r="U1872" s="15" t="s">
        <v>8370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 t="s">
        <v>8221</v>
      </c>
      <c r="F1873">
        <v>4666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  <c r="U1873" s="15" t="s">
        <v>8371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 t="s">
        <v>8221</v>
      </c>
      <c r="F1874">
        <v>212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  <c r="U1874" s="15" t="s">
        <v>8368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 t="s">
        <v>8221</v>
      </c>
      <c r="F1875">
        <v>36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  <c r="U1875" s="15" t="s">
        <v>8368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 t="s">
        <v>8221</v>
      </c>
      <c r="F1876">
        <v>26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  <c r="U1876" s="15" t="s">
        <v>8370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 t="s">
        <v>8221</v>
      </c>
      <c r="F1877">
        <v>51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  <c r="U1877" s="15" t="s">
        <v>8370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t="s">
        <v>8221</v>
      </c>
      <c r="F1878">
        <v>0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4">
        <f t="shared" si="118"/>
        <v>41776.284780092596</v>
      </c>
      <c r="T1878" s="14">
        <f t="shared" si="119"/>
        <v>41806.284780092596</v>
      </c>
      <c r="U1878" s="15" t="s">
        <v>8371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 t="s">
        <v>8221</v>
      </c>
      <c r="F1879">
        <v>0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  <c r="U1879" s="15" t="s">
        <v>8368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 t="s">
        <v>8221</v>
      </c>
      <c r="F1880">
        <v>0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  <c r="U1880" s="15" t="s">
        <v>8371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 t="s">
        <v>8221</v>
      </c>
      <c r="F1881">
        <v>6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  <c r="U1881" s="15" t="s">
        <v>8370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t="s">
        <v>8221</v>
      </c>
      <c r="F1882">
        <v>1004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  <c r="U1882" s="15" t="s">
        <v>8370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t="s">
        <v>8219</v>
      </c>
      <c r="F1883">
        <v>3453.69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  <c r="U1883" s="15" t="s">
        <v>8368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 t="s">
        <v>8219</v>
      </c>
      <c r="F1884">
        <v>3380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  <c r="U1884" s="15" t="s">
        <v>8373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t="s">
        <v>8219</v>
      </c>
      <c r="F1885">
        <v>1047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  <c r="U1885" s="15" t="s">
        <v>8373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 t="s">
        <v>8219</v>
      </c>
      <c r="F1886">
        <v>1351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  <c r="U1886" s="15" t="s">
        <v>8373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t="s">
        <v>8219</v>
      </c>
      <c r="F1887">
        <v>5322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  <c r="U1887" s="15" t="s">
        <v>8373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t="s">
        <v>8219</v>
      </c>
      <c r="F1888">
        <v>1225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  <c r="U1888" s="15" t="s">
        <v>8371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 t="s">
        <v>8219</v>
      </c>
      <c r="F1889">
        <v>3335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  <c r="U1889" s="15" t="s">
        <v>8368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 t="s">
        <v>8219</v>
      </c>
      <c r="F1890">
        <v>4152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  <c r="U1890" s="15" t="s">
        <v>8375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 t="s">
        <v>8219</v>
      </c>
      <c r="F1891">
        <v>2132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  <c r="U1891" s="15" t="s">
        <v>8372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t="s">
        <v>8219</v>
      </c>
      <c r="F1892">
        <v>17350.13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  <c r="U1892" s="15" t="s">
        <v>8373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t="s">
        <v>8219</v>
      </c>
      <c r="F1893">
        <v>10555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  <c r="U1893" s="15" t="s">
        <v>8375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t="s">
        <v>8219</v>
      </c>
      <c r="F1894">
        <v>683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  <c r="U1894" s="15" t="s">
        <v>8374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t="s">
        <v>8219</v>
      </c>
      <c r="F1895">
        <v>2600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  <c r="U1895" s="15" t="s">
        <v>8374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 t="s">
        <v>8219</v>
      </c>
      <c r="F1896">
        <v>1145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14">
        <f t="shared" si="118"/>
        <v>40920.90489583333</v>
      </c>
      <c r="T1896" s="14">
        <f t="shared" si="119"/>
        <v>40951.90489583333</v>
      </c>
      <c r="U1896" s="15" t="s">
        <v>8373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 t="s">
        <v>8219</v>
      </c>
      <c r="F1897">
        <v>9228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  <c r="U1897" s="15" t="s">
        <v>8368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t="s">
        <v>8219</v>
      </c>
      <c r="F1898">
        <v>559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  <c r="U1898" s="15" t="s">
        <v>8373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 t="s">
        <v>8219</v>
      </c>
      <c r="F1899">
        <v>6506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14">
        <f t="shared" si="118"/>
        <v>41680.583402777775</v>
      </c>
      <c r="T1899" s="14">
        <f t="shared" si="119"/>
        <v>41702.875</v>
      </c>
      <c r="U1899" s="15" t="s">
        <v>8371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t="s">
        <v>8219</v>
      </c>
      <c r="F1900">
        <v>1445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  <c r="U1900" s="15" t="s">
        <v>8368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 t="s">
        <v>8219</v>
      </c>
      <c r="F1901">
        <v>1200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  <c r="U1901" s="15" t="s">
        <v>8368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 t="s">
        <v>8219</v>
      </c>
      <c r="F1902">
        <v>2734.11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  <c r="U1902" s="15" t="s">
        <v>8373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 t="s">
        <v>8221</v>
      </c>
      <c r="F1903">
        <v>2670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  <c r="U1903" s="15" t="s">
        <v>8368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 t="s">
        <v>8221</v>
      </c>
      <c r="F1904">
        <v>12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  <c r="U1904" s="15" t="s">
        <v>8368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 t="s">
        <v>8221</v>
      </c>
      <c r="F1905">
        <v>1398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  <c r="U1905" s="15" t="s">
        <v>8370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t="s">
        <v>8221</v>
      </c>
      <c r="F1906">
        <v>50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  <c r="U1906" s="15" t="s">
        <v>8368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 t="s">
        <v>8221</v>
      </c>
      <c r="F1907">
        <v>42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  <c r="U1907" s="15" t="s">
        <v>8371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t="s">
        <v>8221</v>
      </c>
      <c r="F1908">
        <v>21380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  <c r="U1908" s="15" t="s">
        <v>8370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t="s">
        <v>8221</v>
      </c>
      <c r="F1909">
        <v>85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  <c r="U1909" s="15" t="s">
        <v>8371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 t="s">
        <v>8221</v>
      </c>
      <c r="F1910">
        <v>433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  <c r="U1910" s="15" t="s">
        <v>8370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 t="s">
        <v>8221</v>
      </c>
      <c r="F1911">
        <v>4939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  <c r="U1911" s="15" t="s">
        <v>8371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t="s">
        <v>8221</v>
      </c>
      <c r="F1912">
        <v>33486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  <c r="U1912" s="15" t="s">
        <v>8368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 t="s">
        <v>8221</v>
      </c>
      <c r="F1913">
        <v>10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  <c r="U1913" s="15" t="s">
        <v>8371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t="s">
        <v>8221</v>
      </c>
      <c r="F1914">
        <v>2965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  <c r="U1914" s="15" t="s">
        <v>8368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t="s">
        <v>8221</v>
      </c>
      <c r="F1915">
        <v>637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  <c r="U1915" s="15" t="s">
        <v>8371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 t="s">
        <v>8221</v>
      </c>
      <c r="F1916">
        <v>60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  <c r="U1916" s="15" t="s">
        <v>8371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 t="s">
        <v>8221</v>
      </c>
      <c r="F1917">
        <v>8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  <c r="U1917" s="15" t="s">
        <v>8371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t="s">
        <v>8221</v>
      </c>
      <c r="F1918">
        <v>102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  <c r="U1918" s="15" t="s">
        <v>8370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t="s">
        <v>8221</v>
      </c>
      <c r="F1919">
        <v>205025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  <c r="U1919" s="15" t="s">
        <v>8369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t="s">
        <v>8221</v>
      </c>
      <c r="F1920">
        <v>260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  <c r="U1920" s="15" t="s">
        <v>8371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 t="s">
        <v>8221</v>
      </c>
      <c r="F1921">
        <v>237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14">
        <f t="shared" si="118"/>
        <v>42113.875567129631</v>
      </c>
      <c r="T1921" s="14">
        <f t="shared" si="119"/>
        <v>42143.875567129631</v>
      </c>
      <c r="U1921" s="15" t="s">
        <v>8368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t="s">
        <v>8221</v>
      </c>
      <c r="F1922">
        <v>4303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ROUND((F1922/D1922)*100,0)</f>
        <v>43</v>
      </c>
      <c r="P1922">
        <f t="shared" ref="P1922:P1985" si="121">ROUND(F1922/L1922,2)</f>
        <v>40.98</v>
      </c>
      <c r="Q1922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  <c r="U1922" s="15" t="s">
        <v>8368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t="s">
        <v>8219</v>
      </c>
      <c r="F1923">
        <v>2052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137</v>
      </c>
      <c r="P1923">
        <f t="shared" si="121"/>
        <v>54</v>
      </c>
      <c r="Q1923" t="s">
        <v>8324</v>
      </c>
      <c r="R1923" t="s">
        <v>8328</v>
      </c>
      <c r="S1923" s="14">
        <f t="shared" ref="S1923:S1986" si="122">(J1923/86400)+DATE(1970,1,1)</f>
        <v>41074.221562500003</v>
      </c>
      <c r="T1923" s="14">
        <f t="shared" ref="T1923:T1986" si="123">(I1923/86400)+DATE(1970,1,1)</f>
        <v>41104.221562500003</v>
      </c>
      <c r="U1923" s="15" t="s">
        <v>8373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t="s">
        <v>8219</v>
      </c>
      <c r="F1924">
        <v>2311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  <c r="U1924" s="15" t="s">
        <v>8372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t="s">
        <v>8219</v>
      </c>
      <c r="F1925">
        <v>301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  <c r="U1925" s="15" t="s">
        <v>8374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 t="s">
        <v>8219</v>
      </c>
      <c r="F1926">
        <v>3432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  <c r="U1926" s="15" t="s">
        <v>8372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 t="s">
        <v>8219</v>
      </c>
      <c r="F1927">
        <v>1655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  <c r="U1927" s="15" t="s">
        <v>8372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t="s">
        <v>8219</v>
      </c>
      <c r="F1928">
        <v>2930.69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  <c r="U1928" s="15" t="s">
        <v>8375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 t="s">
        <v>8219</v>
      </c>
      <c r="F1929">
        <v>620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  <c r="U1929" s="15" t="s">
        <v>8373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t="s">
        <v>8219</v>
      </c>
      <c r="F1930">
        <v>2630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14">
        <f t="shared" si="122"/>
        <v>41371.6480787037</v>
      </c>
      <c r="T1930" s="14">
        <f t="shared" si="123"/>
        <v>41401.6480787037</v>
      </c>
      <c r="U1930" s="15" t="s">
        <v>8372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t="s">
        <v>8219</v>
      </c>
      <c r="F1931">
        <v>3210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  <c r="U1931" s="15" t="s">
        <v>8374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t="s">
        <v>8219</v>
      </c>
      <c r="F1932">
        <v>1270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  <c r="U1932" s="15" t="s">
        <v>8372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 t="s">
        <v>8219</v>
      </c>
      <c r="F1933">
        <v>2412.02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  <c r="U1933" s="15" t="s">
        <v>8373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 t="s">
        <v>8219</v>
      </c>
      <c r="F1934">
        <v>5617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14">
        <f t="shared" si="122"/>
        <v>40911.809872685189</v>
      </c>
      <c r="T1934" s="14">
        <f t="shared" si="123"/>
        <v>40932.809872685189</v>
      </c>
      <c r="U1934" s="15" t="s">
        <v>8373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 t="s">
        <v>8219</v>
      </c>
      <c r="F1935">
        <v>10346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  <c r="U1935" s="15" t="s">
        <v>8371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 t="s">
        <v>8219</v>
      </c>
      <c r="F1936">
        <v>6181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  <c r="U1936" s="15" t="s">
        <v>8374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 t="s">
        <v>8219</v>
      </c>
      <c r="F1937">
        <v>2710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14">
        <f t="shared" si="122"/>
        <v>41773.932534722218</v>
      </c>
      <c r="T1937" s="14">
        <f t="shared" si="123"/>
        <v>41811.207638888889</v>
      </c>
      <c r="U1937" s="15" t="s">
        <v>8371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 t="s">
        <v>8219</v>
      </c>
      <c r="F1938">
        <v>8739.01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  <c r="U1938" s="15" t="s">
        <v>8374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t="s">
        <v>8219</v>
      </c>
      <c r="F1939">
        <v>1123.47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  <c r="U1939" s="15" t="s">
        <v>8373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 t="s">
        <v>8219</v>
      </c>
      <c r="F1940">
        <v>17390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  <c r="U1940" s="15" t="s">
        <v>8372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 t="s">
        <v>8219</v>
      </c>
      <c r="F1941">
        <v>11070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  <c r="U1941" s="15" t="s">
        <v>8372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t="s">
        <v>8219</v>
      </c>
      <c r="F1942">
        <v>1111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  <c r="U1942" s="15" t="s">
        <v>8374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 t="s">
        <v>8219</v>
      </c>
      <c r="F1943">
        <v>315295.89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  <c r="U1943" s="15" t="s">
        <v>8371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 t="s">
        <v>8219</v>
      </c>
      <c r="F1944">
        <v>8306.42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  <c r="U1944" s="15" t="s">
        <v>8374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t="s">
        <v>8219</v>
      </c>
      <c r="F1945">
        <v>170525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  <c r="U1945" s="15" t="s">
        <v>8370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 t="s">
        <v>8219</v>
      </c>
      <c r="F1946">
        <v>315222.2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  <c r="U1946" s="15" t="s">
        <v>8371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t="s">
        <v>8219</v>
      </c>
      <c r="F1947">
        <v>348018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14">
        <f t="shared" si="122"/>
        <v>42157.251828703702</v>
      </c>
      <c r="T1947" s="14">
        <f t="shared" si="123"/>
        <v>42197.251828703702</v>
      </c>
      <c r="U1947" s="15" t="s">
        <v>8368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 t="s">
        <v>8219</v>
      </c>
      <c r="F1948">
        <v>11231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14">
        <f t="shared" si="122"/>
        <v>41689.150011574078</v>
      </c>
      <c r="T1948" s="14">
        <f t="shared" si="123"/>
        <v>41749.108344907407</v>
      </c>
      <c r="U1948" s="15" t="s">
        <v>8371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 t="s">
        <v>8219</v>
      </c>
      <c r="F1949">
        <v>805.07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  <c r="U1949" s="15" t="s">
        <v>8376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t="s">
        <v>8219</v>
      </c>
      <c r="F1950">
        <v>800211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  <c r="U1950" s="15" t="s">
        <v>8370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t="s">
        <v>8219</v>
      </c>
      <c r="F1951">
        <v>53001.3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14">
        <f t="shared" si="122"/>
        <v>41800.423043981486</v>
      </c>
      <c r="T1951" s="14">
        <f t="shared" si="123"/>
        <v>41830.423043981486</v>
      </c>
      <c r="U1951" s="15" t="s">
        <v>8371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t="s">
        <v>8219</v>
      </c>
      <c r="F1952">
        <v>96248.960000000006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  <c r="U1952" s="15" t="s">
        <v>8374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 t="s">
        <v>8219</v>
      </c>
      <c r="F1953">
        <v>106222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  <c r="U1953" s="15" t="s">
        <v>8370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 t="s">
        <v>8219</v>
      </c>
      <c r="F1954">
        <v>69465.33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  <c r="U1954" s="15" t="s">
        <v>8372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t="s">
        <v>8219</v>
      </c>
      <c r="F1955">
        <v>33892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  <c r="U1955" s="15" t="s">
        <v>8373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t="s">
        <v>8219</v>
      </c>
      <c r="F1956">
        <v>349474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  <c r="U1956" s="15" t="s">
        <v>8370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 t="s">
        <v>8219</v>
      </c>
      <c r="F1957">
        <v>167410.01999999999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  <c r="U1957" s="15" t="s">
        <v>8373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 t="s">
        <v>8219</v>
      </c>
      <c r="F1958">
        <v>176420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  <c r="U1958" s="15" t="s">
        <v>8368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t="s">
        <v>8219</v>
      </c>
      <c r="F1959">
        <v>50251.41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14">
        <f t="shared" si="122"/>
        <v>41179.098530092597</v>
      </c>
      <c r="T1959" s="14">
        <f t="shared" si="123"/>
        <v>41209.098530092597</v>
      </c>
      <c r="U1959" s="15" t="s">
        <v>8373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 t="s">
        <v>8219</v>
      </c>
      <c r="F1960">
        <v>100490.02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  <c r="U1960" s="15" t="s">
        <v>8372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 t="s">
        <v>8219</v>
      </c>
      <c r="F1961">
        <v>15673.44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14">
        <f t="shared" si="122"/>
        <v>41871.845601851848</v>
      </c>
      <c r="T1961" s="14">
        <f t="shared" si="123"/>
        <v>41913</v>
      </c>
      <c r="U1961" s="15" t="s">
        <v>8371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 t="s">
        <v>8219</v>
      </c>
      <c r="F1962">
        <v>82532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  <c r="U1962" s="15" t="s">
        <v>8371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t="s">
        <v>8219</v>
      </c>
      <c r="F1963">
        <v>110538.12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  <c r="U1963" s="15" t="s">
        <v>8373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 t="s">
        <v>8219</v>
      </c>
      <c r="F1964">
        <v>19292.5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  <c r="U1964" s="15" t="s">
        <v>8371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 t="s">
        <v>8219</v>
      </c>
      <c r="F1965">
        <v>24108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  <c r="U1965" s="15" t="s">
        <v>8371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t="s">
        <v>8219</v>
      </c>
      <c r="F1966">
        <v>231543.12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  <c r="U1966" s="15" t="s">
        <v>8370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t="s">
        <v>8219</v>
      </c>
      <c r="F1967">
        <v>13114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  <c r="U1967" s="15" t="s">
        <v>8374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 t="s">
        <v>8219</v>
      </c>
      <c r="F1968">
        <v>206743.09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  <c r="U1968" s="15" t="s">
        <v>8371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 t="s">
        <v>8219</v>
      </c>
      <c r="F1969">
        <v>74026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  <c r="U1969" s="15" t="s">
        <v>8371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t="s">
        <v>8219</v>
      </c>
      <c r="F1970">
        <v>142483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  <c r="U1970" s="15" t="s">
        <v>8370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 t="s">
        <v>8219</v>
      </c>
      <c r="F1971">
        <v>115816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  <c r="U1971" s="15" t="s">
        <v>8370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t="s">
        <v>8219</v>
      </c>
      <c r="F1972">
        <v>56590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41384.151631944442</v>
      </c>
      <c r="U1972" s="15" t="s">
        <v>8372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 t="s">
        <v>8219</v>
      </c>
      <c r="F1973">
        <v>1052110.8700000001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  <c r="U1973" s="15" t="s">
        <v>8372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 t="s">
        <v>8219</v>
      </c>
      <c r="F1974">
        <v>16862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  <c r="U1974" s="15" t="s">
        <v>8373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 t="s">
        <v>8219</v>
      </c>
      <c r="F1975">
        <v>508525.01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  <c r="U1975" s="15" t="s">
        <v>8370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 t="s">
        <v>8219</v>
      </c>
      <c r="F1976">
        <v>75099.199999999997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  <c r="U1976" s="15" t="s">
        <v>8372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t="s">
        <v>8219</v>
      </c>
      <c r="F1977">
        <v>33393.339999999997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  <c r="U1977" s="15" t="s">
        <v>8372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t="s">
        <v>8219</v>
      </c>
      <c r="F1978">
        <v>13864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  <c r="U1978" s="15" t="s">
        <v>8372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t="s">
        <v>8219</v>
      </c>
      <c r="F1979">
        <v>201165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  <c r="U1979" s="15" t="s">
        <v>8368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 t="s">
        <v>8219</v>
      </c>
      <c r="F1980">
        <v>513422.57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  <c r="U1980" s="15" t="s">
        <v>8373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 t="s">
        <v>8219</v>
      </c>
      <c r="F1981">
        <v>229802.31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  <c r="U1981" s="15" t="s">
        <v>8368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t="s">
        <v>8219</v>
      </c>
      <c r="F1982">
        <v>177412.01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  <c r="U1982" s="15" t="s">
        <v>8370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 t="s">
        <v>8221</v>
      </c>
      <c r="F1983">
        <v>381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  <c r="U1983" s="15" t="s">
        <v>8371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 t="s">
        <v>8221</v>
      </c>
      <c r="F1984">
        <v>0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  <c r="U1984" s="15" t="s">
        <v>8370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 t="s">
        <v>8221</v>
      </c>
      <c r="F1985">
        <v>1419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  <c r="U1985" s="15" t="s">
        <v>8370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t="s">
        <v>8221</v>
      </c>
      <c r="F1986">
        <v>3172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ROUND((F1986/D1986)*100,0)</f>
        <v>21</v>
      </c>
      <c r="P1986">
        <f t="shared" ref="P1986:P2049" si="125">ROUND(F1986/L1986,2)</f>
        <v>453.14</v>
      </c>
      <c r="Q1986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  <c r="U1986" s="15" t="s">
        <v>8371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 t="s">
        <v>8221</v>
      </c>
      <c r="F1987">
        <v>51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</v>
      </c>
      <c r="P1987">
        <f t="shared" si="125"/>
        <v>12.75</v>
      </c>
      <c r="Q1987" t="s">
        <v>8337</v>
      </c>
      <c r="R1987" t="s">
        <v>8349</v>
      </c>
      <c r="S1987" s="14">
        <f t="shared" ref="S1987:S2050" si="126">(J1987/86400)+DATE(1970,1,1)</f>
        <v>42555.698738425926</v>
      </c>
      <c r="T1987" s="14">
        <f t="shared" ref="T1987:T2050" si="127">(I1987/86400)+DATE(1970,1,1)</f>
        <v>42584.958333333328</v>
      </c>
      <c r="U1987" s="15" t="s">
        <v>8370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 t="s">
        <v>8221</v>
      </c>
      <c r="F1988">
        <v>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14">
        <f t="shared" si="126"/>
        <v>42413.433831018519</v>
      </c>
      <c r="T1988" s="14">
        <f t="shared" si="127"/>
        <v>42443.392164351855</v>
      </c>
      <c r="U1988" s="15" t="s">
        <v>8370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t="s">
        <v>8221</v>
      </c>
      <c r="F1989">
        <v>2336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  <c r="U1989" s="15" t="s">
        <v>8368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 t="s">
        <v>8221</v>
      </c>
      <c r="F1990">
        <v>25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  <c r="U1990" s="15" t="s">
        <v>8368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t="s">
        <v>8221</v>
      </c>
      <c r="F1991">
        <v>50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  <c r="U1991" s="15" t="s">
        <v>8370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 t="s">
        <v>8221</v>
      </c>
      <c r="F1992">
        <v>509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  <c r="U1992" s="15" t="s">
        <v>8370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t="s">
        <v>8221</v>
      </c>
      <c r="F1993">
        <v>140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  <c r="U1993" s="15" t="s">
        <v>8368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t="s">
        <v>8221</v>
      </c>
      <c r="F1994">
        <v>2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  <c r="U1994" s="15" t="s">
        <v>8368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 t="s">
        <v>8221</v>
      </c>
      <c r="F1995">
        <v>0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4">
        <f t="shared" si="126"/>
        <v>42329.588391203702</v>
      </c>
      <c r="T1995" s="14">
        <f t="shared" si="127"/>
        <v>42359.588391203702</v>
      </c>
      <c r="U1995" s="15" t="s">
        <v>8368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 t="s">
        <v>8221</v>
      </c>
      <c r="F1996">
        <v>0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  <c r="U1996" s="15" t="s">
        <v>8370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 t="s">
        <v>8221</v>
      </c>
      <c r="F1997">
        <v>78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  <c r="U1997" s="15" t="s">
        <v>8368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 t="s">
        <v>8221</v>
      </c>
      <c r="F1998">
        <v>0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  <c r="U1998" s="15" t="s">
        <v>8371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 t="s">
        <v>8221</v>
      </c>
      <c r="F1999">
        <v>0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  <c r="U1999" s="15" t="s">
        <v>8371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 t="s">
        <v>8221</v>
      </c>
      <c r="F2000">
        <v>655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  <c r="U2000" s="15" t="s">
        <v>8371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t="s">
        <v>8221</v>
      </c>
      <c r="F2001">
        <v>236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  <c r="U2001" s="15" t="s">
        <v>8371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 t="s">
        <v>8221</v>
      </c>
      <c r="F2002">
        <v>625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  <c r="U2002" s="15" t="s">
        <v>8368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 t="s">
        <v>8219</v>
      </c>
      <c r="F2003">
        <v>210171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  <c r="U2003" s="15" t="s">
        <v>8368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t="s">
        <v>8219</v>
      </c>
      <c r="F2004">
        <v>108397.11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  <c r="U2004" s="15" t="s">
        <v>8370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t="s">
        <v>8219</v>
      </c>
      <c r="F2005">
        <v>1560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  <c r="U2005" s="15" t="s">
        <v>8375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 t="s">
        <v>8219</v>
      </c>
      <c r="F2006">
        <v>117210.24000000001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  <c r="U2006" s="15" t="s">
        <v>8371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 t="s">
        <v>8219</v>
      </c>
      <c r="F2007">
        <v>37104.03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  <c r="U2007" s="15" t="s">
        <v>8372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 t="s">
        <v>8219</v>
      </c>
      <c r="F2008">
        <v>123920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  <c r="U2008" s="15" t="s">
        <v>8371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 t="s">
        <v>8219</v>
      </c>
      <c r="F2009">
        <v>11570.92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  <c r="U2009" s="15" t="s">
        <v>8375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 t="s">
        <v>8219</v>
      </c>
      <c r="F2010">
        <v>1839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  <c r="U2010" s="15" t="s">
        <v>8374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 t="s">
        <v>8219</v>
      </c>
      <c r="F2011">
        <v>152579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  <c r="U2011" s="15" t="s">
        <v>8370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t="s">
        <v>8219</v>
      </c>
      <c r="F2012">
        <v>96015.9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  <c r="U2012" s="15" t="s">
        <v>8370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t="s">
        <v>8219</v>
      </c>
      <c r="F2013">
        <v>409782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  <c r="U2013" s="15" t="s">
        <v>8368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t="s">
        <v>8219</v>
      </c>
      <c r="F2014">
        <v>11745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  <c r="U2014" s="15" t="s">
        <v>8368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 t="s">
        <v>8219</v>
      </c>
      <c r="F2015">
        <v>791862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  <c r="U2015" s="15" t="s">
        <v>8370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t="s">
        <v>8219</v>
      </c>
      <c r="F2016">
        <v>2344134.67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  <c r="U2016" s="15" t="s">
        <v>8372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t="s">
        <v>8219</v>
      </c>
      <c r="F2017">
        <v>8136.01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  <c r="U2017" s="15" t="s">
        <v>8374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t="s">
        <v>8219</v>
      </c>
      <c r="F2018">
        <v>92154.22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14">
        <f t="shared" si="126"/>
        <v>41312.880775462967</v>
      </c>
      <c r="T2018" s="14">
        <f t="shared" si="127"/>
        <v>41342.880775462967</v>
      </c>
      <c r="U2018" s="15" t="s">
        <v>8372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 t="s">
        <v>8219</v>
      </c>
      <c r="F2019">
        <v>31275.599999999999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  <c r="U2019" s="15" t="s">
        <v>8373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 t="s">
        <v>8219</v>
      </c>
      <c r="F2020">
        <v>66458.23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  <c r="U2020" s="15" t="s">
        <v>8368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 t="s">
        <v>8219</v>
      </c>
      <c r="F2021">
        <v>193963.9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  <c r="U2021" s="15" t="s">
        <v>8370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 t="s">
        <v>8219</v>
      </c>
      <c r="F2022">
        <v>2885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14">
        <f t="shared" si="126"/>
        <v>41737.097500000003</v>
      </c>
      <c r="T2022" s="14">
        <f t="shared" si="127"/>
        <v>41773.961111111115</v>
      </c>
      <c r="U2022" s="15" t="s">
        <v>8371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 t="s">
        <v>8219</v>
      </c>
      <c r="F2023">
        <v>14055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  <c r="U2023" s="15" t="s">
        <v>8371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 t="s">
        <v>8219</v>
      </c>
      <c r="F2024">
        <v>125137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  <c r="U2024" s="15" t="s">
        <v>8370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 t="s">
        <v>8219</v>
      </c>
      <c r="F2025">
        <v>161459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  <c r="U2025" s="15" t="s">
        <v>8368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 t="s">
        <v>8219</v>
      </c>
      <c r="F2026">
        <v>23414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  <c r="U2026" s="15" t="s">
        <v>8373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 t="s">
        <v>8219</v>
      </c>
      <c r="F2027">
        <v>160920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  <c r="U2027" s="15" t="s">
        <v>8368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t="s">
        <v>8219</v>
      </c>
      <c r="F2028">
        <v>33370.769999999997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  <c r="U2028" s="15" t="s">
        <v>8371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t="s">
        <v>8219</v>
      </c>
      <c r="F2029">
        <v>120249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14">
        <f t="shared" si="126"/>
        <v>42048.813877314809</v>
      </c>
      <c r="T2029" s="14">
        <f t="shared" si="127"/>
        <v>42093.772210648152</v>
      </c>
      <c r="U2029" s="15" t="s">
        <v>8368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t="s">
        <v>8219</v>
      </c>
      <c r="F2030">
        <v>3785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  <c r="U2030" s="15" t="s">
        <v>8375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 t="s">
        <v>8219</v>
      </c>
      <c r="F2031">
        <v>9030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  <c r="U2031" s="15" t="s">
        <v>8371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t="s">
        <v>8219</v>
      </c>
      <c r="F2032">
        <v>74134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  <c r="U2032" s="15" t="s">
        <v>8373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 t="s">
        <v>8219</v>
      </c>
      <c r="F2033">
        <v>60175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  <c r="U2033" s="15" t="s">
        <v>8371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 t="s">
        <v>8219</v>
      </c>
      <c r="F2034">
        <v>76047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  <c r="U2034" s="15" t="s">
        <v>8370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 t="s">
        <v>8219</v>
      </c>
      <c r="F2035">
        <v>44669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  <c r="U2035" s="15" t="s">
        <v>8371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 t="s">
        <v>8219</v>
      </c>
      <c r="F2036">
        <v>301719.59000000003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  <c r="U2036" s="15" t="s">
        <v>8368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 t="s">
        <v>8219</v>
      </c>
      <c r="F2037">
        <v>168829.14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  <c r="U2037" s="15" t="s">
        <v>8368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 t="s">
        <v>8219</v>
      </c>
      <c r="F2038">
        <v>39500.5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14">
        <f t="shared" si="126"/>
        <v>41738.864803240736</v>
      </c>
      <c r="T2038" s="14">
        <f t="shared" si="127"/>
        <v>41768.864803240736</v>
      </c>
      <c r="U2038" s="15" t="s">
        <v>8371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t="s">
        <v>8219</v>
      </c>
      <c r="F2039">
        <v>30047.64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  <c r="U2039" s="15" t="s">
        <v>8372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 t="s">
        <v>8219</v>
      </c>
      <c r="F2040">
        <v>33641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  <c r="U2040" s="15" t="s">
        <v>8372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 t="s">
        <v>8219</v>
      </c>
      <c r="F2041">
        <v>170271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  <c r="U2041" s="15" t="s">
        <v>8370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t="s">
        <v>8219</v>
      </c>
      <c r="F2042">
        <v>7445.14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14">
        <f t="shared" si="126"/>
        <v>41578.927118055552</v>
      </c>
      <c r="T2042" s="14">
        <f t="shared" si="127"/>
        <v>41593.968784722223</v>
      </c>
      <c r="U2042" s="15" t="s">
        <v>8372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 t="s">
        <v>8219</v>
      </c>
      <c r="F2043">
        <v>17277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  <c r="U2043" s="15" t="s">
        <v>8370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t="s">
        <v>8219</v>
      </c>
      <c r="F2044">
        <v>12353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  <c r="U2044" s="15" t="s">
        <v>8368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 t="s">
        <v>8219</v>
      </c>
      <c r="F2045">
        <v>7011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  <c r="U2045" s="15" t="s">
        <v>8370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 t="s">
        <v>8219</v>
      </c>
      <c r="F2046">
        <v>16232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  <c r="U2046" s="15" t="s">
        <v>8368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 t="s">
        <v>8219</v>
      </c>
      <c r="F2047">
        <v>40140.01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14">
        <f t="shared" si="126"/>
        <v>41069.088506944448</v>
      </c>
      <c r="T2047" s="14">
        <f t="shared" si="127"/>
        <v>41099.088506944448</v>
      </c>
      <c r="U2047" s="15" t="s">
        <v>8373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 t="s">
        <v>8219</v>
      </c>
      <c r="F2048">
        <v>12110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  <c r="U2048" s="15" t="s">
        <v>8372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 t="s">
        <v>8219</v>
      </c>
      <c r="F2049">
        <v>100939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  <c r="U2049" s="15" t="s">
        <v>8368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 t="s">
        <v>8219</v>
      </c>
      <c r="F2050">
        <v>126082.45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ROUND((F2050/D2050)*100,0)</f>
        <v>148</v>
      </c>
      <c r="P2050">
        <f t="shared" ref="P2050:P2113" si="129">ROUND(F2050/L2050,2)</f>
        <v>91.83</v>
      </c>
      <c r="Q205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  <c r="U2050" s="15" t="s">
        <v>8372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 t="s">
        <v>8219</v>
      </c>
      <c r="F2051">
        <v>60095.35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120</v>
      </c>
      <c r="P2051">
        <f t="shared" si="129"/>
        <v>80.989999999999995</v>
      </c>
      <c r="Q2051" t="s">
        <v>8318</v>
      </c>
      <c r="R2051" t="s">
        <v>8348</v>
      </c>
      <c r="S2051" s="14">
        <f t="shared" ref="S2051:S2114" si="130">(J2051/86400)+DATE(1970,1,1)</f>
        <v>41575.527349537035</v>
      </c>
      <c r="T2051" s="14">
        <f t="shared" ref="T2051:T2114" si="131">(I2051/86400)+DATE(1970,1,1)</f>
        <v>41610.957638888889</v>
      </c>
      <c r="U2051" s="15" t="s">
        <v>8372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 t="s">
        <v>8219</v>
      </c>
      <c r="F2052">
        <v>47327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  <c r="U2052" s="15" t="s">
        <v>8368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 t="s">
        <v>8219</v>
      </c>
      <c r="F2053">
        <v>10429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  <c r="U2053" s="15" t="s">
        <v>8372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 t="s">
        <v>8219</v>
      </c>
      <c r="F2054">
        <v>176524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  <c r="U2054" s="15" t="s">
        <v>8370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 t="s">
        <v>8219</v>
      </c>
      <c r="F2055">
        <v>5051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  <c r="U2055" s="15" t="s">
        <v>8368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 t="s">
        <v>8219</v>
      </c>
      <c r="F2056">
        <v>39757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  <c r="U2056" s="15" t="s">
        <v>8371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 t="s">
        <v>8219</v>
      </c>
      <c r="F2057">
        <v>10045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  <c r="U2057" s="15" t="s">
        <v>8371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t="s">
        <v>8219</v>
      </c>
      <c r="F2058">
        <v>76726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  <c r="U2058" s="15" t="s">
        <v>8372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 t="s">
        <v>8219</v>
      </c>
      <c r="F2059">
        <v>30334.83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  <c r="U2059" s="15" t="s">
        <v>8370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t="s">
        <v>8219</v>
      </c>
      <c r="F2060">
        <v>4308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  <c r="U2060" s="15" t="s">
        <v>8368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 t="s">
        <v>8219</v>
      </c>
      <c r="F2061">
        <v>43037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  <c r="U2061" s="15" t="s">
        <v>8368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 t="s">
        <v>8219</v>
      </c>
      <c r="F2062">
        <v>49100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  <c r="U2062" s="15" t="s">
        <v>8371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 t="s">
        <v>8219</v>
      </c>
      <c r="F2063">
        <v>5396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  <c r="U2063" s="15" t="s">
        <v>8370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 t="s">
        <v>8219</v>
      </c>
      <c r="F2064">
        <v>114977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  <c r="U2064" s="15" t="s">
        <v>8370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 t="s">
        <v>8219</v>
      </c>
      <c r="F2065">
        <v>5922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  <c r="U2065" s="15" t="s">
        <v>8370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 t="s">
        <v>8219</v>
      </c>
      <c r="F2066">
        <v>500784.27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  <c r="U2066" s="15" t="s">
        <v>8372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 t="s">
        <v>8219</v>
      </c>
      <c r="F2067">
        <v>79686.05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  <c r="U2067" s="15" t="s">
        <v>8372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t="s">
        <v>8219</v>
      </c>
      <c r="F2068">
        <v>4372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  <c r="U2068" s="15" t="s">
        <v>8371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t="s">
        <v>8219</v>
      </c>
      <c r="F2069">
        <v>628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  <c r="U2069" s="15" t="s">
        <v>8368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 t="s">
        <v>8219</v>
      </c>
      <c r="F2070">
        <v>26305.97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  <c r="U2070" s="15" t="s">
        <v>8370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 t="s">
        <v>8219</v>
      </c>
      <c r="F2071">
        <v>64203.33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  <c r="U2071" s="15" t="s">
        <v>8368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 t="s">
        <v>8219</v>
      </c>
      <c r="F2072">
        <v>396659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  <c r="U2072" s="15" t="s">
        <v>8370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 t="s">
        <v>8219</v>
      </c>
      <c r="F2073">
        <v>56146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  <c r="U2073" s="15" t="s">
        <v>8370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 t="s">
        <v>8219</v>
      </c>
      <c r="F2074">
        <v>79173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  <c r="U2074" s="15" t="s">
        <v>8370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 t="s">
        <v>8219</v>
      </c>
      <c r="F2075">
        <v>152604.29999999999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  <c r="U2075" s="15" t="s">
        <v>8368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t="s">
        <v>8219</v>
      </c>
      <c r="F2076">
        <v>615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  <c r="U2076" s="15" t="s">
        <v>8370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t="s">
        <v>8219</v>
      </c>
      <c r="F2077">
        <v>167820.6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  <c r="U2077" s="15" t="s">
        <v>8372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t="s">
        <v>8219</v>
      </c>
      <c r="F2078">
        <v>972594.99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  <c r="U2078" s="15" t="s">
        <v>8371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t="s">
        <v>8219</v>
      </c>
      <c r="F2079">
        <v>57754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  <c r="U2079" s="15" t="s">
        <v>8368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t="s">
        <v>8219</v>
      </c>
      <c r="F2080">
        <v>26241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  <c r="U2080" s="15" t="s">
        <v>8370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 t="s">
        <v>8219</v>
      </c>
      <c r="F2081">
        <v>28817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  <c r="U2081" s="15" t="s">
        <v>8368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 t="s">
        <v>8219</v>
      </c>
      <c r="F2082">
        <v>5078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  <c r="U2082" s="15" t="s">
        <v>8368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 t="s">
        <v>8219</v>
      </c>
      <c r="F2083">
        <v>4010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14">
        <f t="shared" si="130"/>
        <v>41004.15688657407</v>
      </c>
      <c r="T2083" s="14">
        <f t="shared" si="131"/>
        <v>41045.207638888889</v>
      </c>
      <c r="U2083" s="15" t="s">
        <v>8373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 t="s">
        <v>8219</v>
      </c>
      <c r="F2084">
        <v>1661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40871.161990740744</v>
      </c>
      <c r="U2084" s="15" t="s">
        <v>8374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 t="s">
        <v>8219</v>
      </c>
      <c r="F2085">
        <v>850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  <c r="U2085" s="15" t="s">
        <v>8373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t="s">
        <v>8219</v>
      </c>
      <c r="F2086">
        <v>3250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  <c r="U2086" s="15" t="s">
        <v>8371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 t="s">
        <v>8219</v>
      </c>
      <c r="F2087">
        <v>7412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  <c r="U2087" s="15" t="s">
        <v>8373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t="s">
        <v>8219</v>
      </c>
      <c r="F2088">
        <v>4028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  <c r="U2088" s="15" t="s">
        <v>8374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 t="s">
        <v>8219</v>
      </c>
      <c r="F2089">
        <v>1553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  <c r="U2089" s="15" t="s">
        <v>8374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 t="s">
        <v>8219</v>
      </c>
      <c r="F2090">
        <v>3465.32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14">
        <f t="shared" si="130"/>
        <v>40395.714722222227</v>
      </c>
      <c r="T2090" s="14">
        <f t="shared" si="131"/>
        <v>40432.165972222225</v>
      </c>
      <c r="U2090" s="15" t="s">
        <v>8375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t="s">
        <v>8219</v>
      </c>
      <c r="F2091">
        <v>3010.01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  <c r="U2091" s="15" t="s">
        <v>8372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 t="s">
        <v>8219</v>
      </c>
      <c r="F2092">
        <v>9203.23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14">
        <f t="shared" si="130"/>
        <v>41299.381423611107</v>
      </c>
      <c r="T2092" s="14">
        <f t="shared" si="131"/>
        <v>41329.381423611107</v>
      </c>
      <c r="U2092" s="15" t="s">
        <v>8372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 t="s">
        <v>8219</v>
      </c>
      <c r="F2093">
        <v>21684.2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14">
        <f t="shared" si="130"/>
        <v>40555.322662037041</v>
      </c>
      <c r="T2093" s="14">
        <f t="shared" si="131"/>
        <v>40603.833333333336</v>
      </c>
      <c r="U2093" s="15" t="s">
        <v>8374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t="s">
        <v>8219</v>
      </c>
      <c r="F2094">
        <v>6077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  <c r="U2094" s="15" t="s">
        <v>8374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t="s">
        <v>8219</v>
      </c>
      <c r="F2095">
        <v>1537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  <c r="U2095" s="15" t="s">
        <v>8373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 t="s">
        <v>8219</v>
      </c>
      <c r="F2096">
        <v>4219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  <c r="U2096" s="15" t="s">
        <v>8373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t="s">
        <v>8219</v>
      </c>
      <c r="F2097">
        <v>2500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14">
        <f t="shared" si="130"/>
        <v>40758.733483796299</v>
      </c>
      <c r="T2097" s="14">
        <f t="shared" si="131"/>
        <v>40818.733483796299</v>
      </c>
      <c r="U2097" s="15" t="s">
        <v>8374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t="s">
        <v>8219</v>
      </c>
      <c r="F2098">
        <v>610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  <c r="U2098" s="15" t="s">
        <v>8373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 t="s">
        <v>8219</v>
      </c>
      <c r="F2099">
        <v>3000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14">
        <f t="shared" si="130"/>
        <v>40818.584895833337</v>
      </c>
      <c r="T2099" s="14">
        <f t="shared" si="131"/>
        <v>40878.626562500001</v>
      </c>
      <c r="U2099" s="15" t="s">
        <v>8374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t="s">
        <v>8219</v>
      </c>
      <c r="F2100">
        <v>6020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  <c r="U2100" s="15" t="s">
        <v>8373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 t="s">
        <v>8219</v>
      </c>
      <c r="F2101">
        <v>3971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  <c r="U2101" s="15" t="s">
        <v>8368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 t="s">
        <v>8219</v>
      </c>
      <c r="F2102">
        <v>820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  <c r="U2102" s="15" t="s">
        <v>8373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 t="s">
        <v>8219</v>
      </c>
      <c r="F2103">
        <v>2265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  <c r="U2103" s="15" t="s">
        <v>8374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 t="s">
        <v>8219</v>
      </c>
      <c r="F2104">
        <v>1360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  <c r="U2104" s="15" t="s">
        <v>8374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t="s">
        <v>8219</v>
      </c>
      <c r="F2105">
        <v>11364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  <c r="U2105" s="15" t="s">
        <v>8373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t="s">
        <v>8219</v>
      </c>
      <c r="F2106">
        <v>1036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  <c r="U2106" s="15" t="s">
        <v>8372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 t="s">
        <v>8219</v>
      </c>
      <c r="F2107">
        <v>5080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  <c r="U2107" s="15" t="s">
        <v>8371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 t="s">
        <v>8219</v>
      </c>
      <c r="F2108">
        <v>2355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  <c r="U2108" s="15" t="s">
        <v>8373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t="s">
        <v>8219</v>
      </c>
      <c r="F2109">
        <v>2154.66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  <c r="U2109" s="15" t="s">
        <v>8371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 t="s">
        <v>8219</v>
      </c>
      <c r="F2110">
        <v>17170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  <c r="U2110" s="15" t="s">
        <v>8373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 t="s">
        <v>8219</v>
      </c>
      <c r="F2111">
        <v>4261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  <c r="U2111" s="15" t="s">
        <v>8368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t="s">
        <v>8219</v>
      </c>
      <c r="F2112">
        <v>2007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  <c r="U2112" s="15" t="s">
        <v>8371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 t="s">
        <v>8219</v>
      </c>
      <c r="F2113">
        <v>2130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  <c r="U2113" s="15" t="s">
        <v>8374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t="s">
        <v>8219</v>
      </c>
      <c r="F2114">
        <v>300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ROUND((F2114/D2114)*100,0)</f>
        <v>100</v>
      </c>
      <c r="P2114">
        <f t="shared" ref="P2114:P2177" si="133">ROUND(F2114/L2114,2)</f>
        <v>27.27</v>
      </c>
      <c r="Q2114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  <c r="U2114" s="15" t="s">
        <v>8372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t="s">
        <v>8219</v>
      </c>
      <c r="F2115">
        <v>7340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105</v>
      </c>
      <c r="P2115">
        <f t="shared" si="133"/>
        <v>68.599999999999994</v>
      </c>
      <c r="Q2115" t="s">
        <v>8324</v>
      </c>
      <c r="R2115" t="s">
        <v>8328</v>
      </c>
      <c r="S2115" s="14">
        <f t="shared" ref="S2115:S2178" si="134">(J2115/86400)+DATE(1970,1,1)</f>
        <v>41870.86546296296</v>
      </c>
      <c r="T2115" s="14">
        <f t="shared" ref="T2115:T2178" si="135">(I2115/86400)+DATE(1970,1,1)</f>
        <v>41905.86546296296</v>
      </c>
      <c r="U2115" s="15" t="s">
        <v>8371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 t="s">
        <v>8219</v>
      </c>
      <c r="F2116">
        <v>5235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  <c r="U2116" s="15" t="s">
        <v>8375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t="s">
        <v>8219</v>
      </c>
      <c r="F2117">
        <v>3385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  <c r="U2117" s="15" t="s">
        <v>8374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t="s">
        <v>8219</v>
      </c>
      <c r="F2118">
        <v>48434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  <c r="U2118" s="15" t="s">
        <v>8373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 t="s">
        <v>8219</v>
      </c>
      <c r="F2119">
        <v>1773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  <c r="U2119" s="15" t="s">
        <v>8368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t="s">
        <v>8219</v>
      </c>
      <c r="F2120">
        <v>1346.11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  <c r="U2120" s="15" t="s">
        <v>8374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t="s">
        <v>8219</v>
      </c>
      <c r="F2121">
        <v>2015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  <c r="U2121" s="15" t="s">
        <v>8373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t="s">
        <v>8219</v>
      </c>
      <c r="F2122">
        <v>8070.43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  <c r="U2122" s="15" t="s">
        <v>8372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 t="s">
        <v>8221</v>
      </c>
      <c r="F2123">
        <v>284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  <c r="U2123" s="15" t="s">
        <v>8370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 t="s">
        <v>8221</v>
      </c>
      <c r="F2124">
        <v>310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  <c r="U2124" s="15" t="s">
        <v>8370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t="s">
        <v>8221</v>
      </c>
      <c r="F2125">
        <v>50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  <c r="U2125" s="15" t="s">
        <v>8375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 t="s">
        <v>8221</v>
      </c>
      <c r="F2126">
        <v>115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14">
        <f t="shared" si="134"/>
        <v>40464.028182870374</v>
      </c>
      <c r="T2126" s="14">
        <f t="shared" si="135"/>
        <v>40512.208333333336</v>
      </c>
      <c r="U2126" s="15" t="s">
        <v>8375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t="s">
        <v>8221</v>
      </c>
      <c r="F2127">
        <v>852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  <c r="U2127" s="15" t="s">
        <v>8368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t="s">
        <v>8221</v>
      </c>
      <c r="F2128">
        <v>10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  <c r="U2128" s="15" t="s">
        <v>8371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 t="s">
        <v>8221</v>
      </c>
      <c r="F2129">
        <v>8076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14">
        <f t="shared" si="134"/>
        <v>42045.505358796298</v>
      </c>
      <c r="T2129" s="14">
        <f t="shared" si="135"/>
        <v>42075.463692129633</v>
      </c>
      <c r="U2129" s="15" t="s">
        <v>8368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 t="s">
        <v>8221</v>
      </c>
      <c r="F2130">
        <v>25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  <c r="U2130" s="15" t="s">
        <v>8371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 t="s">
        <v>8221</v>
      </c>
      <c r="F2131">
        <v>236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  <c r="U2131" s="15" t="s">
        <v>8370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t="s">
        <v>8221</v>
      </c>
      <c r="F2132">
        <v>85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  <c r="U2132" s="15" t="s">
        <v>8371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t="s">
        <v>8221</v>
      </c>
      <c r="F2133">
        <v>25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  <c r="U2133" s="15" t="s">
        <v>8368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 t="s">
        <v>8221</v>
      </c>
      <c r="F2134">
        <v>2112.9899999999998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  <c r="U2134" s="15" t="s">
        <v>8371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 t="s">
        <v>8221</v>
      </c>
      <c r="F2135">
        <v>16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  <c r="U2135" s="15" t="s">
        <v>8374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t="s">
        <v>8221</v>
      </c>
      <c r="F2136">
        <v>104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  <c r="U2136" s="15" t="s">
        <v>8372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 t="s">
        <v>8221</v>
      </c>
      <c r="F2137">
        <v>478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14">
        <f t="shared" si="134"/>
        <v>41156.96334490741</v>
      </c>
      <c r="T2137" s="14">
        <f t="shared" si="135"/>
        <v>41186.96334490741</v>
      </c>
      <c r="U2137" s="15" t="s">
        <v>8373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t="s">
        <v>8221</v>
      </c>
      <c r="F2138">
        <v>47.69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  <c r="U2138" s="15" t="s">
        <v>8372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t="s">
        <v>8221</v>
      </c>
      <c r="F2139">
        <v>14203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  <c r="U2139" s="15" t="s">
        <v>8371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 t="s">
        <v>8221</v>
      </c>
      <c r="F2140">
        <v>128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  <c r="U2140" s="15" t="s">
        <v>8372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 t="s">
        <v>8221</v>
      </c>
      <c r="F2141">
        <v>1626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  <c r="U2141" s="15" t="s">
        <v>8370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 t="s">
        <v>8221</v>
      </c>
      <c r="F2142">
        <v>560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  <c r="U2142" s="15" t="s">
        <v>8373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 t="s">
        <v>8221</v>
      </c>
      <c r="F2143">
        <v>0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  <c r="U2143" s="15" t="s">
        <v>8371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 t="s">
        <v>8221</v>
      </c>
      <c r="F2144">
        <v>601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  <c r="U2144" s="15" t="s">
        <v>8368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 t="s">
        <v>8221</v>
      </c>
      <c r="F2145">
        <v>225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  <c r="U2145" s="15" t="s">
        <v>8375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 t="s">
        <v>8221</v>
      </c>
      <c r="F2146">
        <v>607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  <c r="U2146" s="15" t="s">
        <v>8372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 t="s">
        <v>8221</v>
      </c>
      <c r="F2147">
        <v>4565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  <c r="U2147" s="15" t="s">
        <v>8372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 t="s">
        <v>8221</v>
      </c>
      <c r="F2148">
        <v>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  <c r="U2148" s="15" t="s">
        <v>8370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 t="s">
        <v>8221</v>
      </c>
      <c r="F2149">
        <v>2716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  <c r="U2149" s="15" t="s">
        <v>8371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 t="s">
        <v>8221</v>
      </c>
      <c r="F2150">
        <v>2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  <c r="U2150" s="15" t="s">
        <v>8368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 t="s">
        <v>8221</v>
      </c>
      <c r="F2151">
        <v>0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  <c r="U2151" s="15" t="s">
        <v>8375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 t="s">
        <v>8221</v>
      </c>
      <c r="F2152">
        <v>405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  <c r="U2152" s="15" t="s">
        <v>8370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 t="s">
        <v>8221</v>
      </c>
      <c r="F2153">
        <v>118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14">
        <f t="shared" si="134"/>
        <v>42520.847384259258</v>
      </c>
      <c r="T2153" s="14">
        <f t="shared" si="135"/>
        <v>42550.847384259258</v>
      </c>
      <c r="U2153" s="15" t="s">
        <v>8370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 t="s">
        <v>8221</v>
      </c>
      <c r="F2154">
        <v>50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  <c r="U2154" s="15" t="s">
        <v>8371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 t="s">
        <v>8221</v>
      </c>
      <c r="F2155">
        <v>34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  <c r="U2155" s="15" t="s">
        <v>8371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t="s">
        <v>8221</v>
      </c>
      <c r="F2156">
        <v>2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  <c r="U2156" s="15" t="s">
        <v>8371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t="s">
        <v>8221</v>
      </c>
      <c r="F2157">
        <v>115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  <c r="U2157" s="15" t="s">
        <v>8370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 t="s">
        <v>8221</v>
      </c>
      <c r="F2158">
        <v>1493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  <c r="U2158" s="15" t="s">
        <v>8372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t="s">
        <v>8221</v>
      </c>
      <c r="F2159">
        <v>21144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  <c r="U2159" s="15" t="s">
        <v>8370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 t="s">
        <v>8221</v>
      </c>
      <c r="F2160">
        <v>19770.11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  <c r="U2160" s="15" t="s">
        <v>8373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 t="s">
        <v>8221</v>
      </c>
      <c r="F2161">
        <v>26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14">
        <f t="shared" si="134"/>
        <v>40710.731180555558</v>
      </c>
      <c r="T2161" s="14">
        <f t="shared" si="135"/>
        <v>40740.731180555558</v>
      </c>
      <c r="U2161" s="15" t="s">
        <v>8374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t="s">
        <v>8221</v>
      </c>
      <c r="F2162">
        <v>85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  <c r="U2162" s="15" t="s">
        <v>8373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t="s">
        <v>8219</v>
      </c>
      <c r="F2163">
        <v>463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14">
        <f t="shared" si="134"/>
        <v>42240.852534722224</v>
      </c>
      <c r="T2163" s="14">
        <f t="shared" si="135"/>
        <v>42270.852534722224</v>
      </c>
      <c r="U2163" s="15" t="s">
        <v>8368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 t="s">
        <v>8219</v>
      </c>
      <c r="F2164">
        <v>5052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  <c r="U2164" s="15" t="s">
        <v>8371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t="s">
        <v>8219</v>
      </c>
      <c r="F2165">
        <v>3305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  <c r="U2165" s="15" t="s">
        <v>8368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t="s">
        <v>8219</v>
      </c>
      <c r="F2166">
        <v>5645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  <c r="U2166" s="15" t="s">
        <v>8370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 t="s">
        <v>8219</v>
      </c>
      <c r="F2167">
        <v>3466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  <c r="U2167" s="15" t="s">
        <v>8370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 t="s">
        <v>8219</v>
      </c>
      <c r="F2168">
        <v>2932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  <c r="U2168" s="15" t="s">
        <v>8371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t="s">
        <v>8219</v>
      </c>
      <c r="F2169">
        <v>180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  <c r="U2169" s="15" t="s">
        <v>8373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 t="s">
        <v>8219</v>
      </c>
      <c r="F2170">
        <v>21884.69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  <c r="U2170" s="15" t="s">
        <v>8369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 t="s">
        <v>8219</v>
      </c>
      <c r="F2171">
        <v>153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  <c r="U2171" s="15" t="s">
        <v>8369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t="s">
        <v>8219</v>
      </c>
      <c r="F2172">
        <v>633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  <c r="U2172" s="15" t="s">
        <v>8368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t="s">
        <v>8219</v>
      </c>
      <c r="F2173">
        <v>4243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  <c r="U2173" s="15" t="s">
        <v>8368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t="s">
        <v>8219</v>
      </c>
      <c r="F2174">
        <v>1000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14">
        <f t="shared" si="134"/>
        <v>42082.580092592594</v>
      </c>
      <c r="T2174" s="14">
        <f t="shared" si="135"/>
        <v>42112.580092592594</v>
      </c>
      <c r="U2174" s="15" t="s">
        <v>8368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 t="s">
        <v>8219</v>
      </c>
      <c r="F2175">
        <v>5331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  <c r="U2175" s="15" t="s">
        <v>8372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 t="s">
        <v>8219</v>
      </c>
      <c r="F2176">
        <v>4119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  <c r="U2176" s="15" t="s">
        <v>8370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 t="s">
        <v>8219</v>
      </c>
      <c r="F2177">
        <v>1750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  <c r="U2177" s="15" t="s">
        <v>8370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t="s">
        <v>8219</v>
      </c>
      <c r="F2178">
        <v>6301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ROUND((F2178/D2178)*100,0)</f>
        <v>126</v>
      </c>
      <c r="P2178">
        <f t="shared" ref="P2178:P2241" si="137">ROUND(F2178/L2178,2)</f>
        <v>88.75</v>
      </c>
      <c r="Q2178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  <c r="U2178" s="15" t="s">
        <v>8368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 t="s">
        <v>8219</v>
      </c>
      <c r="F2179">
        <v>2503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100</v>
      </c>
      <c r="P2179">
        <f t="shared" si="137"/>
        <v>65.87</v>
      </c>
      <c r="Q2179" t="s">
        <v>8324</v>
      </c>
      <c r="R2179" t="s">
        <v>8325</v>
      </c>
      <c r="S2179" s="14">
        <f t="shared" ref="S2179:S2242" si="138">(J2179/86400)+DATE(1970,1,1)</f>
        <v>42502.250775462962</v>
      </c>
      <c r="T2179" s="14">
        <f t="shared" ref="T2179:T2242" si="139">(I2179/86400)+DATE(1970,1,1)</f>
        <v>42527.250775462962</v>
      </c>
      <c r="U2179" s="15" t="s">
        <v>8370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t="s">
        <v>8219</v>
      </c>
      <c r="F2180">
        <v>34660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  <c r="U2180" s="15" t="s">
        <v>8370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 t="s">
        <v>8219</v>
      </c>
      <c r="F2181">
        <v>1614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  <c r="U2181" s="15" t="s">
        <v>8368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 t="s">
        <v>8219</v>
      </c>
      <c r="F2182">
        <v>5359.21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  <c r="U2182" s="15" t="s">
        <v>8368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 t="s">
        <v>8219</v>
      </c>
      <c r="F2183">
        <v>3062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  <c r="U2183" s="15" t="s">
        <v>8369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 t="s">
        <v>8219</v>
      </c>
      <c r="F2184">
        <v>15725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  <c r="U2184" s="15" t="s">
        <v>8371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 t="s">
        <v>8219</v>
      </c>
      <c r="F2185">
        <v>8807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14">
        <f t="shared" si="138"/>
        <v>42745.365474537037</v>
      </c>
      <c r="T2185" s="14">
        <f t="shared" si="139"/>
        <v>42775.208333333328</v>
      </c>
      <c r="U2185" s="15" t="s">
        <v>8369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 t="s">
        <v>8219</v>
      </c>
      <c r="F2186">
        <v>28474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  <c r="U2186" s="15" t="s">
        <v>8370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 t="s">
        <v>8219</v>
      </c>
      <c r="F2187">
        <v>92848.5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14">
        <f t="shared" si="138"/>
        <v>41319.349988425922</v>
      </c>
      <c r="T2187" s="14">
        <f t="shared" si="139"/>
        <v>41359.349988425922</v>
      </c>
      <c r="U2187" s="15" t="s">
        <v>8372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 t="s">
        <v>8219</v>
      </c>
      <c r="F2188">
        <v>21935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  <c r="U2188" s="15" t="s">
        <v>8370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 t="s">
        <v>8219</v>
      </c>
      <c r="F2189">
        <v>202928.5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  <c r="U2189" s="15" t="s">
        <v>8368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t="s">
        <v>8219</v>
      </c>
      <c r="F2190">
        <v>22645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  <c r="U2190" s="15" t="s">
        <v>8370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 t="s">
        <v>8219</v>
      </c>
      <c r="F2191">
        <v>6039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  <c r="U2191" s="15" t="s">
        <v>8370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t="s">
        <v>8219</v>
      </c>
      <c r="F2192">
        <v>35076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  <c r="U2192" s="15" t="s">
        <v>8370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 t="s">
        <v>8219</v>
      </c>
      <c r="F2193">
        <v>898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  <c r="U2193" s="15" t="s">
        <v>8369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 t="s">
        <v>8219</v>
      </c>
      <c r="F2194">
        <v>129748.82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  <c r="U2194" s="15" t="s">
        <v>8370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 t="s">
        <v>8219</v>
      </c>
      <c r="F2195">
        <v>67856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  <c r="U2195" s="15" t="s">
        <v>8370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 t="s">
        <v>8219</v>
      </c>
      <c r="F2196">
        <v>53737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  <c r="U2196" s="15" t="s">
        <v>8370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t="s">
        <v>8219</v>
      </c>
      <c r="F2197">
        <v>5535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  <c r="U2197" s="15" t="s">
        <v>8368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t="s">
        <v>8219</v>
      </c>
      <c r="F2198">
        <v>15937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  <c r="U2198" s="15" t="s">
        <v>8370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t="s">
        <v>8219</v>
      </c>
      <c r="F2199">
        <v>285309.33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  <c r="U2199" s="15" t="s">
        <v>8368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 t="s">
        <v>8219</v>
      </c>
      <c r="F2200">
        <v>53157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  <c r="U2200" s="15" t="s">
        <v>8368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t="s">
        <v>8219</v>
      </c>
      <c r="F2201">
        <v>13228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  <c r="U2201" s="15" t="s">
        <v>8368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 t="s">
        <v>8219</v>
      </c>
      <c r="F2202">
        <v>10843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  <c r="U2202" s="15" t="s">
        <v>8368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 t="s">
        <v>8219</v>
      </c>
      <c r="F2203">
        <v>420.99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14">
        <f t="shared" si="138"/>
        <v>41276.846817129626</v>
      </c>
      <c r="T2203" s="14">
        <f t="shared" si="139"/>
        <v>41290.846817129626</v>
      </c>
      <c r="U2203" s="15" t="s">
        <v>8372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 t="s">
        <v>8219</v>
      </c>
      <c r="F2204">
        <v>28167.25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  <c r="U2204" s="15" t="s">
        <v>8373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 t="s">
        <v>8219</v>
      </c>
      <c r="F2205">
        <v>2191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  <c r="U2205" s="15" t="s">
        <v>8368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t="s">
        <v>8219</v>
      </c>
      <c r="F2206">
        <v>1993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  <c r="U2206" s="15" t="s">
        <v>8372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t="s">
        <v>8219</v>
      </c>
      <c r="F2207">
        <v>1140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14">
        <f t="shared" si="138"/>
        <v>41031.821631944447</v>
      </c>
      <c r="T2207" s="14">
        <f t="shared" si="139"/>
        <v>41061.821631944447</v>
      </c>
      <c r="U2207" s="15" t="s">
        <v>8373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 t="s">
        <v>8219</v>
      </c>
      <c r="F2208">
        <v>1130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  <c r="U2208" s="15" t="s">
        <v>8373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t="s">
        <v>8219</v>
      </c>
      <c r="F2209">
        <v>2000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  <c r="U2209" s="15" t="s">
        <v>8372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 t="s">
        <v>8219</v>
      </c>
      <c r="F2210">
        <v>1016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  <c r="U2210" s="15" t="s">
        <v>8373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 t="s">
        <v>8219</v>
      </c>
      <c r="F2211">
        <v>754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  <c r="U2211" s="15" t="s">
        <v>8371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 t="s">
        <v>8219</v>
      </c>
      <c r="F2212">
        <v>4457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41013.733333333337</v>
      </c>
      <c r="U2212" s="15" t="s">
        <v>8373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 t="s">
        <v>8219</v>
      </c>
      <c r="F2213">
        <v>4890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  <c r="U2213" s="15" t="s">
        <v>8371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 t="s">
        <v>8219</v>
      </c>
      <c r="F2214">
        <v>6863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  <c r="U2214" s="15" t="s">
        <v>8372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 t="s">
        <v>8219</v>
      </c>
      <c r="F2215">
        <v>10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  <c r="U2215" s="15" t="s">
        <v>8368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t="s">
        <v>8219</v>
      </c>
      <c r="F2216">
        <v>1755.01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  <c r="U2216" s="15" t="s">
        <v>8371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t="s">
        <v>8219</v>
      </c>
      <c r="F2217">
        <v>860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  <c r="U2217" s="15" t="s">
        <v>8373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 t="s">
        <v>8219</v>
      </c>
      <c r="F2218">
        <v>317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14">
        <f t="shared" si="138"/>
        <v>42194.75167824074</v>
      </c>
      <c r="T2218" s="14">
        <f t="shared" si="139"/>
        <v>42208.75167824074</v>
      </c>
      <c r="U2218" s="15" t="s">
        <v>8368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 t="s">
        <v>8219</v>
      </c>
      <c r="F2219">
        <v>425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  <c r="U2219" s="15" t="s">
        <v>8368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t="s">
        <v>8219</v>
      </c>
      <c r="F2220">
        <v>2456.66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  <c r="U2220" s="15" t="s">
        <v>8373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t="s">
        <v>8219</v>
      </c>
      <c r="F2221">
        <v>1015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  <c r="U2221" s="15" t="s">
        <v>8368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t="s">
        <v>8219</v>
      </c>
      <c r="F2222">
        <v>3540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  <c r="U2222" s="15" t="s">
        <v>8372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t="s">
        <v>8219</v>
      </c>
      <c r="F2223">
        <v>8109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  <c r="U2223" s="15" t="s">
        <v>8370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 t="s">
        <v>8219</v>
      </c>
      <c r="F2224">
        <v>813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  <c r="U2224" s="15" t="s">
        <v>8374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 t="s">
        <v>8219</v>
      </c>
      <c r="F2225">
        <v>20631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  <c r="U2225" s="15" t="s">
        <v>8368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 t="s">
        <v>8219</v>
      </c>
      <c r="F2226">
        <v>24315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  <c r="U2226" s="15" t="s">
        <v>8370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 t="s">
        <v>8219</v>
      </c>
      <c r="F2227">
        <v>198415.01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  <c r="U2227" s="15" t="s">
        <v>8371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 t="s">
        <v>8219</v>
      </c>
      <c r="F2228">
        <v>19523.310000000001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  <c r="U2228" s="15" t="s">
        <v>8370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 t="s">
        <v>8219</v>
      </c>
      <c r="F2229">
        <v>20459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  <c r="U2229" s="15" t="s">
        <v>8372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 t="s">
        <v>8219</v>
      </c>
      <c r="F2230">
        <v>11744.9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  <c r="U2230" s="15" t="s">
        <v>8368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 t="s">
        <v>8219</v>
      </c>
      <c r="F2231">
        <v>13704.33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  <c r="U2231" s="15" t="s">
        <v>8372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 t="s">
        <v>8219</v>
      </c>
      <c r="F2232">
        <v>10706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  <c r="U2232" s="15" t="s">
        <v>8371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 t="s">
        <v>8219</v>
      </c>
      <c r="F2233">
        <v>30303.24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  <c r="U2233" s="15" t="s">
        <v>8372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t="s">
        <v>8219</v>
      </c>
      <c r="F2234">
        <v>24790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  <c r="U2234" s="15" t="s">
        <v>8371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t="s">
        <v>8219</v>
      </c>
      <c r="F2235">
        <v>8301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14">
        <f t="shared" si="138"/>
        <v>42331.378923611112</v>
      </c>
      <c r="T2235" s="14">
        <f t="shared" si="139"/>
        <v>42352</v>
      </c>
      <c r="U2235" s="15" t="s">
        <v>8368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t="s">
        <v>8219</v>
      </c>
      <c r="F2236">
        <v>1165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  <c r="U2236" s="15" t="s">
        <v>8370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 t="s">
        <v>8219</v>
      </c>
      <c r="F2237">
        <v>19931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42091.980451388888</v>
      </c>
      <c r="U2237" s="15" t="s">
        <v>8368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t="s">
        <v>8219</v>
      </c>
      <c r="F2238">
        <v>15039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  <c r="U2238" s="15" t="s">
        <v>8370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 t="s">
        <v>8219</v>
      </c>
      <c r="F2239">
        <v>63527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  <c r="U2239" s="15" t="s">
        <v>8371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t="s">
        <v>8219</v>
      </c>
      <c r="F2240">
        <v>5496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  <c r="U2240" s="15" t="s">
        <v>8369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t="s">
        <v>8219</v>
      </c>
      <c r="F2241">
        <v>32006.67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  <c r="U2241" s="15" t="s">
        <v>8372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t="s">
        <v>8219</v>
      </c>
      <c r="F2242">
        <v>13534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ROUND((F2242/D2242)*100,0)</f>
        <v>271</v>
      </c>
      <c r="P2242">
        <f t="shared" ref="P2242:P2305" si="141">ROUND(F2242/L2242,2)</f>
        <v>140.97999999999999</v>
      </c>
      <c r="Q2242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  <c r="U2242" s="15" t="s">
        <v>8370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 t="s">
        <v>8219</v>
      </c>
      <c r="F2243">
        <v>8064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806</v>
      </c>
      <c r="P2243">
        <f t="shared" si="141"/>
        <v>49.47</v>
      </c>
      <c r="Q2243" t="s">
        <v>8332</v>
      </c>
      <c r="R2243" t="s">
        <v>8350</v>
      </c>
      <c r="S2243" s="14">
        <f t="shared" ref="S2243:S2306" si="142">(J2243/86400)+DATE(1970,1,1)</f>
        <v>42766.827546296292</v>
      </c>
      <c r="T2243" s="14">
        <f t="shared" ref="T2243:T2306" si="143">(I2243/86400)+DATE(1970,1,1)</f>
        <v>42796.827546296292</v>
      </c>
      <c r="U2243" s="15" t="s">
        <v>8369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t="s">
        <v>8219</v>
      </c>
      <c r="F2244">
        <v>136009.76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41605.126388888893</v>
      </c>
      <c r="U2244" s="15" t="s">
        <v>8372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 t="s">
        <v>8219</v>
      </c>
      <c r="F2245">
        <v>9302.5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  <c r="U2245" s="15" t="s">
        <v>8369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t="s">
        <v>8219</v>
      </c>
      <c r="F2246">
        <v>18851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  <c r="U2246" s="15" t="s">
        <v>8370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t="s">
        <v>8219</v>
      </c>
      <c r="F2247">
        <v>105881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14">
        <f t="shared" si="142"/>
        <v>41660.70853009259</v>
      </c>
      <c r="T2247" s="14">
        <f t="shared" si="143"/>
        <v>41691.75</v>
      </c>
      <c r="U2247" s="15" t="s">
        <v>8371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 t="s">
        <v>8219</v>
      </c>
      <c r="F2248">
        <v>2503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  <c r="U2248" s="15" t="s">
        <v>8368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 t="s">
        <v>8219</v>
      </c>
      <c r="F2249">
        <v>19324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  <c r="U2249" s="15" t="s">
        <v>8368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 t="s">
        <v>8219</v>
      </c>
      <c r="F2250">
        <v>7505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  <c r="U2250" s="15" t="s">
        <v>8370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t="s">
        <v>8219</v>
      </c>
      <c r="F2251">
        <v>5907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14">
        <f t="shared" si="142"/>
        <v>41336.703298611115</v>
      </c>
      <c r="T2251" s="14">
        <f t="shared" si="143"/>
        <v>41366.661631944444</v>
      </c>
      <c r="U2251" s="15" t="s">
        <v>8372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t="s">
        <v>8219</v>
      </c>
      <c r="F2252">
        <v>243778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  <c r="U2252" s="15" t="s">
        <v>8370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t="s">
        <v>8219</v>
      </c>
      <c r="F2253">
        <v>11428.19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  <c r="U2253" s="15" t="s">
        <v>8371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 t="s">
        <v>8219</v>
      </c>
      <c r="F2254">
        <v>24505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  <c r="U2254" s="15" t="s">
        <v>8370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 t="s">
        <v>8219</v>
      </c>
      <c r="F2255">
        <v>9015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  <c r="U2255" s="15" t="s">
        <v>8368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 t="s">
        <v>8219</v>
      </c>
      <c r="F2256">
        <v>2299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  <c r="U2256" s="15" t="s">
        <v>8369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t="s">
        <v>8219</v>
      </c>
      <c r="F2257">
        <v>11323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  <c r="U2257" s="15" t="s">
        <v>8370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t="s">
        <v>8219</v>
      </c>
      <c r="F2258">
        <v>1069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  <c r="U2258" s="15" t="s">
        <v>8370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 t="s">
        <v>8219</v>
      </c>
      <c r="F2259">
        <v>15903.5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  <c r="U2259" s="15" t="s">
        <v>8370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t="s">
        <v>8219</v>
      </c>
      <c r="F2260">
        <v>3223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  <c r="U2260" s="15" t="s">
        <v>8368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 t="s">
        <v>8219</v>
      </c>
      <c r="F2261">
        <v>18671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  <c r="U2261" s="15" t="s">
        <v>8370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 t="s">
        <v>8219</v>
      </c>
      <c r="F2262">
        <v>8173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  <c r="U2262" s="15" t="s">
        <v>8371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 t="s">
        <v>8219</v>
      </c>
      <c r="F2263">
        <v>7795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  <c r="U2263" s="15" t="s">
        <v>8369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 t="s">
        <v>8219</v>
      </c>
      <c r="F2264">
        <v>5087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  <c r="U2264" s="15" t="s">
        <v>8371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t="s">
        <v>8219</v>
      </c>
      <c r="F2265">
        <v>8666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  <c r="U2265" s="15" t="s">
        <v>8368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 t="s">
        <v>8219</v>
      </c>
      <c r="F2266">
        <v>10802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  <c r="U2266" s="15" t="s">
        <v>8370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 t="s">
        <v>8219</v>
      </c>
      <c r="F2267">
        <v>597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  <c r="U2267" s="15" t="s">
        <v>8370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t="s">
        <v>8219</v>
      </c>
      <c r="F2268">
        <v>4804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  <c r="U2268" s="15" t="s">
        <v>8370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 t="s">
        <v>8219</v>
      </c>
      <c r="F2269">
        <v>76105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  <c r="U2269" s="15" t="s">
        <v>8371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 t="s">
        <v>8219</v>
      </c>
      <c r="F2270">
        <v>28728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14">
        <f t="shared" si="142"/>
        <v>42776.082349537042</v>
      </c>
      <c r="T2270" s="14">
        <f t="shared" si="143"/>
        <v>42806.082349537042</v>
      </c>
      <c r="U2270" s="15" t="s">
        <v>8369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t="s">
        <v>8219</v>
      </c>
      <c r="F2271">
        <v>45041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  <c r="U2271" s="15" t="s">
        <v>8369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t="s">
        <v>8219</v>
      </c>
      <c r="F2272">
        <v>180062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  <c r="U2272" s="15" t="s">
        <v>8370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 t="s">
        <v>8219</v>
      </c>
      <c r="F2273">
        <v>56618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  <c r="U2273" s="15" t="s">
        <v>8370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t="s">
        <v>8219</v>
      </c>
      <c r="F2274">
        <v>13566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14">
        <f t="shared" si="142"/>
        <v>42315.699490740742</v>
      </c>
      <c r="T2274" s="14">
        <f t="shared" si="143"/>
        <v>42345.699490740742</v>
      </c>
      <c r="U2274" s="15" t="s">
        <v>8368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 t="s">
        <v>8219</v>
      </c>
      <c r="F2275">
        <v>5509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  <c r="U2275" s="15" t="s">
        <v>8369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t="s">
        <v>8219</v>
      </c>
      <c r="F2276">
        <v>2990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  <c r="U2276" s="15" t="s">
        <v>8371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t="s">
        <v>8219</v>
      </c>
      <c r="F2277">
        <v>2650.5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14">
        <f t="shared" si="142"/>
        <v>41965.616655092592</v>
      </c>
      <c r="T2277" s="14">
        <f t="shared" si="143"/>
        <v>41995.616655092592</v>
      </c>
      <c r="U2277" s="15" t="s">
        <v>8371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 t="s">
        <v>8219</v>
      </c>
      <c r="F2278">
        <v>4856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  <c r="U2278" s="15" t="s">
        <v>8372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 t="s">
        <v>8219</v>
      </c>
      <c r="F2279">
        <v>11992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  <c r="U2279" s="15" t="s">
        <v>8373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 t="s">
        <v>8219</v>
      </c>
      <c r="F2280">
        <v>5414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14">
        <f t="shared" si="142"/>
        <v>42338.709108796298</v>
      </c>
      <c r="T2280" s="14">
        <f t="shared" si="143"/>
        <v>42372.957638888889</v>
      </c>
      <c r="U2280" s="15" t="s">
        <v>8368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 t="s">
        <v>8219</v>
      </c>
      <c r="F2281">
        <v>1538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14">
        <f t="shared" si="142"/>
        <v>42020.806701388894</v>
      </c>
      <c r="T2281" s="14">
        <f t="shared" si="143"/>
        <v>42039.166666666672</v>
      </c>
      <c r="U2281" s="15" t="s">
        <v>8368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 t="s">
        <v>8219</v>
      </c>
      <c r="F2282">
        <v>39550.5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  <c r="U2282" s="15" t="s">
        <v>8368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 t="s">
        <v>8219</v>
      </c>
      <c r="F2283">
        <v>555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  <c r="U2283" s="15" t="s">
        <v>8374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 t="s">
        <v>8219</v>
      </c>
      <c r="F2284">
        <v>1390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  <c r="U2284" s="15" t="s">
        <v>8368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 t="s">
        <v>8219</v>
      </c>
      <c r="F2285">
        <v>3025.66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  <c r="U2285" s="15" t="s">
        <v>8373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t="s">
        <v>8219</v>
      </c>
      <c r="F2286">
        <v>6373.27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  <c r="U2286" s="15" t="s">
        <v>8374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 t="s">
        <v>8219</v>
      </c>
      <c r="F2287">
        <v>3641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14">
        <f t="shared" si="142"/>
        <v>41059.185682870375</v>
      </c>
      <c r="T2287" s="14">
        <f t="shared" si="143"/>
        <v>41089.185682870375</v>
      </c>
      <c r="U2287" s="15" t="s">
        <v>8373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t="s">
        <v>8219</v>
      </c>
      <c r="F2288">
        <v>1501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  <c r="U2288" s="15" t="s">
        <v>8372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t="s">
        <v>8219</v>
      </c>
      <c r="F2289">
        <v>5398.99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  <c r="U2289" s="15" t="s">
        <v>8371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 t="s">
        <v>8219</v>
      </c>
      <c r="F2290">
        <v>1001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  <c r="U2290" s="15" t="s">
        <v>8373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 t="s">
        <v>8219</v>
      </c>
      <c r="F2291">
        <v>1611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  <c r="U2291" s="15" t="s">
        <v>8372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t="s">
        <v>8219</v>
      </c>
      <c r="F2292">
        <v>1561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  <c r="U2292" s="15" t="s">
        <v>8376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 t="s">
        <v>8219</v>
      </c>
      <c r="F2293">
        <v>4320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  <c r="U2293" s="15" t="s">
        <v>8373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 t="s">
        <v>8219</v>
      </c>
      <c r="F2294">
        <v>2145.0100000000002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  <c r="U2294" s="15" t="s">
        <v>8373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t="s">
        <v>8219</v>
      </c>
      <c r="F2295">
        <v>920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  <c r="U2295" s="15" t="s">
        <v>8373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 t="s">
        <v>8219</v>
      </c>
      <c r="F2296">
        <v>7304.04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  <c r="U2296" s="15" t="s">
        <v>8373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 t="s">
        <v>8219</v>
      </c>
      <c r="F2297">
        <v>1503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  <c r="U2297" s="15" t="s">
        <v>8373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t="s">
        <v>8219</v>
      </c>
      <c r="F2298">
        <v>10435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  <c r="U2298" s="15" t="s">
        <v>8373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t="s">
        <v>8219</v>
      </c>
      <c r="F2299">
        <v>1006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  <c r="U2299" s="15" t="s">
        <v>8373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t="s">
        <v>8219</v>
      </c>
      <c r="F2300">
        <v>31522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  <c r="U2300" s="15" t="s">
        <v>8371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t="s">
        <v>8219</v>
      </c>
      <c r="F2301">
        <v>1050.5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  <c r="U2301" s="15" t="s">
        <v>8374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t="s">
        <v>8219</v>
      </c>
      <c r="F2302">
        <v>810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  <c r="U2302" s="15" t="s">
        <v>8373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t="s">
        <v>8219</v>
      </c>
      <c r="F2303">
        <v>6680.22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  <c r="U2303" s="15" t="s">
        <v>8372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t="s">
        <v>8219</v>
      </c>
      <c r="F2304">
        <v>3925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  <c r="U2304" s="15" t="s">
        <v>8372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 t="s">
        <v>8219</v>
      </c>
      <c r="F2305">
        <v>7053.61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  <c r="U2305" s="15" t="s">
        <v>8374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t="s">
        <v>8219</v>
      </c>
      <c r="F2306">
        <v>6042.02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ROUND((F2306/D2306)*100,0)</f>
        <v>101</v>
      </c>
      <c r="P2306">
        <f t="shared" ref="P2306:P2369" si="145">ROUND(F2306/L2306,2)</f>
        <v>53.47</v>
      </c>
      <c r="Q2306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  <c r="U2306" s="15" t="s">
        <v>8375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 t="s">
        <v>8219</v>
      </c>
      <c r="F2307">
        <v>18221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101</v>
      </c>
      <c r="P2307">
        <f t="shared" si="145"/>
        <v>109.11</v>
      </c>
      <c r="Q2307" t="s">
        <v>8324</v>
      </c>
      <c r="R2307" t="s">
        <v>8328</v>
      </c>
      <c r="S2307" s="14">
        <f t="shared" ref="S2307:S2370" si="146">(J2307/86400)+DATE(1970,1,1)</f>
        <v>41834.695277777777</v>
      </c>
      <c r="T2307" s="14">
        <f t="shared" ref="T2307:T2370" si="147">(I2307/86400)+DATE(1970,1,1)</f>
        <v>41859.75</v>
      </c>
      <c r="U2307" s="15" t="s">
        <v>8371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t="s">
        <v>8219</v>
      </c>
      <c r="F2308">
        <v>3736.55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  <c r="U2308" s="15" t="s">
        <v>8373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t="s">
        <v>8219</v>
      </c>
      <c r="F2309">
        <v>2095.2600000000002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14">
        <f t="shared" si="146"/>
        <v>41004.802465277782</v>
      </c>
      <c r="T2309" s="14">
        <f t="shared" si="147"/>
        <v>41034.802407407406</v>
      </c>
      <c r="U2309" s="15" t="s">
        <v>8373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 t="s">
        <v>8219</v>
      </c>
      <c r="F2310">
        <v>50653.11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  <c r="U2310" s="15" t="s">
        <v>8371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t="s">
        <v>8219</v>
      </c>
      <c r="F2311">
        <v>6400.47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  <c r="U2311" s="15" t="s">
        <v>8372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 t="s">
        <v>8219</v>
      </c>
      <c r="F2312">
        <v>79335.360000000001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  <c r="U2312" s="15" t="s">
        <v>8372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t="s">
        <v>8219</v>
      </c>
      <c r="F2313">
        <v>9370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  <c r="U2313" s="15" t="s">
        <v>8371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t="s">
        <v>8219</v>
      </c>
      <c r="F2314">
        <v>3236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  <c r="U2314" s="15" t="s">
        <v>8371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t="s">
        <v>8219</v>
      </c>
      <c r="F2315">
        <v>8792.02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  <c r="U2315" s="15" t="s">
        <v>8373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 t="s">
        <v>8219</v>
      </c>
      <c r="F2316">
        <v>1883.64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  <c r="U2316" s="15" t="s">
        <v>8373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 t="s">
        <v>8219</v>
      </c>
      <c r="F2317">
        <v>2565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  <c r="U2317" s="15" t="s">
        <v>8373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 t="s">
        <v>8219</v>
      </c>
      <c r="F2318">
        <v>15606.4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40156.766666666663</v>
      </c>
      <c r="U2318" s="15" t="s">
        <v>8376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t="s">
        <v>8219</v>
      </c>
      <c r="F2319">
        <v>416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  <c r="U2319" s="15" t="s">
        <v>8375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t="s">
        <v>8219</v>
      </c>
      <c r="F2320">
        <v>6053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  <c r="U2320" s="15" t="s">
        <v>8376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t="s">
        <v>8219</v>
      </c>
      <c r="F2321">
        <v>3231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  <c r="U2321" s="15" t="s">
        <v>8372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 t="s">
        <v>8219</v>
      </c>
      <c r="F2322">
        <v>5433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  <c r="U2322" s="15" t="s">
        <v>8371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t="s">
        <v>8222</v>
      </c>
      <c r="F2323">
        <v>4130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  <c r="U2323" s="15" t="s">
        <v>8369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t="s">
        <v>8222</v>
      </c>
      <c r="F2324">
        <v>85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14">
        <f t="shared" si="146"/>
        <v>42804.895474537036</v>
      </c>
      <c r="T2324" s="14">
        <f t="shared" si="147"/>
        <v>42834.853807870371</v>
      </c>
      <c r="U2324" s="15" t="s">
        <v>8369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t="s">
        <v>8222</v>
      </c>
      <c r="F2325">
        <v>120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4">
        <f t="shared" si="146"/>
        <v>42807.755173611113</v>
      </c>
      <c r="T2325" s="14">
        <f t="shared" si="147"/>
        <v>42814.755173611113</v>
      </c>
      <c r="U2325" s="15" t="s">
        <v>8369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 t="s">
        <v>8222</v>
      </c>
      <c r="F2326">
        <v>1555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  <c r="U2326" s="15" t="s">
        <v>8369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 t="s">
        <v>8222</v>
      </c>
      <c r="F2327">
        <v>80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  <c r="U2327" s="15" t="s">
        <v>8369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 t="s">
        <v>8222</v>
      </c>
      <c r="F2328">
        <v>108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  <c r="U2328" s="15" t="s">
        <v>8369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 t="s">
        <v>8219</v>
      </c>
      <c r="F2329">
        <v>184133.01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14">
        <f t="shared" si="146"/>
        <v>41842.917129629626</v>
      </c>
      <c r="T2329" s="14">
        <f t="shared" si="147"/>
        <v>41877.917129629626</v>
      </c>
      <c r="U2329" s="15" t="s">
        <v>8371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t="s">
        <v>8219</v>
      </c>
      <c r="F2330">
        <v>25445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14">
        <f t="shared" si="146"/>
        <v>42139.781678240739</v>
      </c>
      <c r="T2330" s="14">
        <f t="shared" si="147"/>
        <v>42169.781678240739</v>
      </c>
      <c r="U2330" s="15" t="s">
        <v>8368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t="s">
        <v>8219</v>
      </c>
      <c r="F2331">
        <v>26480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  <c r="U2331" s="15" t="s">
        <v>8371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 t="s">
        <v>8219</v>
      </c>
      <c r="F2332">
        <v>35848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  <c r="U2332" s="15" t="s">
        <v>8368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t="s">
        <v>8219</v>
      </c>
      <c r="F2333">
        <v>11545.1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  <c r="U2333" s="15" t="s">
        <v>8371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 t="s">
        <v>8219</v>
      </c>
      <c r="F2334">
        <v>26577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  <c r="U2334" s="15" t="s">
        <v>8368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 t="s">
        <v>8219</v>
      </c>
      <c r="F2335">
        <v>1273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  <c r="U2335" s="15" t="s">
        <v>8371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t="s">
        <v>8219</v>
      </c>
      <c r="F2336">
        <v>4078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  <c r="U2336" s="15" t="s">
        <v>8371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 t="s">
        <v>8219</v>
      </c>
      <c r="F2337">
        <v>25568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  <c r="U2337" s="15" t="s">
        <v>8371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t="s">
        <v>8219</v>
      </c>
      <c r="F2338">
        <v>104146.51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  <c r="U2338" s="15" t="s">
        <v>8371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 t="s">
        <v>8219</v>
      </c>
      <c r="F2339">
        <v>13279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  <c r="U2339" s="15" t="s">
        <v>8371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t="s">
        <v>8219</v>
      </c>
      <c r="F2340">
        <v>15171.5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14">
        <f t="shared" si="146"/>
        <v>41789.89680555556</v>
      </c>
      <c r="T2340" s="14">
        <f t="shared" si="147"/>
        <v>41819.89680555556</v>
      </c>
      <c r="U2340" s="15" t="s">
        <v>8371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 t="s">
        <v>8219</v>
      </c>
      <c r="F2341">
        <v>73552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  <c r="U2341" s="15" t="s">
        <v>8370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t="s">
        <v>8219</v>
      </c>
      <c r="F2342">
        <v>42311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  <c r="U2342" s="15" t="s">
        <v>8370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t="s">
        <v>8220</v>
      </c>
      <c r="F2343">
        <v>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  <c r="U2343" s="15" t="s">
        <v>8368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 t="s">
        <v>8220</v>
      </c>
      <c r="F2344">
        <v>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  <c r="U2344" s="15" t="s">
        <v>8371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 t="s">
        <v>8220</v>
      </c>
      <c r="F2345">
        <v>300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  <c r="U2345" s="15" t="s">
        <v>8368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 t="s">
        <v>8220</v>
      </c>
      <c r="F2346">
        <v>1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  <c r="U2346" s="15" t="s">
        <v>8370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 t="s">
        <v>8220</v>
      </c>
      <c r="F2347">
        <v>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  <c r="U2347" s="15" t="s">
        <v>8368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t="s">
        <v>8220</v>
      </c>
      <c r="F2348">
        <v>39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  <c r="U2348" s="15" t="s">
        <v>8370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t="s">
        <v>8220</v>
      </c>
      <c r="F2349">
        <v>15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14">
        <f t="shared" si="146"/>
        <v>42577.607361111106</v>
      </c>
      <c r="T2349" s="14">
        <f t="shared" si="147"/>
        <v>42607.607361111106</v>
      </c>
      <c r="U2349" s="15" t="s">
        <v>8370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 t="s">
        <v>8220</v>
      </c>
      <c r="F2350">
        <v>270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  <c r="U2350" s="15" t="s">
        <v>8368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t="s">
        <v>8220</v>
      </c>
      <c r="F2351">
        <v>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  <c r="U2351" s="15" t="s">
        <v>8368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 t="s">
        <v>8220</v>
      </c>
      <c r="F2352">
        <v>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  <c r="U2352" s="15" t="s">
        <v>8370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t="s">
        <v>8220</v>
      </c>
      <c r="F2353">
        <v>108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  <c r="U2353" s="15" t="s">
        <v>8368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t="s">
        <v>8220</v>
      </c>
      <c r="F2354">
        <v>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  <c r="U2354" s="15" t="s">
        <v>8368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 t="s">
        <v>8220</v>
      </c>
      <c r="F2355">
        <v>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  <c r="U2355" s="15" t="s">
        <v>8368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 t="s">
        <v>8220</v>
      </c>
      <c r="F2356">
        <v>25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  <c r="U2356" s="15" t="s">
        <v>8371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t="s">
        <v>8220</v>
      </c>
      <c r="F2357">
        <v>55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14">
        <f t="shared" si="146"/>
        <v>42096.918240740742</v>
      </c>
      <c r="T2357" s="14">
        <f t="shared" si="147"/>
        <v>42126.918240740742</v>
      </c>
      <c r="U2357" s="15" t="s">
        <v>8368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t="s">
        <v>8220</v>
      </c>
      <c r="F2358">
        <v>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  <c r="U2358" s="15" t="s">
        <v>8368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 t="s">
        <v>8220</v>
      </c>
      <c r="F2359">
        <v>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4">
        <f t="shared" si="146"/>
        <v>42264.620115740741</v>
      </c>
      <c r="T2359" s="14">
        <f t="shared" si="147"/>
        <v>42294.620115740741</v>
      </c>
      <c r="U2359" s="15" t="s">
        <v>8368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t="s">
        <v>8220</v>
      </c>
      <c r="F2360">
        <v>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  <c r="U2360" s="15" t="s">
        <v>8371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t="s">
        <v>8220</v>
      </c>
      <c r="F2361">
        <v>1101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  <c r="U2361" s="15" t="s">
        <v>8368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t="s">
        <v>8220</v>
      </c>
      <c r="F2362">
        <v>2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  <c r="U2362" s="15" t="s">
        <v>8370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 t="s">
        <v>8220</v>
      </c>
      <c r="F2363">
        <v>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  <c r="U2363" s="15" t="s">
        <v>8370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 t="s">
        <v>8220</v>
      </c>
      <c r="F2364">
        <v>120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  <c r="U2364" s="15" t="s">
        <v>8371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 t="s">
        <v>8220</v>
      </c>
      <c r="F2365">
        <v>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  <c r="U2365" s="15" t="s">
        <v>8368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 t="s">
        <v>8220</v>
      </c>
      <c r="F2366">
        <v>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  <c r="U2366" s="15" t="s">
        <v>8368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 t="s">
        <v>8220</v>
      </c>
      <c r="F2367">
        <v>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  <c r="U2367" s="15" t="s">
        <v>8368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t="s">
        <v>8220</v>
      </c>
      <c r="F2368">
        <v>2630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  <c r="U2368" s="15" t="s">
        <v>8368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 t="s">
        <v>8220</v>
      </c>
      <c r="F2369">
        <v>670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  <c r="U2369" s="15" t="s">
        <v>8370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 t="s">
        <v>8220</v>
      </c>
      <c r="F2370">
        <v>100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ROUND((F2370/D2370)*100,0)</f>
        <v>0</v>
      </c>
      <c r="P2370">
        <f t="shared" ref="P2370:P2433" si="149">ROUND(F2370/L2370,2)</f>
        <v>50</v>
      </c>
      <c r="Q237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42108.680150462962</v>
      </c>
      <c r="U2370" s="15" t="s">
        <v>8368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 t="s">
        <v>8220</v>
      </c>
      <c r="F2371">
        <v>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14">
        <f t="shared" ref="S2371:S2434" si="150">(J2371/86400)+DATE(1970,1,1)</f>
        <v>42380.812627314815</v>
      </c>
      <c r="T2371" s="14">
        <f t="shared" ref="T2371:T2434" si="151">(I2371/86400)+DATE(1970,1,1)</f>
        <v>42410.812627314815</v>
      </c>
      <c r="U2371" s="15" t="s">
        <v>8370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 t="s">
        <v>8220</v>
      </c>
      <c r="F2372">
        <v>82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  <c r="U2372" s="15" t="s">
        <v>8371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 t="s">
        <v>8220</v>
      </c>
      <c r="F2373">
        <v>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  <c r="U2373" s="15" t="s">
        <v>8368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 t="s">
        <v>8220</v>
      </c>
      <c r="F2374">
        <v>180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  <c r="U2374" s="15" t="s">
        <v>8368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t="s">
        <v>8220</v>
      </c>
      <c r="F2375">
        <v>50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14">
        <f t="shared" si="150"/>
        <v>42215.662314814814</v>
      </c>
      <c r="T2375" s="14">
        <f t="shared" si="151"/>
        <v>42245.662314814814</v>
      </c>
      <c r="U2375" s="15" t="s">
        <v>8368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 t="s">
        <v>8220</v>
      </c>
      <c r="F2376">
        <v>10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14">
        <f t="shared" si="150"/>
        <v>42017.843287037038</v>
      </c>
      <c r="T2376" s="14">
        <f t="shared" si="151"/>
        <v>42047.843287037038</v>
      </c>
      <c r="U2376" s="15" t="s">
        <v>8368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 t="s">
        <v>8220</v>
      </c>
      <c r="F2377">
        <v>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  <c r="U2377" s="15" t="s">
        <v>8370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t="s">
        <v>8220</v>
      </c>
      <c r="F2378">
        <v>326.33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  <c r="U2378" s="15" t="s">
        <v>8368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t="s">
        <v>8220</v>
      </c>
      <c r="F2379">
        <v>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  <c r="U2379" s="15" t="s">
        <v>8370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 t="s">
        <v>8220</v>
      </c>
      <c r="F2380">
        <v>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  <c r="U2380" s="15" t="s">
        <v>8368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 t="s">
        <v>8220</v>
      </c>
      <c r="F2381">
        <v>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  <c r="U2381" s="15" t="s">
        <v>8368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t="s">
        <v>8220</v>
      </c>
      <c r="F2382">
        <v>55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  <c r="U2382" s="15" t="s">
        <v>8368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 t="s">
        <v>8220</v>
      </c>
      <c r="F2383">
        <v>1571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  <c r="U2383" s="15" t="s">
        <v>8368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t="s">
        <v>8220</v>
      </c>
      <c r="F2384">
        <v>75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  <c r="U2384" s="15" t="s">
        <v>8368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 t="s">
        <v>8220</v>
      </c>
      <c r="F2385">
        <v>435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  <c r="U2385" s="15" t="s">
        <v>8368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 t="s">
        <v>8220</v>
      </c>
      <c r="F2386">
        <v>8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  <c r="U2386" s="15" t="s">
        <v>8371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 t="s">
        <v>8220</v>
      </c>
      <c r="F2387">
        <v>788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  <c r="U2387" s="15" t="s">
        <v>8368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t="s">
        <v>8220</v>
      </c>
      <c r="F2388">
        <v>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  <c r="U2388" s="15" t="s">
        <v>8371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 t="s">
        <v>8220</v>
      </c>
      <c r="F2389">
        <v>1026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  <c r="U2389" s="15" t="s">
        <v>8370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 t="s">
        <v>8220</v>
      </c>
      <c r="F2390">
        <v>463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  <c r="U2390" s="15" t="s">
        <v>8371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t="s">
        <v>8220</v>
      </c>
      <c r="F2391">
        <v>30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  <c r="U2391" s="15" t="s">
        <v>8368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 t="s">
        <v>8220</v>
      </c>
      <c r="F2392">
        <v>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  <c r="U2392" s="15" t="s">
        <v>8371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t="s">
        <v>8220</v>
      </c>
      <c r="F2393">
        <v>25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  <c r="U2393" s="15" t="s">
        <v>8368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 t="s">
        <v>8220</v>
      </c>
      <c r="F2394">
        <v>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  <c r="U2394" s="15" t="s">
        <v>8368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 t="s">
        <v>8220</v>
      </c>
      <c r="F2395">
        <v>50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  <c r="U2395" s="15" t="s">
        <v>8368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 t="s">
        <v>8220</v>
      </c>
      <c r="F2396">
        <v>3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  <c r="U2396" s="15" t="s">
        <v>8368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t="s">
        <v>8220</v>
      </c>
      <c r="F2397">
        <v>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  <c r="U2397" s="15" t="s">
        <v>8370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t="s">
        <v>8220</v>
      </c>
      <c r="F2398">
        <v>10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  <c r="U2398" s="15" t="s">
        <v>8368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 t="s">
        <v>8220</v>
      </c>
      <c r="F2399">
        <v>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  <c r="U2399" s="15" t="s">
        <v>8371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 t="s">
        <v>8220</v>
      </c>
      <c r="F2400">
        <v>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  <c r="U2400" s="15" t="s">
        <v>8368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t="s">
        <v>8220</v>
      </c>
      <c r="F2401">
        <v>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  <c r="U2401" s="15" t="s">
        <v>8371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 t="s">
        <v>8220</v>
      </c>
      <c r="F2402">
        <v>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  <c r="U2402" s="15" t="s">
        <v>8370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 t="s">
        <v>8221</v>
      </c>
      <c r="F2403">
        <v>201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  <c r="U2403" s="15" t="s">
        <v>8370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 t="s">
        <v>8221</v>
      </c>
      <c r="F2404">
        <v>52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  <c r="U2404" s="15" t="s">
        <v>8368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t="s">
        <v>8221</v>
      </c>
      <c r="F2405">
        <v>202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14">
        <f t="shared" si="150"/>
        <v>42399.882615740746</v>
      </c>
      <c r="T2405" s="14">
        <f t="shared" si="151"/>
        <v>42459.840949074074</v>
      </c>
      <c r="U2405" s="15" t="s">
        <v>8370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 t="s">
        <v>8221</v>
      </c>
      <c r="F2406">
        <v>0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  <c r="U2406" s="15" t="s">
        <v>8368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 t="s">
        <v>8221</v>
      </c>
      <c r="F2407">
        <v>1126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  <c r="U2407" s="15" t="s">
        <v>8370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t="s">
        <v>8221</v>
      </c>
      <c r="F2408">
        <v>1345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  <c r="U2408" s="15" t="s">
        <v>8371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t="s">
        <v>8221</v>
      </c>
      <c r="F2409">
        <v>5557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  <c r="U2409" s="15" t="s">
        <v>8368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 t="s">
        <v>8221</v>
      </c>
      <c r="F2410">
        <v>30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  <c r="U2410" s="15" t="s">
        <v>8371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 t="s">
        <v>8221</v>
      </c>
      <c r="F2411">
        <v>460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  <c r="U2411" s="15" t="s">
        <v>8368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t="s">
        <v>8221</v>
      </c>
      <c r="F2412">
        <v>0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  <c r="U2412" s="15" t="s">
        <v>8368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 t="s">
        <v>8221</v>
      </c>
      <c r="F2413">
        <v>151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  <c r="U2413" s="15" t="s">
        <v>8368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 t="s">
        <v>8221</v>
      </c>
      <c r="F2414">
        <v>0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  <c r="U2414" s="15" t="s">
        <v>8370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t="s">
        <v>8221</v>
      </c>
      <c r="F2415">
        <v>25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  <c r="U2415" s="15" t="s">
        <v>8371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 t="s">
        <v>8221</v>
      </c>
      <c r="F2416">
        <v>460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  <c r="U2416" s="15" t="s">
        <v>8368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t="s">
        <v>8221</v>
      </c>
      <c r="F2417">
        <v>335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  <c r="U2417" s="15" t="s">
        <v>8370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 t="s">
        <v>8221</v>
      </c>
      <c r="F2418">
        <v>5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  <c r="U2418" s="15" t="s">
        <v>8368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 t="s">
        <v>8221</v>
      </c>
      <c r="F2419">
        <v>0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  <c r="U2419" s="15" t="s">
        <v>8371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 t="s">
        <v>8221</v>
      </c>
      <c r="F2420">
        <v>5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  <c r="U2420" s="15" t="s">
        <v>8368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 t="s">
        <v>8221</v>
      </c>
      <c r="F2421">
        <v>0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4">
        <f t="shared" si="150"/>
        <v>41993.738298611112</v>
      </c>
      <c r="T2421" s="14">
        <f t="shared" si="151"/>
        <v>42053.738298611112</v>
      </c>
      <c r="U2421" s="15" t="s">
        <v>8371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t="s">
        <v>8221</v>
      </c>
      <c r="F2422">
        <v>2501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  <c r="U2422" s="15" t="s">
        <v>8371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t="s">
        <v>8221</v>
      </c>
      <c r="F2423">
        <v>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  <c r="U2423" s="15" t="s">
        <v>8368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t="s">
        <v>8221</v>
      </c>
      <c r="F2424">
        <v>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  <c r="U2424" s="15" t="s">
        <v>8368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t="s">
        <v>8221</v>
      </c>
      <c r="F2425">
        <v>8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  <c r="U2425" s="15" t="s">
        <v>8371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t="s">
        <v>8221</v>
      </c>
      <c r="F2426">
        <v>310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  <c r="U2426" s="15" t="s">
        <v>8371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 t="s">
        <v>8221</v>
      </c>
      <c r="F2427">
        <v>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  <c r="U2427" s="15" t="s">
        <v>8370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t="s">
        <v>8221</v>
      </c>
      <c r="F2428">
        <v>0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4">
        <f t="shared" si="150"/>
        <v>42164.170046296298</v>
      </c>
      <c r="T2428" s="14">
        <f t="shared" si="151"/>
        <v>42224.170046296298</v>
      </c>
      <c r="U2428" s="15" t="s">
        <v>8368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t="s">
        <v>8221</v>
      </c>
      <c r="F2429">
        <v>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14">
        <f t="shared" si="150"/>
        <v>42412.318668981483</v>
      </c>
      <c r="T2429" s="14">
        <f t="shared" si="151"/>
        <v>42452.277002314819</v>
      </c>
      <c r="U2429" s="15" t="s">
        <v>8370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 t="s">
        <v>8221</v>
      </c>
      <c r="F2430">
        <v>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  <c r="U2430" s="15" t="s">
        <v>8368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t="s">
        <v>8221</v>
      </c>
      <c r="F2431">
        <v>2005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  <c r="U2431" s="15" t="s">
        <v>8370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 t="s">
        <v>8221</v>
      </c>
      <c r="F2432">
        <v>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  <c r="U2432" s="15" t="s">
        <v>8370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t="s">
        <v>8221</v>
      </c>
      <c r="F2433">
        <v>2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  <c r="U2433" s="15" t="s">
        <v>8370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t="s">
        <v>8221</v>
      </c>
      <c r="F2434">
        <v>2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ROUND((F2434/D2434)*100,0)</f>
        <v>0</v>
      </c>
      <c r="P2434">
        <f t="shared" ref="P2434:P2497" si="153">ROUND(F2434/L2434,2)</f>
        <v>1</v>
      </c>
      <c r="Q2434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  <c r="U2434" s="15" t="s">
        <v>8368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 t="s">
        <v>8221</v>
      </c>
      <c r="F2435">
        <v>0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t="e">
        <f t="shared" si="153"/>
        <v>#DIV/0!</v>
      </c>
      <c r="Q2435" t="s">
        <v>8335</v>
      </c>
      <c r="R2435" t="s">
        <v>8336</v>
      </c>
      <c r="S2435" s="14">
        <f t="shared" ref="S2435:S2498" si="154">(J2435/86400)+DATE(1970,1,1)</f>
        <v>42397.89980324074</v>
      </c>
      <c r="T2435" s="14">
        <f t="shared" ref="T2435:T2498" si="155">(I2435/86400)+DATE(1970,1,1)</f>
        <v>42427.89980324074</v>
      </c>
      <c r="U2435" s="15" t="s">
        <v>8370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 t="s">
        <v>8221</v>
      </c>
      <c r="F2436">
        <v>26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14">
        <f t="shared" si="154"/>
        <v>42180.186041666668</v>
      </c>
      <c r="T2436" s="14">
        <f t="shared" si="155"/>
        <v>42220.186041666668</v>
      </c>
      <c r="U2436" s="15" t="s">
        <v>8368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t="s">
        <v>8221</v>
      </c>
      <c r="F2437">
        <v>1224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14">
        <f t="shared" si="154"/>
        <v>42252.277615740742</v>
      </c>
      <c r="T2437" s="14">
        <f t="shared" si="155"/>
        <v>42282.277615740742</v>
      </c>
      <c r="U2437" s="15" t="s">
        <v>8368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 t="s">
        <v>8221</v>
      </c>
      <c r="F2438">
        <v>45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  <c r="U2438" s="15" t="s">
        <v>8368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t="s">
        <v>8221</v>
      </c>
      <c r="F2439">
        <v>0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  <c r="U2439" s="15" t="s">
        <v>8368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 t="s">
        <v>8221</v>
      </c>
      <c r="F2440">
        <v>50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  <c r="U2440" s="15" t="s">
        <v>8368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 t="s">
        <v>8221</v>
      </c>
      <c r="F2441">
        <v>0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  <c r="U2441" s="15" t="s">
        <v>8368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t="s">
        <v>8221</v>
      </c>
      <c r="F2442">
        <v>10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14">
        <f t="shared" si="154"/>
        <v>42383.899456018524</v>
      </c>
      <c r="T2442" s="14">
        <f t="shared" si="155"/>
        <v>42413.899456018524</v>
      </c>
      <c r="U2442" s="15" t="s">
        <v>8370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t="s">
        <v>8219</v>
      </c>
      <c r="F2443">
        <v>8091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  <c r="U2443" s="15" t="s">
        <v>8368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t="s">
        <v>8219</v>
      </c>
      <c r="F2444">
        <v>30226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14">
        <f t="shared" si="154"/>
        <v>42052.666990740741</v>
      </c>
      <c r="T2444" s="14">
        <f t="shared" si="155"/>
        <v>42082.625324074077</v>
      </c>
      <c r="U2444" s="15" t="s">
        <v>8368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 t="s">
        <v>8219</v>
      </c>
      <c r="F2445">
        <v>40502.99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  <c r="U2445" s="15" t="s">
        <v>8371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 t="s">
        <v>8219</v>
      </c>
      <c r="F2446">
        <v>3258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  <c r="U2446" s="15" t="s">
        <v>8370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t="s">
        <v>8219</v>
      </c>
      <c r="F2447">
        <v>8640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  <c r="U2447" s="15" t="s">
        <v>8368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 t="s">
        <v>8219</v>
      </c>
      <c r="F2448">
        <v>8399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  <c r="U2448" s="15" t="s">
        <v>8370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 t="s">
        <v>8219</v>
      </c>
      <c r="F2449">
        <v>10680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  <c r="U2449" s="15" t="s">
        <v>8370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 t="s">
        <v>8219</v>
      </c>
      <c r="F2450">
        <v>430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  <c r="U2450" s="15" t="s">
        <v>8370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t="s">
        <v>8219</v>
      </c>
      <c r="F2451">
        <v>10800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  <c r="U2451" s="15" t="s">
        <v>8371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 t="s">
        <v>8219</v>
      </c>
      <c r="F2452">
        <v>15230.03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41940.132638888885</v>
      </c>
      <c r="U2452" s="15" t="s">
        <v>8371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 t="s">
        <v>8219</v>
      </c>
      <c r="F2453">
        <v>11545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  <c r="U2453" s="15" t="s">
        <v>8369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 t="s">
        <v>8219</v>
      </c>
      <c r="F2454">
        <v>801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  <c r="U2454" s="15" t="s">
        <v>8368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 t="s">
        <v>8219</v>
      </c>
      <c r="F2455">
        <v>4641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  <c r="U2455" s="15" t="s">
        <v>8369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t="s">
        <v>8219</v>
      </c>
      <c r="F2456">
        <v>35296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14">
        <f t="shared" si="154"/>
        <v>42770.201481481483</v>
      </c>
      <c r="T2456" s="14">
        <f t="shared" si="155"/>
        <v>42805.201481481483</v>
      </c>
      <c r="U2456" s="15" t="s">
        <v>8369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t="s">
        <v>8219</v>
      </c>
      <c r="F2457">
        <v>546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  <c r="U2457" s="15" t="s">
        <v>8370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t="s">
        <v>8219</v>
      </c>
      <c r="F2458">
        <v>2713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  <c r="U2458" s="15" t="s">
        <v>8369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t="s">
        <v>8219</v>
      </c>
      <c r="F2459">
        <v>23530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  <c r="U2459" s="15" t="s">
        <v>8370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 t="s">
        <v>8219</v>
      </c>
      <c r="F2460">
        <v>5509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  <c r="U2460" s="15" t="s">
        <v>8370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 t="s">
        <v>8219</v>
      </c>
      <c r="F2461">
        <v>30675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  <c r="U2461" s="15" t="s">
        <v>8370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 t="s">
        <v>8219</v>
      </c>
      <c r="F2462">
        <v>8567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  <c r="U2462" s="15" t="s">
        <v>8370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 t="s">
        <v>8219</v>
      </c>
      <c r="F2463">
        <v>7785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  <c r="U2463" s="15" t="s">
        <v>8374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 t="s">
        <v>8219</v>
      </c>
      <c r="F2464">
        <v>3321.25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  <c r="U2464" s="15" t="s">
        <v>8373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 t="s">
        <v>8219</v>
      </c>
      <c r="F2465">
        <v>2325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  <c r="U2465" s="15" t="s">
        <v>8372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t="s">
        <v>8219</v>
      </c>
      <c r="F2466">
        <v>2222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  <c r="U2466" s="15" t="s">
        <v>8368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 t="s">
        <v>8219</v>
      </c>
      <c r="F2467">
        <v>1261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  <c r="U2467" s="15" t="s">
        <v>8373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t="s">
        <v>8219</v>
      </c>
      <c r="F2468">
        <v>2500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  <c r="U2468" s="15" t="s">
        <v>8372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t="s">
        <v>8219</v>
      </c>
      <c r="F2469">
        <v>1185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  <c r="U2469" s="15" t="s">
        <v>8373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 t="s">
        <v>8219</v>
      </c>
      <c r="F2470">
        <v>2144.34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14">
        <f t="shared" si="154"/>
        <v>41174.154178240744</v>
      </c>
      <c r="T2470" s="14">
        <f t="shared" si="155"/>
        <v>41210.208333333336</v>
      </c>
      <c r="U2470" s="15" t="s">
        <v>8373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 t="s">
        <v>8219</v>
      </c>
      <c r="F2471">
        <v>1364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  <c r="U2471" s="15" t="s">
        <v>8374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t="s">
        <v>8219</v>
      </c>
      <c r="F2472">
        <v>1031.6400000000001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  <c r="U2472" s="15" t="s">
        <v>8373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 t="s">
        <v>8219</v>
      </c>
      <c r="F2473">
        <v>640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  <c r="U2473" s="15" t="s">
        <v>8374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 t="s">
        <v>8219</v>
      </c>
      <c r="F2474">
        <v>10182.02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  <c r="U2474" s="15" t="s">
        <v>8375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t="s">
        <v>8219</v>
      </c>
      <c r="F2475">
        <v>2000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  <c r="U2475" s="15" t="s">
        <v>8373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 t="s">
        <v>8219</v>
      </c>
      <c r="F2476">
        <v>5000.18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  <c r="U2476" s="15" t="s">
        <v>8375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t="s">
        <v>8219</v>
      </c>
      <c r="F2477">
        <v>2618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14">
        <f t="shared" si="154"/>
        <v>40310.287673611107</v>
      </c>
      <c r="T2477" s="14">
        <f t="shared" si="155"/>
        <v>40369.916666666664</v>
      </c>
      <c r="U2477" s="15" t="s">
        <v>8375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t="s">
        <v>8219</v>
      </c>
      <c r="F2478">
        <v>3360.72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  <c r="U2478" s="15" t="s">
        <v>8371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 t="s">
        <v>8219</v>
      </c>
      <c r="F2479">
        <v>1285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  <c r="U2479" s="15" t="s">
        <v>8373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 t="s">
        <v>8219</v>
      </c>
      <c r="F2480">
        <v>10200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  <c r="U2480" s="15" t="s">
        <v>8373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 t="s">
        <v>8219</v>
      </c>
      <c r="F2481">
        <v>400.33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  <c r="U2481" s="15" t="s">
        <v>8373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 t="s">
        <v>8219</v>
      </c>
      <c r="F2482">
        <v>2000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  <c r="U2482" s="15" t="s">
        <v>8368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 t="s">
        <v>8219</v>
      </c>
      <c r="F2483">
        <v>4516.4399999999996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  <c r="U2483" s="15" t="s">
        <v>8373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 t="s">
        <v>8219</v>
      </c>
      <c r="F2484">
        <v>1001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  <c r="U2484" s="15" t="s">
        <v>8374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 t="s">
        <v>8219</v>
      </c>
      <c r="F2485">
        <v>1251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41030.708368055552</v>
      </c>
      <c r="U2485" s="15" t="s">
        <v>8373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 t="s">
        <v>8219</v>
      </c>
      <c r="F2486">
        <v>4176.1099999999997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  <c r="U2486" s="15" t="s">
        <v>8374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 t="s">
        <v>8219</v>
      </c>
      <c r="F2487">
        <v>2065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  <c r="U2487" s="15" t="s">
        <v>8374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 t="s">
        <v>8219</v>
      </c>
      <c r="F2488">
        <v>797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  <c r="U2488" s="15" t="s">
        <v>8373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t="s">
        <v>8219</v>
      </c>
      <c r="F2489">
        <v>1500.76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  <c r="U2489" s="15" t="s">
        <v>8373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 t="s">
        <v>8219</v>
      </c>
      <c r="F2490">
        <v>3201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  <c r="U2490" s="15" t="s">
        <v>8374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 t="s">
        <v>8219</v>
      </c>
      <c r="F2491">
        <v>4678.5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  <c r="U2491" s="15" t="s">
        <v>8372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t="s">
        <v>8219</v>
      </c>
      <c r="F2492">
        <v>607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14">
        <f t="shared" si="154"/>
        <v>41023.227731481486</v>
      </c>
      <c r="T2492" s="14">
        <f t="shared" si="155"/>
        <v>41083.227731481486</v>
      </c>
      <c r="U2492" s="15" t="s">
        <v>8373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 t="s">
        <v>8219</v>
      </c>
      <c r="F2493">
        <v>516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40559.077083333337</v>
      </c>
      <c r="U2493" s="15" t="s">
        <v>8375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t="s">
        <v>8219</v>
      </c>
      <c r="F2494">
        <v>750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  <c r="U2494" s="15" t="s">
        <v>8373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 t="s">
        <v>8219</v>
      </c>
      <c r="F2495">
        <v>25740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  <c r="U2495" s="15" t="s">
        <v>8372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t="s">
        <v>8219</v>
      </c>
      <c r="F2496">
        <v>1515.08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14">
        <f t="shared" si="154"/>
        <v>41022.645185185189</v>
      </c>
      <c r="T2496" s="14">
        <f t="shared" si="155"/>
        <v>41052.645185185189</v>
      </c>
      <c r="U2496" s="15" t="s">
        <v>8373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t="s">
        <v>8219</v>
      </c>
      <c r="F2497">
        <v>1913.05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  <c r="U2497" s="15" t="s">
        <v>8373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t="s">
        <v>8219</v>
      </c>
      <c r="F2498">
        <v>6000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ROUND((F2498/D2498)*100,0)</f>
        <v>100</v>
      </c>
      <c r="P2498">
        <f t="shared" ref="P2498:P2561" si="157">ROUND(F2498/L2498,2)</f>
        <v>600</v>
      </c>
      <c r="Q2498" t="s">
        <v>8324</v>
      </c>
      <c r="R2498" t="s">
        <v>8328</v>
      </c>
      <c r="S2498" s="14">
        <f t="shared" si="154"/>
        <v>41327.996435185181</v>
      </c>
      <c r="T2498" s="14">
        <f t="shared" si="155"/>
        <v>41362.954768518517</v>
      </c>
      <c r="U2498" s="15" t="s">
        <v>8372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t="s">
        <v>8219</v>
      </c>
      <c r="F2499">
        <v>4510.8599999999997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113</v>
      </c>
      <c r="P2499">
        <f t="shared" si="157"/>
        <v>80.55</v>
      </c>
      <c r="Q2499" t="s">
        <v>8324</v>
      </c>
      <c r="R2499" t="s">
        <v>8328</v>
      </c>
      <c r="S2499" s="14">
        <f t="shared" ref="S2499:S2562" si="158">(J2499/86400)+DATE(1970,1,1)</f>
        <v>40730.878912037035</v>
      </c>
      <c r="T2499" s="14">
        <f t="shared" ref="T2499:T2562" si="159">(I2499/86400)+DATE(1970,1,1)</f>
        <v>40760.878912037035</v>
      </c>
      <c r="U2499" s="15" t="s">
        <v>8374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t="s">
        <v>8219</v>
      </c>
      <c r="F2500">
        <v>1056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  <c r="U2500" s="15" t="s">
        <v>8368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 t="s">
        <v>8219</v>
      </c>
      <c r="F2501">
        <v>8105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14">
        <f t="shared" si="158"/>
        <v>41226.648576388892</v>
      </c>
      <c r="T2501" s="14">
        <f t="shared" si="159"/>
        <v>41274.75</v>
      </c>
      <c r="U2501" s="15" t="s">
        <v>8373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t="s">
        <v>8219</v>
      </c>
      <c r="F2502">
        <v>680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14">
        <f t="shared" si="158"/>
        <v>41053.772858796292</v>
      </c>
      <c r="T2502" s="14">
        <f t="shared" si="159"/>
        <v>41083.772858796292</v>
      </c>
      <c r="U2502" s="15" t="s">
        <v>8373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 t="s">
        <v>8221</v>
      </c>
      <c r="F2503">
        <v>281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14">
        <f t="shared" si="158"/>
        <v>42244.776666666672</v>
      </c>
      <c r="T2503" s="14">
        <f t="shared" si="159"/>
        <v>42274.776666666672</v>
      </c>
      <c r="U2503" s="15" t="s">
        <v>8368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 t="s">
        <v>8221</v>
      </c>
      <c r="F2504">
        <v>86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  <c r="U2504" s="15" t="s">
        <v>8371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 t="s">
        <v>8221</v>
      </c>
      <c r="F2505">
        <v>0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  <c r="U2505" s="15" t="s">
        <v>8370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 t="s">
        <v>8221</v>
      </c>
      <c r="F2506">
        <v>0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  <c r="U2506" s="15" t="s">
        <v>8371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t="s">
        <v>8221</v>
      </c>
      <c r="F2507">
        <v>0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  <c r="U2507" s="15" t="s">
        <v>8368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 t="s">
        <v>8221</v>
      </c>
      <c r="F2508">
        <v>30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  <c r="U2508" s="15" t="s">
        <v>8368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 t="s">
        <v>8221</v>
      </c>
      <c r="F2509">
        <v>0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  <c r="U2509" s="15" t="s">
        <v>8368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 t="s">
        <v>8221</v>
      </c>
      <c r="F2510">
        <v>0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  <c r="U2510" s="15" t="s">
        <v>8371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 t="s">
        <v>8221</v>
      </c>
      <c r="F2511">
        <v>1000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  <c r="U2511" s="15" t="s">
        <v>8368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 t="s">
        <v>8221</v>
      </c>
      <c r="F2512">
        <v>75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14">
        <f t="shared" si="158"/>
        <v>42078.997361111113</v>
      </c>
      <c r="T2512" s="14">
        <f t="shared" si="159"/>
        <v>42138.997361111113</v>
      </c>
      <c r="U2512" s="15" t="s">
        <v>8368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t="s">
        <v>8221</v>
      </c>
      <c r="F2513">
        <v>0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  <c r="U2513" s="15" t="s">
        <v>8370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t="s">
        <v>8221</v>
      </c>
      <c r="F2514">
        <v>0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  <c r="U2514" s="15" t="s">
        <v>8371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 t="s">
        <v>8221</v>
      </c>
      <c r="F2515">
        <v>0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  <c r="U2515" s="15" t="s">
        <v>8370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 t="s">
        <v>8221</v>
      </c>
      <c r="F2516">
        <v>210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  <c r="U2516" s="15" t="s">
        <v>8371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 t="s">
        <v>8221</v>
      </c>
      <c r="F2517">
        <v>930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  <c r="U2517" s="15" t="s">
        <v>8368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 t="s">
        <v>8221</v>
      </c>
      <c r="F2518">
        <v>0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  <c r="U2518" s="15" t="s">
        <v>8371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 t="s">
        <v>8221</v>
      </c>
      <c r="F2519">
        <v>1767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  <c r="U2519" s="15" t="s">
        <v>8368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t="s">
        <v>8221</v>
      </c>
      <c r="F2520">
        <v>0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  <c r="U2520" s="15" t="s">
        <v>8371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 t="s">
        <v>8221</v>
      </c>
      <c r="F2521">
        <v>65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  <c r="U2521" s="15" t="s">
        <v>8371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 t="s">
        <v>8221</v>
      </c>
      <c r="F2522">
        <v>0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42658.806250000001</v>
      </c>
      <c r="U2522" s="15" t="s">
        <v>8370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 t="s">
        <v>8219</v>
      </c>
      <c r="F2523">
        <v>13685.99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  <c r="U2523" s="15" t="s">
        <v>8368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 t="s">
        <v>8219</v>
      </c>
      <c r="F2524">
        <v>5000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  <c r="U2524" s="15" t="s">
        <v>8370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t="s">
        <v>8219</v>
      </c>
      <c r="F2525">
        <v>1408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41961.017268518517</v>
      </c>
      <c r="U2525" s="15" t="s">
        <v>8371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 t="s">
        <v>8219</v>
      </c>
      <c r="F2526">
        <v>7620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  <c r="U2526" s="15" t="s">
        <v>8371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t="s">
        <v>8219</v>
      </c>
      <c r="F2527">
        <v>8026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14">
        <f t="shared" si="158"/>
        <v>41058.844571759255</v>
      </c>
      <c r="T2527" s="14">
        <f t="shared" si="159"/>
        <v>41088.844571759255</v>
      </c>
      <c r="U2527" s="15" t="s">
        <v>8373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t="s">
        <v>8219</v>
      </c>
      <c r="F2528">
        <v>4518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  <c r="U2528" s="15" t="s">
        <v>8371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t="s">
        <v>8219</v>
      </c>
      <c r="F2529">
        <v>4085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  <c r="U2529" s="15" t="s">
        <v>8372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 t="s">
        <v>8219</v>
      </c>
      <c r="F2530">
        <v>4289.99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  <c r="U2530" s="15" t="s">
        <v>8368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t="s">
        <v>8219</v>
      </c>
      <c r="F2531">
        <v>6257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  <c r="U2531" s="15" t="s">
        <v>8373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t="s">
        <v>8219</v>
      </c>
      <c r="F2532">
        <v>6500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  <c r="U2532" s="15" t="s">
        <v>8368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 t="s">
        <v>8219</v>
      </c>
      <c r="F2533">
        <v>4518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  <c r="U2533" s="15" t="s">
        <v>8368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 t="s">
        <v>8219</v>
      </c>
      <c r="F2534">
        <v>5045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  <c r="U2534" s="15" t="s">
        <v>8373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 t="s">
        <v>8219</v>
      </c>
      <c r="F2535">
        <v>8300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  <c r="U2535" s="15" t="s">
        <v>8372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 t="s">
        <v>8219</v>
      </c>
      <c r="F2536">
        <v>2100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4">
        <f t="shared" si="158"/>
        <v>40127.700370370367</v>
      </c>
      <c r="T2536" s="14">
        <f t="shared" si="159"/>
        <v>40179.25</v>
      </c>
      <c r="U2536" s="15" t="s">
        <v>8376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 t="s">
        <v>8219</v>
      </c>
      <c r="F2537">
        <v>20755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  <c r="U2537" s="15" t="s">
        <v>8371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 t="s">
        <v>8219</v>
      </c>
      <c r="F2538">
        <v>29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  <c r="U2538" s="15" t="s">
        <v>8372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t="s">
        <v>8219</v>
      </c>
      <c r="F2539">
        <v>1100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  <c r="U2539" s="15" t="s">
        <v>8374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 t="s">
        <v>8219</v>
      </c>
      <c r="F2540">
        <v>20343.169999999998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  <c r="U2540" s="15" t="s">
        <v>8372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 t="s">
        <v>8219</v>
      </c>
      <c r="F2541">
        <v>10025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  <c r="U2541" s="15" t="s">
        <v>8371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 t="s">
        <v>8219</v>
      </c>
      <c r="F2542">
        <v>2585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  <c r="U2542" s="15" t="s">
        <v>8374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 t="s">
        <v>8219</v>
      </c>
      <c r="F2543">
        <v>3746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14">
        <f t="shared" si="158"/>
        <v>41483.449282407411</v>
      </c>
      <c r="T2543" s="14">
        <f t="shared" si="159"/>
        <v>41543.449282407411</v>
      </c>
      <c r="U2543" s="15" t="s">
        <v>8372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t="s">
        <v>8219</v>
      </c>
      <c r="F2544">
        <v>725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  <c r="U2544" s="15" t="s">
        <v>8372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 t="s">
        <v>8219</v>
      </c>
      <c r="F2545">
        <v>391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  <c r="U2545" s="15" t="s">
        <v>8375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t="s">
        <v>8219</v>
      </c>
      <c r="F2546">
        <v>5041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  <c r="U2546" s="15" t="s">
        <v>8373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t="s">
        <v>8219</v>
      </c>
      <c r="F2547">
        <v>3906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14">
        <f t="shared" si="158"/>
        <v>42027.138171296298</v>
      </c>
      <c r="T2547" s="14">
        <f t="shared" si="159"/>
        <v>42062.020833333328</v>
      </c>
      <c r="U2547" s="15" t="s">
        <v>8368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t="s">
        <v>8219</v>
      </c>
      <c r="F2548">
        <v>3910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14">
        <f t="shared" si="158"/>
        <v>41524.858553240745</v>
      </c>
      <c r="T2548" s="14">
        <f t="shared" si="159"/>
        <v>41552.208333333336</v>
      </c>
      <c r="U2548" s="15" t="s">
        <v>8372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 t="s">
        <v>8219</v>
      </c>
      <c r="F2549">
        <v>6592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  <c r="U2549" s="15" t="s">
        <v>8373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 t="s">
        <v>8219</v>
      </c>
      <c r="F2550">
        <v>6111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14">
        <f t="shared" si="158"/>
        <v>42618.625428240739</v>
      </c>
      <c r="T2550" s="14">
        <f t="shared" si="159"/>
        <v>42643.185416666667</v>
      </c>
      <c r="U2550" s="15" t="s">
        <v>8370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t="s">
        <v>8219</v>
      </c>
      <c r="F2551">
        <v>1614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  <c r="U2551" s="15" t="s">
        <v>8372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 t="s">
        <v>8219</v>
      </c>
      <c r="F2552">
        <v>6555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  <c r="U2552" s="15" t="s">
        <v>8368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t="s">
        <v>8219</v>
      </c>
      <c r="F2553">
        <v>3775.5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  <c r="U2553" s="15" t="s">
        <v>8373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 t="s">
        <v>8219</v>
      </c>
      <c r="F2554">
        <v>3195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  <c r="U2554" s="15" t="s">
        <v>8369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t="s">
        <v>8219</v>
      </c>
      <c r="F2555">
        <v>2333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14">
        <f t="shared" si="158"/>
        <v>41113.199155092589</v>
      </c>
      <c r="T2555" s="14">
        <f t="shared" si="159"/>
        <v>41173.199155092589</v>
      </c>
      <c r="U2555" s="15" t="s">
        <v>8373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 t="s">
        <v>8219</v>
      </c>
      <c r="F2556">
        <v>3684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  <c r="U2556" s="15" t="s">
        <v>8368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 t="s">
        <v>8219</v>
      </c>
      <c r="F2557">
        <v>2147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  <c r="U2557" s="15" t="s">
        <v>8373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 t="s">
        <v>8219</v>
      </c>
      <c r="F2558">
        <v>786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  <c r="U2558" s="15" t="s">
        <v>8373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t="s">
        <v>8219</v>
      </c>
      <c r="F2559">
        <v>1066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  <c r="U2559" s="15" t="s">
        <v>8371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 t="s">
        <v>8219</v>
      </c>
      <c r="F2560">
        <v>1361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14">
        <f t="shared" si="158"/>
        <v>42093.860023148147</v>
      </c>
      <c r="T2560" s="14">
        <f t="shared" si="159"/>
        <v>42125.582638888889</v>
      </c>
      <c r="U2560" s="15" t="s">
        <v>8368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 t="s">
        <v>8219</v>
      </c>
      <c r="F2561">
        <v>890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  <c r="U2561" s="15" t="s">
        <v>8374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 t="s">
        <v>8219</v>
      </c>
      <c r="F2562">
        <v>3003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ROUND((F2562/D2562)*100,0)</f>
        <v>100</v>
      </c>
      <c r="P2562">
        <f t="shared" ref="P2562:P2625" si="161">ROUND(F2562/L2562,2)</f>
        <v>143</v>
      </c>
      <c r="Q2562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  <c r="U2562" s="15" t="s">
        <v>8368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 t="s">
        <v>8220</v>
      </c>
      <c r="F2563">
        <v>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14">
        <f t="shared" ref="S2563:S2626" si="162">(J2563/86400)+DATE(1970,1,1)</f>
        <v>42260.528807870374</v>
      </c>
      <c r="T2563" s="14">
        <f t="shared" ref="T2563:T2626" si="163">(I2563/86400)+DATE(1970,1,1)</f>
        <v>42290.528807870374</v>
      </c>
      <c r="U2563" s="15" t="s">
        <v>8368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 t="s">
        <v>8220</v>
      </c>
      <c r="F2564">
        <v>75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  <c r="U2564" s="15" t="s">
        <v>8370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t="s">
        <v>8220</v>
      </c>
      <c r="F2565">
        <v>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  <c r="U2565" s="15" t="s">
        <v>8368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t="s">
        <v>8220</v>
      </c>
      <c r="F2566">
        <v>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  <c r="U2566" s="15" t="s">
        <v>8371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t="s">
        <v>8220</v>
      </c>
      <c r="F2567">
        <v>100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  <c r="U2567" s="15" t="s">
        <v>8370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t="s">
        <v>8220</v>
      </c>
      <c r="F2568">
        <v>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  <c r="U2568" s="15" t="s">
        <v>8371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t="s">
        <v>8220</v>
      </c>
      <c r="F2569">
        <v>120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  <c r="U2569" s="15" t="s">
        <v>8368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 t="s">
        <v>8220</v>
      </c>
      <c r="F2570">
        <v>50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  <c r="U2570" s="15" t="s">
        <v>8370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t="s">
        <v>8220</v>
      </c>
      <c r="F2571">
        <v>145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  <c r="U2571" s="15" t="s">
        <v>8368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t="s">
        <v>8220</v>
      </c>
      <c r="F2572">
        <v>59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  <c r="U2572" s="15" t="s">
        <v>8369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t="s">
        <v>8220</v>
      </c>
      <c r="F2573">
        <v>250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  <c r="U2573" s="15" t="s">
        <v>8370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t="s">
        <v>8220</v>
      </c>
      <c r="F2574">
        <v>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  <c r="U2574" s="15" t="s">
        <v>8368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 t="s">
        <v>8220</v>
      </c>
      <c r="F2575">
        <v>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  <c r="U2575" s="15" t="s">
        <v>8371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 t="s">
        <v>8220</v>
      </c>
      <c r="F2576">
        <v>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  <c r="U2576" s="15" t="s">
        <v>8370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 t="s">
        <v>8220</v>
      </c>
      <c r="F2577">
        <v>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4">
        <f t="shared" si="162"/>
        <v>41986.108726851853</v>
      </c>
      <c r="T2577" s="14">
        <f t="shared" si="163"/>
        <v>42016.108726851853</v>
      </c>
      <c r="U2577" s="15" t="s">
        <v>8371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t="s">
        <v>8220</v>
      </c>
      <c r="F2578">
        <v>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  <c r="U2578" s="15" t="s">
        <v>8368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 t="s">
        <v>8220</v>
      </c>
      <c r="F2579">
        <v>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  <c r="U2579" s="15" t="s">
        <v>8371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 t="s">
        <v>8220</v>
      </c>
      <c r="F2580">
        <v>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4">
        <f t="shared" si="162"/>
        <v>42238.022905092592</v>
      </c>
      <c r="T2580" s="14">
        <f t="shared" si="163"/>
        <v>42286.708333333328</v>
      </c>
      <c r="U2580" s="15" t="s">
        <v>8368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t="s">
        <v>8220</v>
      </c>
      <c r="F2581">
        <v>277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  <c r="U2581" s="15" t="s">
        <v>8371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t="s">
        <v>8220</v>
      </c>
      <c r="F2582">
        <v>51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  <c r="U2582" s="15" t="s">
        <v>8368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t="s">
        <v>8221</v>
      </c>
      <c r="F2583">
        <v>530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  <c r="U2583" s="15" t="s">
        <v>8368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t="s">
        <v>8221</v>
      </c>
      <c r="F2584">
        <v>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  <c r="U2584" s="15" t="s">
        <v>8370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 t="s">
        <v>8221</v>
      </c>
      <c r="F2585">
        <v>5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  <c r="U2585" s="15" t="s">
        <v>8368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 t="s">
        <v>8221</v>
      </c>
      <c r="F2586">
        <v>0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4">
        <f t="shared" si="162"/>
        <v>42140.173252314809</v>
      </c>
      <c r="T2586" s="14">
        <f t="shared" si="163"/>
        <v>42170.173252314809</v>
      </c>
      <c r="U2586" s="15" t="s">
        <v>8368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t="s">
        <v>8221</v>
      </c>
      <c r="F2587">
        <v>50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  <c r="U2587" s="15" t="s">
        <v>8371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t="s">
        <v>8221</v>
      </c>
      <c r="F2588">
        <v>5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  <c r="U2588" s="15" t="s">
        <v>8368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t="s">
        <v>8221</v>
      </c>
      <c r="F2589">
        <v>1217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  <c r="U2589" s="15" t="s">
        <v>8368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 t="s">
        <v>8221</v>
      </c>
      <c r="F2590">
        <v>233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  <c r="U2590" s="15" t="s">
        <v>8368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 t="s">
        <v>8221</v>
      </c>
      <c r="F2591">
        <v>5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  <c r="U2591" s="15" t="s">
        <v>8370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 t="s">
        <v>8221</v>
      </c>
      <c r="F2592">
        <v>0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  <c r="U2592" s="15" t="s">
        <v>8370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 t="s">
        <v>8221</v>
      </c>
      <c r="F2593">
        <v>26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  <c r="U2593" s="15" t="s">
        <v>8370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 t="s">
        <v>8221</v>
      </c>
      <c r="F2594">
        <v>50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  <c r="U2594" s="15" t="s">
        <v>8371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t="s">
        <v>8221</v>
      </c>
      <c r="F2595">
        <v>0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4">
        <f t="shared" si="162"/>
        <v>42089.845208333332</v>
      </c>
      <c r="T2595" s="14">
        <f t="shared" si="163"/>
        <v>42119.845208333332</v>
      </c>
      <c r="U2595" s="15" t="s">
        <v>8368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t="s">
        <v>8221</v>
      </c>
      <c r="F2596">
        <v>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  <c r="U2596" s="15" t="s">
        <v>8371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t="s">
        <v>8221</v>
      </c>
      <c r="F2597">
        <v>1825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  <c r="U2597" s="15" t="s">
        <v>8369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 t="s">
        <v>8221</v>
      </c>
      <c r="F2598">
        <v>8256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  <c r="U2598" s="15" t="s">
        <v>8371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t="s">
        <v>8221</v>
      </c>
      <c r="F2599">
        <v>85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  <c r="U2599" s="15" t="s">
        <v>8370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 t="s">
        <v>8221</v>
      </c>
      <c r="F2600">
        <v>1170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  <c r="U2600" s="15" t="s">
        <v>8368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 t="s">
        <v>8221</v>
      </c>
      <c r="F2601">
        <v>90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  <c r="U2601" s="15" t="s">
        <v>8371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 t="s">
        <v>8221</v>
      </c>
      <c r="F2602">
        <v>3466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  <c r="U2602" s="15" t="s">
        <v>8370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 t="s">
        <v>8219</v>
      </c>
      <c r="F2603">
        <v>3307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14">
        <f t="shared" si="162"/>
        <v>41150.902187500003</v>
      </c>
      <c r="T2603" s="14">
        <f t="shared" si="163"/>
        <v>41165.165972222225</v>
      </c>
      <c r="U2603" s="15" t="s">
        <v>8373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t="s">
        <v>8219</v>
      </c>
      <c r="F2604">
        <v>39131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  <c r="U2604" s="15" t="s">
        <v>8371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t="s">
        <v>8219</v>
      </c>
      <c r="F2605">
        <v>1776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  <c r="U2605" s="15" t="s">
        <v>8372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t="s">
        <v>8219</v>
      </c>
      <c r="F2606">
        <v>20843.599999999999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  <c r="U2606" s="15" t="s">
        <v>8373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 t="s">
        <v>8219</v>
      </c>
      <c r="F2607">
        <v>107421.57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  <c r="U2607" s="15" t="s">
        <v>8370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 t="s">
        <v>8219</v>
      </c>
      <c r="F2608">
        <v>12106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14">
        <f t="shared" si="162"/>
        <v>41726.712754629625</v>
      </c>
      <c r="T2608" s="14">
        <f t="shared" si="163"/>
        <v>41758.712754629625</v>
      </c>
      <c r="U2608" s="15" t="s">
        <v>8371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 t="s">
        <v>8219</v>
      </c>
      <c r="F2609">
        <v>32616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  <c r="U2609" s="15" t="s">
        <v>8368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t="s">
        <v>8219</v>
      </c>
      <c r="F2610">
        <v>17914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  <c r="U2610" s="15" t="s">
        <v>8369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 t="s">
        <v>8219</v>
      </c>
      <c r="F2611">
        <v>106330.39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  <c r="U2611" s="15" t="s">
        <v>8373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 t="s">
        <v>8219</v>
      </c>
      <c r="F2612">
        <v>32172.66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  <c r="U2612" s="15" t="s">
        <v>8370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 t="s">
        <v>8219</v>
      </c>
      <c r="F2613">
        <v>306970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  <c r="U2613" s="15" t="s">
        <v>8370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t="s">
        <v>8219</v>
      </c>
      <c r="F2614">
        <v>17176.13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  <c r="U2614" s="15" t="s">
        <v>8371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 t="s">
        <v>8219</v>
      </c>
      <c r="F2615">
        <v>7576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  <c r="U2615" s="15" t="s">
        <v>8373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 t="s">
        <v>8219</v>
      </c>
      <c r="F2616">
        <v>10710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  <c r="U2616" s="15" t="s">
        <v>8371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 t="s">
        <v>8219</v>
      </c>
      <c r="F2617">
        <v>3397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  <c r="U2617" s="15" t="s">
        <v>8370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t="s">
        <v>8219</v>
      </c>
      <c r="F2618">
        <v>28633.5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  <c r="U2618" s="15" t="s">
        <v>8368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 t="s">
        <v>8219</v>
      </c>
      <c r="F2619">
        <v>4388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  <c r="U2619" s="15" t="s">
        <v>8371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t="s">
        <v>8219</v>
      </c>
      <c r="F2620">
        <v>15808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  <c r="U2620" s="15" t="s">
        <v>8368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 t="s">
        <v>8219</v>
      </c>
      <c r="F2621">
        <v>1884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  <c r="U2621" s="15" t="s">
        <v>8368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 t="s">
        <v>8219</v>
      </c>
      <c r="F2622">
        <v>93374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  <c r="U2622" s="15" t="s">
        <v>8368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 t="s">
        <v>8219</v>
      </c>
      <c r="F2623">
        <v>21882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14">
        <f t="shared" si="162"/>
        <v>42115.747546296298</v>
      </c>
      <c r="T2623" s="14">
        <f t="shared" si="163"/>
        <v>42145.747546296298</v>
      </c>
      <c r="U2623" s="15" t="s">
        <v>8368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 t="s">
        <v>8219</v>
      </c>
      <c r="F2624">
        <v>1967.76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  <c r="U2624" s="15" t="s">
        <v>8370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 t="s">
        <v>8219</v>
      </c>
      <c r="F2625">
        <v>2280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  <c r="U2625" s="15" t="s">
        <v>8370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 t="s">
        <v>8219</v>
      </c>
      <c r="F2626">
        <v>110353.65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ROUND((F2626/D2626)*100,0)</f>
        <v>1379</v>
      </c>
      <c r="P2626">
        <f t="shared" ref="P2626:P2689" si="165">ROUND(F2626/L2626,2)</f>
        <v>31.82</v>
      </c>
      <c r="Q2626" t="s">
        <v>8318</v>
      </c>
      <c r="R2626" t="s">
        <v>8354</v>
      </c>
      <c r="S2626" s="14">
        <f t="shared" si="162"/>
        <v>41144.421550925923</v>
      </c>
      <c r="T2626" s="14">
        <f t="shared" si="163"/>
        <v>41165.421550925923</v>
      </c>
      <c r="U2626" s="15" t="s">
        <v>8373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 t="s">
        <v>8219</v>
      </c>
      <c r="F2627">
        <v>1434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956</v>
      </c>
      <c r="P2627">
        <f t="shared" si="165"/>
        <v>27.58</v>
      </c>
      <c r="Q2627" t="s">
        <v>8318</v>
      </c>
      <c r="R2627" t="s">
        <v>8354</v>
      </c>
      <c r="S2627" s="14">
        <f t="shared" ref="S2627:S2690" si="166">(J2627/86400)+DATE(1970,1,1)</f>
        <v>42658.810277777782</v>
      </c>
      <c r="T2627" s="14">
        <f t="shared" ref="T2627:T2690" si="167">(I2627/86400)+DATE(1970,1,1)</f>
        <v>42683.851944444439</v>
      </c>
      <c r="U2627" s="15" t="s">
        <v>8370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t="s">
        <v>8219</v>
      </c>
      <c r="F2628">
        <v>2800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  <c r="U2628" s="15" t="s">
        <v>8368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 t="s">
        <v>8219</v>
      </c>
      <c r="F2629">
        <v>970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42334.871076388888</v>
      </c>
      <c r="U2629" s="15" t="s">
        <v>8368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 t="s">
        <v>8219</v>
      </c>
      <c r="F2630">
        <v>926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  <c r="U2630" s="15" t="s">
        <v>8371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 t="s">
        <v>8219</v>
      </c>
      <c r="F2631">
        <v>6387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  <c r="U2631" s="15" t="s">
        <v>8368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 t="s">
        <v>8219</v>
      </c>
      <c r="F2632">
        <v>3158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  <c r="U2632" s="15" t="s">
        <v>8370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t="s">
        <v>8219</v>
      </c>
      <c r="F2633">
        <v>22933.05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  <c r="U2633" s="15" t="s">
        <v>8368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t="s">
        <v>8219</v>
      </c>
      <c r="F2634">
        <v>1466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  <c r="U2634" s="15" t="s">
        <v>8370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 t="s">
        <v>8219</v>
      </c>
      <c r="F2635">
        <v>17731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  <c r="U2635" s="15" t="s">
        <v>8371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t="s">
        <v>8219</v>
      </c>
      <c r="F2636">
        <v>986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14">
        <f t="shared" si="166"/>
        <v>42612.656493055554</v>
      </c>
      <c r="T2636" s="14">
        <f t="shared" si="167"/>
        <v>42642.656493055554</v>
      </c>
      <c r="U2636" s="15" t="s">
        <v>8370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 t="s">
        <v>8219</v>
      </c>
      <c r="F2637">
        <v>11500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  <c r="U2637" s="15" t="s">
        <v>8368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 t="s">
        <v>8219</v>
      </c>
      <c r="F2638">
        <v>1873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  <c r="U2638" s="15" t="s">
        <v>8370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 t="s">
        <v>8219</v>
      </c>
      <c r="F2639">
        <v>831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  <c r="U2639" s="15" t="s">
        <v>8370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t="s">
        <v>8219</v>
      </c>
      <c r="F2640">
        <v>353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  <c r="U2640" s="15" t="s">
        <v>8371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 t="s">
        <v>8219</v>
      </c>
      <c r="F2641">
        <v>492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  <c r="U2641" s="15" t="s">
        <v>8368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 t="s">
        <v>8219</v>
      </c>
      <c r="F2642">
        <v>3170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  <c r="U2642" s="15" t="s">
        <v>8368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t="s">
        <v>8221</v>
      </c>
      <c r="F2643">
        <v>15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  <c r="U2643" s="15" t="s">
        <v>8371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t="s">
        <v>8221</v>
      </c>
      <c r="F2644">
        <v>0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  <c r="U2644" s="15" t="s">
        <v>8370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 t="s">
        <v>8220</v>
      </c>
      <c r="F2645">
        <v>335597.31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14">
        <f t="shared" si="166"/>
        <v>42689.582349537042</v>
      </c>
      <c r="T2645" s="14">
        <f t="shared" si="167"/>
        <v>42725.332638888889</v>
      </c>
      <c r="U2645" s="15" t="s">
        <v>8370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t="s">
        <v>8220</v>
      </c>
      <c r="F2646">
        <v>2053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  <c r="U2646" s="15" t="s">
        <v>8369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 t="s">
        <v>8220</v>
      </c>
      <c r="F2647">
        <v>2100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  <c r="U2647" s="15" t="s">
        <v>8371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t="s">
        <v>8220</v>
      </c>
      <c r="F2648">
        <v>42086.42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  <c r="U2648" s="15" t="s">
        <v>8368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 t="s">
        <v>8220</v>
      </c>
      <c r="F2649">
        <v>36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  <c r="U2649" s="15" t="s">
        <v>8368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 t="s">
        <v>8220</v>
      </c>
      <c r="F2650">
        <v>106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  <c r="U2650" s="15" t="s">
        <v>8370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t="s">
        <v>8220</v>
      </c>
      <c r="F2651">
        <v>124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  <c r="U2651" s="15" t="s">
        <v>8368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 t="s">
        <v>8220</v>
      </c>
      <c r="F2652">
        <v>358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  <c r="U2652" s="15" t="s">
        <v>8370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 t="s">
        <v>8220</v>
      </c>
      <c r="F2653">
        <v>5233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14">
        <f t="shared" si="166"/>
        <v>42327.805659722224</v>
      </c>
      <c r="T2653" s="14">
        <f t="shared" si="167"/>
        <v>42355.805659722224</v>
      </c>
      <c r="U2653" s="15" t="s">
        <v>8368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 t="s">
        <v>8220</v>
      </c>
      <c r="F2654">
        <v>885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  <c r="U2654" s="15" t="s">
        <v>8371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t="s">
        <v>8220</v>
      </c>
      <c r="F2655">
        <v>5876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  <c r="U2655" s="15" t="s">
        <v>8371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 t="s">
        <v>8220</v>
      </c>
      <c r="F2656">
        <v>51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14">
        <f t="shared" si="166"/>
        <v>42055.600995370369</v>
      </c>
      <c r="T2656" s="14">
        <f t="shared" si="167"/>
        <v>42115.559328703705</v>
      </c>
      <c r="U2656" s="15" t="s">
        <v>8368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 t="s">
        <v>8220</v>
      </c>
      <c r="F2657">
        <v>3155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  <c r="U2657" s="15" t="s">
        <v>8370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t="s">
        <v>8220</v>
      </c>
      <c r="F2658">
        <v>17155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14">
        <f t="shared" si="166"/>
        <v>42767.688518518524</v>
      </c>
      <c r="T2658" s="14">
        <f t="shared" si="167"/>
        <v>42806.791666666672</v>
      </c>
      <c r="U2658" s="15" t="s">
        <v>8369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 t="s">
        <v>8220</v>
      </c>
      <c r="F2659">
        <v>5621.38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  <c r="U2659" s="15" t="s">
        <v>8370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t="s">
        <v>8220</v>
      </c>
      <c r="F2660">
        <v>91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14">
        <f t="shared" si="166"/>
        <v>42551.884189814809</v>
      </c>
      <c r="T2660" s="14">
        <f t="shared" si="167"/>
        <v>42581.884189814809</v>
      </c>
      <c r="U2660" s="15" t="s">
        <v>8370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 t="s">
        <v>8220</v>
      </c>
      <c r="F2661">
        <v>1333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14">
        <f t="shared" si="166"/>
        <v>42082.069560185184</v>
      </c>
      <c r="T2661" s="14">
        <f t="shared" si="167"/>
        <v>42112.069560185184</v>
      </c>
      <c r="U2661" s="15" t="s">
        <v>8368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 t="s">
        <v>8220</v>
      </c>
      <c r="F2662">
        <v>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  <c r="U2662" s="15" t="s">
        <v>8368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t="s">
        <v>8219</v>
      </c>
      <c r="F2663">
        <v>5145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  <c r="U2663" s="15" t="s">
        <v>8372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t="s">
        <v>8219</v>
      </c>
      <c r="F2664">
        <v>21360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  <c r="U2664" s="15" t="s">
        <v>8368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 t="s">
        <v>8219</v>
      </c>
      <c r="F2665">
        <v>20919.25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  <c r="U2665" s="15" t="s">
        <v>8368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 t="s">
        <v>8219</v>
      </c>
      <c r="F2666">
        <v>18100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  <c r="U2666" s="15" t="s">
        <v>8368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 t="s">
        <v>8219</v>
      </c>
      <c r="F2667">
        <v>4310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  <c r="U2667" s="15" t="s">
        <v>8368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 t="s">
        <v>8219</v>
      </c>
      <c r="F2668">
        <v>15929.51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  <c r="U2668" s="15" t="s">
        <v>8368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 t="s">
        <v>8219</v>
      </c>
      <c r="F2669">
        <v>1660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  <c r="U2669" s="15" t="s">
        <v>8370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t="s">
        <v>8219</v>
      </c>
      <c r="F2670">
        <v>1707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14">
        <f t="shared" si="166"/>
        <v>42275.58871527778</v>
      </c>
      <c r="T2670" s="14">
        <f t="shared" si="167"/>
        <v>42317.60555555555</v>
      </c>
      <c r="U2670" s="15" t="s">
        <v>8368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 t="s">
        <v>8219</v>
      </c>
      <c r="F2671">
        <v>1001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14">
        <f t="shared" si="166"/>
        <v>42319.035833333328</v>
      </c>
      <c r="T2671" s="14">
        <f t="shared" si="167"/>
        <v>42379.035833333328</v>
      </c>
      <c r="U2671" s="15" t="s">
        <v>8368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 t="s">
        <v>8221</v>
      </c>
      <c r="F2672">
        <v>2495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  <c r="U2672" s="15" t="s">
        <v>8371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t="s">
        <v>8221</v>
      </c>
      <c r="F2673">
        <v>2836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14">
        <f t="shared" si="166"/>
        <v>41962.749027777776</v>
      </c>
      <c r="T2673" s="14">
        <f t="shared" si="167"/>
        <v>41992.818055555559</v>
      </c>
      <c r="U2673" s="15" t="s">
        <v>8371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 t="s">
        <v>8221</v>
      </c>
      <c r="F2674">
        <v>3319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  <c r="U2674" s="15" t="s">
        <v>8368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 t="s">
        <v>8221</v>
      </c>
      <c r="F2675">
        <v>11032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  <c r="U2675" s="15" t="s">
        <v>8371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t="s">
        <v>8221</v>
      </c>
      <c r="F2676">
        <v>21994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  <c r="U2676" s="15" t="s">
        <v>8370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 t="s">
        <v>8221</v>
      </c>
      <c r="F2677">
        <v>1897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  <c r="U2677" s="15" t="s">
        <v>8371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 t="s">
        <v>8221</v>
      </c>
      <c r="F2678">
        <v>1058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  <c r="U2678" s="15" t="s">
        <v>8370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t="s">
        <v>8221</v>
      </c>
      <c r="F2679">
        <v>3415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14">
        <f t="shared" si="166"/>
        <v>41793.029432870375</v>
      </c>
      <c r="T2679" s="14">
        <f t="shared" si="167"/>
        <v>41823.029432870375</v>
      </c>
      <c r="U2679" s="15" t="s">
        <v>8371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 t="s">
        <v>8221</v>
      </c>
      <c r="F2680">
        <v>1100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  <c r="U2680" s="15" t="s">
        <v>8368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 t="s">
        <v>8221</v>
      </c>
      <c r="F2681">
        <v>132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  <c r="U2681" s="15" t="s">
        <v>8368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 t="s">
        <v>8221</v>
      </c>
      <c r="F2682">
        <v>276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  <c r="U2682" s="15" t="s">
        <v>8370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t="s">
        <v>8221</v>
      </c>
      <c r="F2683">
        <v>55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  <c r="U2683" s="15" t="s">
        <v>8371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t="s">
        <v>8221</v>
      </c>
      <c r="F2684">
        <v>1698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  <c r="U2684" s="15" t="s">
        <v>8371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 t="s">
        <v>8221</v>
      </c>
      <c r="F2685">
        <v>36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  <c r="U2685" s="15" t="s">
        <v>8368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 t="s">
        <v>8221</v>
      </c>
      <c r="F2686">
        <v>800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14">
        <f t="shared" si="166"/>
        <v>41820.914641203708</v>
      </c>
      <c r="T2686" s="14">
        <f t="shared" si="167"/>
        <v>41860.914641203708</v>
      </c>
      <c r="U2686" s="15" t="s">
        <v>8371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 t="s">
        <v>8221</v>
      </c>
      <c r="F2687">
        <v>10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42121.654282407406</v>
      </c>
      <c r="U2687" s="15" t="s">
        <v>8368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 t="s">
        <v>8221</v>
      </c>
      <c r="F2688">
        <v>0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  <c r="U2688" s="15" t="s">
        <v>8371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t="s">
        <v>8221</v>
      </c>
      <c r="F2689">
        <v>0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  <c r="U2689" s="15" t="s">
        <v>8368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t="s">
        <v>8221</v>
      </c>
      <c r="F2690">
        <v>74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ROUND((F2690/D2690)*100,0)</f>
        <v>0</v>
      </c>
      <c r="P2690">
        <f t="shared" ref="P2690:P2753" si="169">ROUND(F2690/L2690,2)</f>
        <v>5.29</v>
      </c>
      <c r="Q2690" t="s">
        <v>8335</v>
      </c>
      <c r="R2690" t="s">
        <v>8336</v>
      </c>
      <c r="S2690" s="14">
        <f t="shared" si="166"/>
        <v>42028.11886574074</v>
      </c>
      <c r="T2690" s="14">
        <f t="shared" si="167"/>
        <v>42059.125</v>
      </c>
      <c r="U2690" s="15" t="s">
        <v>8368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 t="s">
        <v>8221</v>
      </c>
      <c r="F2691">
        <v>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0</v>
      </c>
      <c r="P2691">
        <f t="shared" si="169"/>
        <v>1</v>
      </c>
      <c r="Q2691" t="s">
        <v>8335</v>
      </c>
      <c r="R2691" t="s">
        <v>8336</v>
      </c>
      <c r="S2691" s="14">
        <f t="shared" ref="S2691:S2754" si="170">(J2691/86400)+DATE(1970,1,1)</f>
        <v>42551.961689814816</v>
      </c>
      <c r="T2691" s="14">
        <f t="shared" ref="T2691:T2754" si="171">(I2691/86400)+DATE(1970,1,1)</f>
        <v>42581.961689814816</v>
      </c>
      <c r="U2691" s="15" t="s">
        <v>8370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 t="s">
        <v>8221</v>
      </c>
      <c r="F2692">
        <v>8586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  <c r="U2692" s="15" t="s">
        <v>8368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t="s">
        <v>8221</v>
      </c>
      <c r="F2693">
        <v>35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  <c r="U2693" s="15" t="s">
        <v>8368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t="s">
        <v>8221</v>
      </c>
      <c r="F2694">
        <v>25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  <c r="U2694" s="15" t="s">
        <v>8368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 t="s">
        <v>8221</v>
      </c>
      <c r="F2695">
        <v>40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  <c r="U2695" s="15" t="s">
        <v>8371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 t="s">
        <v>8221</v>
      </c>
      <c r="F2696">
        <v>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  <c r="U2696" s="15" t="s">
        <v>8371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 t="s">
        <v>8221</v>
      </c>
      <c r="F2697">
        <v>71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  <c r="U2697" s="15" t="s">
        <v>8368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 t="s">
        <v>8221</v>
      </c>
      <c r="F2698">
        <v>3390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  <c r="U2698" s="15" t="s">
        <v>8371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t="s">
        <v>8221</v>
      </c>
      <c r="F2699">
        <v>6061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  <c r="U2699" s="15" t="s">
        <v>8368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t="s">
        <v>8221</v>
      </c>
      <c r="F2700">
        <v>26.01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  <c r="U2700" s="15" t="s">
        <v>8371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 t="s">
        <v>8221</v>
      </c>
      <c r="F2701">
        <v>0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  <c r="U2701" s="15" t="s">
        <v>8371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t="s">
        <v>8221</v>
      </c>
      <c r="F2702">
        <v>70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14">
        <f t="shared" si="170"/>
        <v>41870.874675925923</v>
      </c>
      <c r="T2702" s="14">
        <f t="shared" si="171"/>
        <v>41900.874675925923</v>
      </c>
      <c r="U2702" s="15" t="s">
        <v>8371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 t="s">
        <v>8222</v>
      </c>
      <c r="F2703">
        <v>1570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  <c r="U2703" s="15" t="s">
        <v>8369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 t="s">
        <v>8222</v>
      </c>
      <c r="F2704">
        <v>3441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  <c r="U2704" s="15" t="s">
        <v>8369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 t="s">
        <v>8222</v>
      </c>
      <c r="F2705">
        <v>41500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  <c r="U2705" s="15" t="s">
        <v>8369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 t="s">
        <v>8222</v>
      </c>
      <c r="F2706">
        <v>1145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  <c r="U2706" s="15" t="s">
        <v>8369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t="s">
        <v>8222</v>
      </c>
      <c r="F2707">
        <v>1739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  <c r="U2707" s="15" t="s">
        <v>8369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t="s">
        <v>8219</v>
      </c>
      <c r="F2708">
        <v>39304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  <c r="U2708" s="15" t="s">
        <v>8371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t="s">
        <v>8219</v>
      </c>
      <c r="F2709">
        <v>28067.57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  <c r="U2709" s="15" t="s">
        <v>8372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t="s">
        <v>8219</v>
      </c>
      <c r="F2710">
        <v>46643.07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  <c r="U2710" s="15" t="s">
        <v>8370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t="s">
        <v>8219</v>
      </c>
      <c r="F2711">
        <v>50803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  <c r="U2711" s="15" t="s">
        <v>8370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t="s">
        <v>8219</v>
      </c>
      <c r="F2712">
        <v>92340.21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  <c r="U2712" s="15" t="s">
        <v>8371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 t="s">
        <v>8219</v>
      </c>
      <c r="F2713">
        <v>3938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14">
        <f t="shared" si="170"/>
        <v>41780.745254629626</v>
      </c>
      <c r="T2713" s="14">
        <f t="shared" si="171"/>
        <v>41810.917361111111</v>
      </c>
      <c r="U2713" s="15" t="s">
        <v>8371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 t="s">
        <v>8219</v>
      </c>
      <c r="F2714">
        <v>7226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  <c r="U2714" s="15" t="s">
        <v>8372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 t="s">
        <v>8219</v>
      </c>
      <c r="F2715">
        <v>153362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  <c r="U2715" s="15" t="s">
        <v>8368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 t="s">
        <v>8219</v>
      </c>
      <c r="F2716">
        <v>29089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  <c r="U2716" s="15" t="s">
        <v>8370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 t="s">
        <v>8219</v>
      </c>
      <c r="F2717">
        <v>31754.69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  <c r="U2717" s="15" t="s">
        <v>8370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 t="s">
        <v>8219</v>
      </c>
      <c r="F2718">
        <v>11998.01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  <c r="U2718" s="15" t="s">
        <v>8368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t="s">
        <v>8219</v>
      </c>
      <c r="F2719">
        <v>30026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14">
        <f t="shared" si="170"/>
        <v>41934.914918981478</v>
      </c>
      <c r="T2719" s="14">
        <f t="shared" si="171"/>
        <v>41979.956585648149</v>
      </c>
      <c r="U2719" s="15" t="s">
        <v>8371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 t="s">
        <v>8219</v>
      </c>
      <c r="F2720">
        <v>18645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  <c r="U2720" s="15" t="s">
        <v>8370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 t="s">
        <v>8219</v>
      </c>
      <c r="F2721">
        <v>6530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42477.98951388889</v>
      </c>
      <c r="U2721" s="15" t="s">
        <v>8370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t="s">
        <v>8219</v>
      </c>
      <c r="F2722">
        <v>29531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14">
        <f t="shared" si="170"/>
        <v>42655.465891203705</v>
      </c>
      <c r="T2722" s="14">
        <f t="shared" si="171"/>
        <v>42685.507557870369</v>
      </c>
      <c r="U2722" s="15" t="s">
        <v>8370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 t="s">
        <v>8219</v>
      </c>
      <c r="F2723">
        <v>10965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  <c r="U2723" s="15" t="s">
        <v>8372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 t="s">
        <v>8219</v>
      </c>
      <c r="F2724">
        <v>12627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  <c r="U2724" s="15" t="s">
        <v>8370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 t="s">
        <v>8219</v>
      </c>
      <c r="F2725">
        <v>16806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  <c r="U2725" s="15" t="s">
        <v>8371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 t="s">
        <v>8219</v>
      </c>
      <c r="F2726">
        <v>7326.88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  <c r="U2726" s="15" t="s">
        <v>8368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 t="s">
        <v>8219</v>
      </c>
      <c r="F2727">
        <v>57817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  <c r="U2727" s="15" t="s">
        <v>8369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 t="s">
        <v>8219</v>
      </c>
      <c r="F2728">
        <v>105745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  <c r="U2728" s="15" t="s">
        <v>8370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t="s">
        <v>8219</v>
      </c>
      <c r="F2729">
        <v>49321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  <c r="U2729" s="15" t="s">
        <v>8368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t="s">
        <v>8219</v>
      </c>
      <c r="F2730">
        <v>30274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  <c r="U2730" s="15" t="s">
        <v>8368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t="s">
        <v>8219</v>
      </c>
      <c r="F2731">
        <v>7833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  <c r="U2731" s="15" t="s">
        <v>8368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 t="s">
        <v>8219</v>
      </c>
      <c r="F2732">
        <v>45979.01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  <c r="U2732" s="15" t="s">
        <v>8372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 t="s">
        <v>8219</v>
      </c>
      <c r="F2733">
        <v>31291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  <c r="U2733" s="15" t="s">
        <v>8371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 t="s">
        <v>8219</v>
      </c>
      <c r="F2734">
        <v>14190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  <c r="U2734" s="15" t="s">
        <v>8372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 t="s">
        <v>8219</v>
      </c>
      <c r="F2735">
        <v>53769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  <c r="U2735" s="15" t="s">
        <v>8368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 t="s">
        <v>8219</v>
      </c>
      <c r="F2736">
        <v>22603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  <c r="U2736" s="15" t="s">
        <v>8370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 t="s">
        <v>8219</v>
      </c>
      <c r="F2737">
        <v>7336.01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  <c r="U2737" s="15" t="s">
        <v>8372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 t="s">
        <v>8219</v>
      </c>
      <c r="F2738">
        <v>9832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  <c r="U2738" s="15" t="s">
        <v>8371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 t="s">
        <v>8219</v>
      </c>
      <c r="F2739">
        <v>73818.240000000005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  <c r="U2739" s="15" t="s">
        <v>8372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t="s">
        <v>8219</v>
      </c>
      <c r="F2740">
        <v>7397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  <c r="U2740" s="15" t="s">
        <v>8370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 t="s">
        <v>8219</v>
      </c>
      <c r="F2741">
        <v>4225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  <c r="U2741" s="15" t="s">
        <v>8371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 t="s">
        <v>8219</v>
      </c>
      <c r="F2742">
        <v>310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  <c r="U2742" s="15" t="s">
        <v>8368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t="s">
        <v>8221</v>
      </c>
      <c r="F2743">
        <v>35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  <c r="U2743" s="15" t="s">
        <v>8371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t="s">
        <v>8221</v>
      </c>
      <c r="F2744">
        <v>731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  <c r="U2744" s="15" t="s">
        <v>8373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t="s">
        <v>8221</v>
      </c>
      <c r="F2745">
        <v>0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  <c r="U2745" s="15" t="s">
        <v>8370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 t="s">
        <v>8221</v>
      </c>
      <c r="F2746">
        <v>835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  <c r="U2746" s="15" t="s">
        <v>8373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 t="s">
        <v>8221</v>
      </c>
      <c r="F2747">
        <v>1751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  <c r="U2747" s="15" t="s">
        <v>8373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 t="s">
        <v>8221</v>
      </c>
      <c r="F2748">
        <v>801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  <c r="U2748" s="15" t="s">
        <v>8371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t="s">
        <v>8221</v>
      </c>
      <c r="F2749">
        <v>140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4">
        <f t="shared" si="170"/>
        <v>41044.648113425923</v>
      </c>
      <c r="T2749" s="14">
        <f t="shared" si="171"/>
        <v>41076.131944444445</v>
      </c>
      <c r="U2749" s="15" t="s">
        <v>8373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 t="s">
        <v>8221</v>
      </c>
      <c r="F2750">
        <v>53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  <c r="U2750" s="15" t="s">
        <v>8370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t="s">
        <v>8221</v>
      </c>
      <c r="F2751">
        <v>110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  <c r="U2751" s="15" t="s">
        <v>8368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t="s">
        <v>8221</v>
      </c>
      <c r="F2752">
        <v>0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4">
        <f t="shared" si="170"/>
        <v>41078.899826388893</v>
      </c>
      <c r="T2752" s="14">
        <f t="shared" si="171"/>
        <v>41090.833333333336</v>
      </c>
      <c r="U2752" s="15" t="s">
        <v>8373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 t="s">
        <v>8221</v>
      </c>
      <c r="F2753">
        <v>0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4">
        <f t="shared" si="170"/>
        <v>41747.887060185181</v>
      </c>
      <c r="T2753" s="14">
        <f t="shared" si="171"/>
        <v>41807.887060185181</v>
      </c>
      <c r="U2753" s="15" t="s">
        <v>8371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 t="s">
        <v>8221</v>
      </c>
      <c r="F2754">
        <v>550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ROUND((F2754/D2754)*100,0)</f>
        <v>11</v>
      </c>
      <c r="P2754">
        <f t="shared" ref="P2754:P2817" si="173">ROUND(F2754/L2754,2)</f>
        <v>39.29</v>
      </c>
      <c r="Q2754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  <c r="U2754" s="15" t="s">
        <v>8374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t="s">
        <v>8221</v>
      </c>
      <c r="F2755">
        <v>380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>
        <f t="shared" si="173"/>
        <v>47.5</v>
      </c>
      <c r="Q2755" t="s">
        <v>8321</v>
      </c>
      <c r="R2755" t="s">
        <v>8357</v>
      </c>
      <c r="S2755" s="14">
        <f t="shared" ref="S2755:S2818" si="174">(J2755/86400)+DATE(1970,1,1)</f>
        <v>41117.900729166664</v>
      </c>
      <c r="T2755" s="14">
        <f t="shared" ref="T2755:T2818" si="175">(I2755/86400)+DATE(1970,1,1)</f>
        <v>41147.900729166664</v>
      </c>
      <c r="U2755" s="15" t="s">
        <v>8373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t="s">
        <v>8221</v>
      </c>
      <c r="F2756">
        <v>0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4">
        <f t="shared" si="174"/>
        <v>41863.636006944442</v>
      </c>
      <c r="T2756" s="14">
        <f t="shared" si="175"/>
        <v>41893.636006944442</v>
      </c>
      <c r="U2756" s="15" t="s">
        <v>8371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t="s">
        <v>8221</v>
      </c>
      <c r="F2757">
        <v>260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  <c r="U2757" s="15" t="s">
        <v>8368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t="s">
        <v>8221</v>
      </c>
      <c r="F2758">
        <v>1048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14">
        <f t="shared" si="174"/>
        <v>41620.900474537033</v>
      </c>
      <c r="T2758" s="14">
        <f t="shared" si="175"/>
        <v>41650.900474537033</v>
      </c>
      <c r="U2758" s="15" t="s">
        <v>8372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t="s">
        <v>8221</v>
      </c>
      <c r="F2759">
        <v>10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  <c r="U2759" s="15" t="s">
        <v>8370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 t="s">
        <v>8221</v>
      </c>
      <c r="F2760">
        <v>234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  <c r="U2760" s="15" t="s">
        <v>8370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 t="s">
        <v>8221</v>
      </c>
      <c r="F2761">
        <v>105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  <c r="U2761" s="15" t="s">
        <v>8370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 t="s">
        <v>8221</v>
      </c>
      <c r="F2762">
        <v>0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  <c r="U2762" s="15" t="s">
        <v>8372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t="s">
        <v>8221</v>
      </c>
      <c r="F2763">
        <v>36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  <c r="U2763" s="15" t="s">
        <v>8373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t="s">
        <v>8221</v>
      </c>
      <c r="F2764">
        <v>25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  <c r="U2764" s="15" t="s">
        <v>8373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t="s">
        <v>8221</v>
      </c>
      <c r="F2765">
        <v>90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  <c r="U2765" s="15" t="s">
        <v>8372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 t="s">
        <v>8221</v>
      </c>
      <c r="F2766">
        <v>45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  <c r="U2766" s="15" t="s">
        <v>8373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t="s">
        <v>8221</v>
      </c>
      <c r="F2767">
        <v>0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  <c r="U2767" s="15" t="s">
        <v>8373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 t="s">
        <v>8221</v>
      </c>
      <c r="F2768">
        <v>100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4">
        <f t="shared" si="174"/>
        <v>40736.668032407411</v>
      </c>
      <c r="T2768" s="14">
        <f t="shared" si="175"/>
        <v>40766.668032407411</v>
      </c>
      <c r="U2768" s="15" t="s">
        <v>8374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t="s">
        <v>8221</v>
      </c>
      <c r="F2769">
        <v>34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  <c r="U2769" s="15" t="s">
        <v>8368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t="s">
        <v>8221</v>
      </c>
      <c r="F2770">
        <v>1002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  <c r="U2770" s="15" t="s">
        <v>8373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t="s">
        <v>8221</v>
      </c>
      <c r="F2771">
        <v>2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14">
        <f t="shared" si="174"/>
        <v>41745.826273148152</v>
      </c>
      <c r="T2771" s="14">
        <f t="shared" si="175"/>
        <v>41795.826273148152</v>
      </c>
      <c r="U2771" s="15" t="s">
        <v>8371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 t="s">
        <v>8221</v>
      </c>
      <c r="F2772">
        <v>2082.25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  <c r="U2772" s="15" t="s">
        <v>8371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 t="s">
        <v>8221</v>
      </c>
      <c r="F2773">
        <v>0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  <c r="U2773" s="15" t="s">
        <v>8373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t="s">
        <v>8221</v>
      </c>
      <c r="F2774">
        <v>0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  <c r="U2774" s="15" t="s">
        <v>8372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t="s">
        <v>8221</v>
      </c>
      <c r="F2775">
        <v>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  <c r="U2775" s="15" t="s">
        <v>8370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 t="s">
        <v>8221</v>
      </c>
      <c r="F2776">
        <v>570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  <c r="U2776" s="15" t="s">
        <v>8372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t="s">
        <v>8221</v>
      </c>
      <c r="F2777">
        <v>150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  <c r="U2777" s="15" t="s">
        <v>8374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 t="s">
        <v>8221</v>
      </c>
      <c r="F2778">
        <v>1655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  <c r="U2778" s="15" t="s">
        <v>8368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 t="s">
        <v>8221</v>
      </c>
      <c r="F2779">
        <v>10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  <c r="U2779" s="15" t="s">
        <v>8368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t="s">
        <v>8221</v>
      </c>
      <c r="F2780">
        <v>1405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  <c r="U2780" s="15" t="s">
        <v>8371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t="s">
        <v>8221</v>
      </c>
      <c r="F2781">
        <v>53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  <c r="U2781" s="15" t="s">
        <v>8368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 t="s">
        <v>8221</v>
      </c>
      <c r="F2782">
        <v>0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  <c r="U2782" s="15" t="s">
        <v>8369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 t="s">
        <v>8219</v>
      </c>
      <c r="F2783">
        <v>1316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  <c r="U2783" s="15" t="s">
        <v>8368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 t="s">
        <v>8219</v>
      </c>
      <c r="F2784">
        <v>1200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  <c r="U2784" s="15" t="s">
        <v>8368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 t="s">
        <v>8219</v>
      </c>
      <c r="F2785">
        <v>1145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  <c r="U2785" s="15" t="s">
        <v>8368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t="s">
        <v>8219</v>
      </c>
      <c r="F2786">
        <v>7140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  <c r="U2786" s="15" t="s">
        <v>8371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t="s">
        <v>8219</v>
      </c>
      <c r="F2787">
        <v>5234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  <c r="U2787" s="15" t="s">
        <v>8370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t="s">
        <v>8219</v>
      </c>
      <c r="F2788">
        <v>2946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  <c r="U2788" s="15" t="s">
        <v>8371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 t="s">
        <v>8219</v>
      </c>
      <c r="F2789">
        <v>1197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  <c r="U2789" s="15" t="s">
        <v>8371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 t="s">
        <v>8219</v>
      </c>
      <c r="F2790">
        <v>2050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14">
        <f t="shared" si="174"/>
        <v>42550.701886574076</v>
      </c>
      <c r="T2790" s="14">
        <f t="shared" si="175"/>
        <v>42580.701886574076</v>
      </c>
      <c r="U2790" s="15" t="s">
        <v>8370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t="s">
        <v>8219</v>
      </c>
      <c r="F2791">
        <v>3035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  <c r="U2791" s="15" t="s">
        <v>8368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 t="s">
        <v>8219</v>
      </c>
      <c r="F2792">
        <v>3160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  <c r="U2792" s="15" t="s">
        <v>8368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 t="s">
        <v>8219</v>
      </c>
      <c r="F2793">
        <v>2050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  <c r="U2793" s="15" t="s">
        <v>8370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t="s">
        <v>8219</v>
      </c>
      <c r="F2794">
        <v>2152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  <c r="U2794" s="15" t="s">
        <v>8368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t="s">
        <v>8219</v>
      </c>
      <c r="F2795">
        <v>11056.75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  <c r="U2795" s="15" t="s">
        <v>8368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 t="s">
        <v>8219</v>
      </c>
      <c r="F2796">
        <v>75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  <c r="U2796" s="15" t="s">
        <v>8370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t="s">
        <v>8219</v>
      </c>
      <c r="F2797">
        <v>730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  <c r="U2797" s="15" t="s">
        <v>8371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t="s">
        <v>8219</v>
      </c>
      <c r="F2798">
        <v>924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  <c r="U2798" s="15" t="s">
        <v>8371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t="s">
        <v>8219</v>
      </c>
      <c r="F2799">
        <v>8211.61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  <c r="U2799" s="15" t="s">
        <v>8371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 t="s">
        <v>8219</v>
      </c>
      <c r="F2800">
        <v>5070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  <c r="U2800" s="15" t="s">
        <v>8368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 t="s">
        <v>8219</v>
      </c>
      <c r="F2801">
        <v>5831.74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  <c r="U2801" s="15" t="s">
        <v>8370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t="s">
        <v>8219</v>
      </c>
      <c r="F2802">
        <v>1330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  <c r="U2802" s="15" t="s">
        <v>8371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t="s">
        <v>8219</v>
      </c>
      <c r="F2803">
        <v>666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  <c r="U2803" s="15" t="s">
        <v>8371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 t="s">
        <v>8219</v>
      </c>
      <c r="F2804">
        <v>3055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  <c r="U2804" s="15" t="s">
        <v>8368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 t="s">
        <v>8219</v>
      </c>
      <c r="F2805">
        <v>12795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  <c r="U2805" s="15" t="s">
        <v>8368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 t="s">
        <v>8219</v>
      </c>
      <c r="F2806">
        <v>1150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  <c r="U2806" s="15" t="s">
        <v>8371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t="s">
        <v>8219</v>
      </c>
      <c r="F2807">
        <v>440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  <c r="U2807" s="15" t="s">
        <v>8368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t="s">
        <v>8219</v>
      </c>
      <c r="F2808">
        <v>3363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  <c r="U2808" s="15" t="s">
        <v>8368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 t="s">
        <v>8219</v>
      </c>
      <c r="F2809">
        <v>6300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  <c r="U2809" s="15" t="s">
        <v>8368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 t="s">
        <v>8219</v>
      </c>
      <c r="F2810">
        <v>4511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  <c r="U2810" s="15" t="s">
        <v>8368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 t="s">
        <v>8219</v>
      </c>
      <c r="F2811">
        <v>2560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  <c r="U2811" s="15" t="s">
        <v>8370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t="s">
        <v>8219</v>
      </c>
      <c r="F2812">
        <v>2705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  <c r="U2812" s="15" t="s">
        <v>8371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t="s">
        <v>8219</v>
      </c>
      <c r="F2813">
        <v>10027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  <c r="U2813" s="15" t="s">
        <v>8368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t="s">
        <v>8219</v>
      </c>
      <c r="F2814">
        <v>5665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  <c r="U2814" s="15" t="s">
        <v>8368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t="s">
        <v>8219</v>
      </c>
      <c r="F2815">
        <v>3572.12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  <c r="U2815" s="15" t="s">
        <v>8370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t="s">
        <v>8219</v>
      </c>
      <c r="F2816">
        <v>1616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  <c r="U2816" s="15" t="s">
        <v>8368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t="s">
        <v>8219</v>
      </c>
      <c r="F2817">
        <v>605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  <c r="U2817" s="15" t="s">
        <v>8370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t="s">
        <v>8219</v>
      </c>
      <c r="F2818">
        <v>4247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ROUND((F2818/D2818)*100,0)</f>
        <v>142</v>
      </c>
      <c r="P2818">
        <f t="shared" ref="P2818:P2881" si="177">ROUND(F2818/L2818,2)</f>
        <v>25.13</v>
      </c>
      <c r="Q2818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  <c r="U2818" s="15" t="s">
        <v>8368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 t="s">
        <v>8219</v>
      </c>
      <c r="F2819">
        <v>780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130</v>
      </c>
      <c r="P2819">
        <f t="shared" si="177"/>
        <v>23.64</v>
      </c>
      <c r="Q2819" t="s">
        <v>8316</v>
      </c>
      <c r="R2819" t="s">
        <v>8317</v>
      </c>
      <c r="S2819" s="14">
        <f t="shared" ref="S2819:S2882" si="178">(J2819/86400)+DATE(1970,1,1)</f>
        <v>42023.634976851856</v>
      </c>
      <c r="T2819" s="14">
        <f t="shared" ref="T2819:T2882" si="179">(I2819/86400)+DATE(1970,1,1)</f>
        <v>42063.634976851856</v>
      </c>
      <c r="U2819" s="15" t="s">
        <v>8368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t="s">
        <v>8219</v>
      </c>
      <c r="F2820">
        <v>10603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  <c r="U2820" s="15" t="s">
        <v>8368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 t="s">
        <v>8219</v>
      </c>
      <c r="F2821">
        <v>5240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  <c r="U2821" s="15" t="s">
        <v>8368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 t="s">
        <v>8219</v>
      </c>
      <c r="F2822">
        <v>272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  <c r="U2822" s="15" t="s">
        <v>8370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 t="s">
        <v>8219</v>
      </c>
      <c r="F2823">
        <v>1000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  <c r="U2823" s="15" t="s">
        <v>8371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 t="s">
        <v>8219</v>
      </c>
      <c r="F2824">
        <v>6000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42090.642268518517</v>
      </c>
      <c r="U2824" s="15" t="s">
        <v>8368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 t="s">
        <v>8219</v>
      </c>
      <c r="F2825">
        <v>124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  <c r="U2825" s="15" t="s">
        <v>8368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 t="s">
        <v>8219</v>
      </c>
      <c r="F2826">
        <v>760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  <c r="U2826" s="15" t="s">
        <v>8368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 t="s">
        <v>8219</v>
      </c>
      <c r="F2827">
        <v>3100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  <c r="U2827" s="15" t="s">
        <v>8368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 t="s">
        <v>8219</v>
      </c>
      <c r="F2828">
        <v>2155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  <c r="U2828" s="15" t="s">
        <v>8368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 t="s">
        <v>8219</v>
      </c>
      <c r="F2829">
        <v>2405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  <c r="U2829" s="15" t="s">
        <v>8370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 t="s">
        <v>8219</v>
      </c>
      <c r="F2830">
        <v>9536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  <c r="U2830" s="15" t="s">
        <v>8368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 t="s">
        <v>8219</v>
      </c>
      <c r="F2831">
        <v>2663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  <c r="U2831" s="15" t="s">
        <v>8370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 t="s">
        <v>8219</v>
      </c>
      <c r="F2832">
        <v>3000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  <c r="U2832" s="15" t="s">
        <v>8371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 t="s">
        <v>8219</v>
      </c>
      <c r="F2833">
        <v>3320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  <c r="U2833" s="15" t="s">
        <v>8368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 t="s">
        <v>8219</v>
      </c>
      <c r="F2834">
        <v>2867.99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  <c r="U2834" s="15" t="s">
        <v>8371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 t="s">
        <v>8219</v>
      </c>
      <c r="F2835">
        <v>2923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  <c r="U2835" s="15" t="s">
        <v>8368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t="s">
        <v>8219</v>
      </c>
      <c r="F2836">
        <v>1360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  <c r="U2836" s="15" t="s">
        <v>8368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t="s">
        <v>8219</v>
      </c>
      <c r="F2837">
        <v>1870.99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  <c r="U2837" s="15" t="s">
        <v>8368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 t="s">
        <v>8219</v>
      </c>
      <c r="F2838">
        <v>485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  <c r="U2838" s="15" t="s">
        <v>8369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t="s">
        <v>8219</v>
      </c>
      <c r="F2839">
        <v>850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  <c r="U2839" s="15" t="s">
        <v>8368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t="s">
        <v>8219</v>
      </c>
      <c r="F2840">
        <v>2405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  <c r="U2840" s="15" t="s">
        <v>8371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 t="s">
        <v>8219</v>
      </c>
      <c r="F2841">
        <v>3900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  <c r="U2841" s="15" t="s">
        <v>8371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t="s">
        <v>8219</v>
      </c>
      <c r="F2842">
        <v>2600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  <c r="U2842" s="15" t="s">
        <v>8368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 t="s">
        <v>8221</v>
      </c>
      <c r="F2843">
        <v>10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4">
        <f t="shared" si="178"/>
        <v>42291.739548611113</v>
      </c>
      <c r="T2843" s="14">
        <f t="shared" si="179"/>
        <v>42351.781215277777</v>
      </c>
      <c r="U2843" s="15" t="s">
        <v>8368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 t="s">
        <v>8221</v>
      </c>
      <c r="F2844">
        <v>0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4">
        <f t="shared" si="178"/>
        <v>41784.95248842593</v>
      </c>
      <c r="T2844" s="14">
        <f t="shared" si="179"/>
        <v>41811.458333333336</v>
      </c>
      <c r="U2844" s="15" t="s">
        <v>8371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 t="s">
        <v>8221</v>
      </c>
      <c r="F2845">
        <v>0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  <c r="U2845" s="15" t="s">
        <v>8370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 t="s">
        <v>8221</v>
      </c>
      <c r="F2846">
        <v>30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  <c r="U2846" s="15" t="s">
        <v>8370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t="s">
        <v>8221</v>
      </c>
      <c r="F2847">
        <v>2366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  <c r="U2847" s="15" t="s">
        <v>8368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 t="s">
        <v>8221</v>
      </c>
      <c r="F2848">
        <v>0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  <c r="U2848" s="15" t="s">
        <v>8368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 t="s">
        <v>8221</v>
      </c>
      <c r="F2849">
        <v>0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  <c r="U2849" s="15" t="s">
        <v>8370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 t="s">
        <v>8221</v>
      </c>
      <c r="F2850">
        <v>70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  <c r="U2850" s="15" t="s">
        <v>8368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 t="s">
        <v>8221</v>
      </c>
      <c r="F2851">
        <v>5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  <c r="U2851" s="15" t="s">
        <v>8370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 t="s">
        <v>8221</v>
      </c>
      <c r="F2852">
        <v>311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  <c r="U2852" s="15" t="s">
        <v>8371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 t="s">
        <v>8221</v>
      </c>
      <c r="F2853">
        <v>0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  <c r="U2853" s="15" t="s">
        <v>8370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t="s">
        <v>8221</v>
      </c>
      <c r="F2854">
        <v>95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  <c r="U2854" s="15" t="s">
        <v>8371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 t="s">
        <v>8221</v>
      </c>
      <c r="F2855">
        <v>0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  <c r="U2855" s="15" t="s">
        <v>8371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t="s">
        <v>8221</v>
      </c>
      <c r="F2856">
        <v>417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  <c r="U2856" s="15" t="s">
        <v>8368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 t="s">
        <v>8221</v>
      </c>
      <c r="F2857">
        <v>300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  <c r="U2857" s="15" t="s">
        <v>8370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t="s">
        <v>8221</v>
      </c>
      <c r="F2858">
        <v>146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  <c r="U2858" s="15" t="s">
        <v>8368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t="s">
        <v>8221</v>
      </c>
      <c r="F2859">
        <v>7500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  <c r="U2859" s="15" t="s">
        <v>8370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 t="s">
        <v>8221</v>
      </c>
      <c r="F2860">
        <v>0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  <c r="U2860" s="15" t="s">
        <v>8371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 t="s">
        <v>8221</v>
      </c>
      <c r="F2861">
        <v>35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  <c r="U2861" s="15" t="s">
        <v>8368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 t="s">
        <v>8221</v>
      </c>
      <c r="F2862">
        <v>266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14">
        <f t="shared" si="178"/>
        <v>42480.80064814815</v>
      </c>
      <c r="T2862" s="14">
        <f t="shared" si="179"/>
        <v>42540.80064814815</v>
      </c>
      <c r="U2862" s="15" t="s">
        <v>8370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 t="s">
        <v>8221</v>
      </c>
      <c r="F2863">
        <v>80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  <c r="U2863" s="15" t="s">
        <v>8368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t="s">
        <v>8221</v>
      </c>
      <c r="F2864">
        <v>55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  <c r="U2864" s="15" t="s">
        <v>8371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 t="s">
        <v>8221</v>
      </c>
      <c r="F2865">
        <v>20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  <c r="U2865" s="15" t="s">
        <v>8371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 t="s">
        <v>8221</v>
      </c>
      <c r="F2866">
        <v>40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  <c r="U2866" s="15" t="s">
        <v>8368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 t="s">
        <v>8221</v>
      </c>
      <c r="F2867">
        <v>0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  <c r="U2867" s="15" t="s">
        <v>8371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t="s">
        <v>8221</v>
      </c>
      <c r="F2868">
        <v>45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  <c r="U2868" s="15" t="s">
        <v>8370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 t="s">
        <v>8221</v>
      </c>
      <c r="F2869">
        <v>504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  <c r="U2869" s="15" t="s">
        <v>8370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 t="s">
        <v>8221</v>
      </c>
      <c r="F2870">
        <v>6301.76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  <c r="U2870" s="15" t="s">
        <v>8370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t="s">
        <v>8221</v>
      </c>
      <c r="F2871">
        <v>177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  <c r="U2871" s="15" t="s">
        <v>8370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 t="s">
        <v>8221</v>
      </c>
      <c r="F2872">
        <v>750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  <c r="U2872" s="15" t="s">
        <v>8371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t="s">
        <v>8221</v>
      </c>
      <c r="F2873">
        <v>467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  <c r="U2873" s="15" t="s">
        <v>8371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 t="s">
        <v>8221</v>
      </c>
      <c r="F2874">
        <v>0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  <c r="U2874" s="15" t="s">
        <v>8368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 t="s">
        <v>8221</v>
      </c>
      <c r="F2875">
        <v>953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  <c r="U2875" s="15" t="s">
        <v>8371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 t="s">
        <v>8221</v>
      </c>
      <c r="F2876">
        <v>271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  <c r="U2876" s="15" t="s">
        <v>8370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 t="s">
        <v>8221</v>
      </c>
      <c r="F2877">
        <v>7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  <c r="U2877" s="15" t="s">
        <v>8370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 t="s">
        <v>8221</v>
      </c>
      <c r="F2878">
        <v>0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  <c r="U2878" s="15" t="s">
        <v>8368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 t="s">
        <v>8221</v>
      </c>
      <c r="F2879">
        <v>650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14">
        <f t="shared" si="178"/>
        <v>42672.955138888894</v>
      </c>
      <c r="T2879" s="14">
        <f t="shared" si="179"/>
        <v>42704.708333333328</v>
      </c>
      <c r="U2879" s="15" t="s">
        <v>8370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t="s">
        <v>8221</v>
      </c>
      <c r="F2880">
        <v>63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  <c r="U2880" s="15" t="s">
        <v>8368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t="s">
        <v>8221</v>
      </c>
      <c r="F2881">
        <v>29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  <c r="U2881" s="15" t="s">
        <v>8368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 t="s">
        <v>8221</v>
      </c>
      <c r="F2882">
        <v>2800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ROUND((F2882/D2882)*100,0)</f>
        <v>23</v>
      </c>
      <c r="P2882">
        <f t="shared" ref="P2882:P2945" si="181">ROUND(F2882/L2882,2)</f>
        <v>96.55</v>
      </c>
      <c r="Q2882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  <c r="U2882" s="15" t="s">
        <v>8368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 t="s">
        <v>8221</v>
      </c>
      <c r="F2883">
        <v>0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t="e">
        <f t="shared" si="181"/>
        <v>#DIV/0!</v>
      </c>
      <c r="Q2883" t="s">
        <v>8316</v>
      </c>
      <c r="R2883" t="s">
        <v>8317</v>
      </c>
      <c r="S2883" s="14">
        <f t="shared" ref="S2883:S2946" si="182">(J2883/86400)+DATE(1970,1,1)</f>
        <v>41916.597638888888</v>
      </c>
      <c r="T2883" s="14">
        <f t="shared" ref="T2883:T2946" si="183">(I2883/86400)+DATE(1970,1,1)</f>
        <v>41976.639305555553</v>
      </c>
      <c r="U2883" s="15" t="s">
        <v>8371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 t="s">
        <v>8221</v>
      </c>
      <c r="F2884">
        <v>252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  <c r="U2884" s="15" t="s">
        <v>8370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 t="s">
        <v>8221</v>
      </c>
      <c r="F2885">
        <v>1908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  <c r="U2885" s="15" t="s">
        <v>8370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 t="s">
        <v>8221</v>
      </c>
      <c r="F2886">
        <v>185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  <c r="U2886" s="15" t="s">
        <v>8371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t="s">
        <v>8221</v>
      </c>
      <c r="F2887">
        <v>130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  <c r="U2887" s="15" t="s">
        <v>8368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 t="s">
        <v>8221</v>
      </c>
      <c r="F2888">
        <v>10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  <c r="U2888" s="15" t="s">
        <v>8368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 t="s">
        <v>8221</v>
      </c>
      <c r="F2889">
        <v>5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  <c r="U2889" s="15" t="s">
        <v>8371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 t="s">
        <v>8221</v>
      </c>
      <c r="F2890">
        <v>0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  <c r="U2890" s="15" t="s">
        <v>8371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t="s">
        <v>8221</v>
      </c>
      <c r="F2891">
        <v>1142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  <c r="U2891" s="15" t="s">
        <v>8371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 t="s">
        <v>8221</v>
      </c>
      <c r="F2892">
        <v>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  <c r="U2892" s="15" t="s">
        <v>8371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 t="s">
        <v>8221</v>
      </c>
      <c r="F2893">
        <v>273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  <c r="U2893" s="15" t="s">
        <v>8370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t="s">
        <v>8221</v>
      </c>
      <c r="F2894">
        <v>500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  <c r="U2894" s="15" t="s">
        <v>8371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 t="s">
        <v>8221</v>
      </c>
      <c r="F2895">
        <v>25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  <c r="U2895" s="15" t="s">
        <v>8371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t="s">
        <v>8221</v>
      </c>
      <c r="F2896">
        <v>0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  <c r="U2896" s="15" t="s">
        <v>8368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 t="s">
        <v>8221</v>
      </c>
      <c r="F2897">
        <v>23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  <c r="U2897" s="15" t="s">
        <v>8371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t="s">
        <v>8221</v>
      </c>
      <c r="F2898">
        <v>625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  <c r="U2898" s="15" t="s">
        <v>8370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 t="s">
        <v>8221</v>
      </c>
      <c r="F2899">
        <v>550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  <c r="U2899" s="15" t="s">
        <v>8368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 t="s">
        <v>8221</v>
      </c>
      <c r="F2900">
        <v>316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  <c r="U2900" s="15" t="s">
        <v>8368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 t="s">
        <v>8221</v>
      </c>
      <c r="F2901">
        <v>0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  <c r="U2901" s="15" t="s">
        <v>8370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t="s">
        <v>8221</v>
      </c>
      <c r="F2902">
        <v>3405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  <c r="U2902" s="15" t="s">
        <v>8371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 t="s">
        <v>8221</v>
      </c>
      <c r="F2903">
        <v>6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  <c r="U2903" s="15" t="s">
        <v>8371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 t="s">
        <v>8221</v>
      </c>
      <c r="F2904">
        <v>25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  <c r="U2904" s="15" t="s">
        <v>8368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 t="s">
        <v>8221</v>
      </c>
      <c r="F2905">
        <v>39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  <c r="U2905" s="15" t="s">
        <v>8368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 t="s">
        <v>8221</v>
      </c>
      <c r="F2906">
        <v>75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  <c r="U2906" s="15" t="s">
        <v>8371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t="s">
        <v>8221</v>
      </c>
      <c r="F2907">
        <v>622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  <c r="U2907" s="15" t="s">
        <v>8370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 t="s">
        <v>8221</v>
      </c>
      <c r="F2908">
        <v>565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  <c r="U2908" s="15" t="s">
        <v>8368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 t="s">
        <v>8221</v>
      </c>
      <c r="F2909">
        <v>2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14">
        <f t="shared" si="182"/>
        <v>42444.877743055556</v>
      </c>
      <c r="T2909" s="14">
        <f t="shared" si="183"/>
        <v>42504.877743055556</v>
      </c>
      <c r="U2909" s="15" t="s">
        <v>8370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t="s">
        <v>8221</v>
      </c>
      <c r="F2910">
        <v>264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14">
        <f t="shared" si="182"/>
        <v>42499.73170138889</v>
      </c>
      <c r="T2910" s="14">
        <f t="shared" si="183"/>
        <v>42529.73170138889</v>
      </c>
      <c r="U2910" s="15" t="s">
        <v>8370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 t="s">
        <v>8221</v>
      </c>
      <c r="F2911">
        <v>20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  <c r="U2911" s="15" t="s">
        <v>8371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t="s">
        <v>8221</v>
      </c>
      <c r="F2912">
        <v>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  <c r="U2912" s="15" t="s">
        <v>8368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 t="s">
        <v>8221</v>
      </c>
      <c r="F2913">
        <v>657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  <c r="U2913" s="15" t="s">
        <v>8368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 t="s">
        <v>8221</v>
      </c>
      <c r="F2914">
        <v>2030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  <c r="U2914" s="15" t="s">
        <v>8368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 t="s">
        <v>8221</v>
      </c>
      <c r="F2915">
        <v>2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  <c r="U2915" s="15" t="s">
        <v>8371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t="s">
        <v>8221</v>
      </c>
      <c r="F2916">
        <v>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  <c r="U2916" s="15" t="s">
        <v>8368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t="s">
        <v>8221</v>
      </c>
      <c r="F2917">
        <v>611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  <c r="U2917" s="15" t="s">
        <v>8370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 t="s">
        <v>8221</v>
      </c>
      <c r="F2918">
        <v>145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  <c r="U2918" s="15" t="s">
        <v>8371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t="s">
        <v>8221</v>
      </c>
      <c r="F2919">
        <v>437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  <c r="U2919" s="15" t="s">
        <v>8368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t="s">
        <v>8221</v>
      </c>
      <c r="F2920">
        <v>1362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  <c r="U2920" s="15" t="s">
        <v>8368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t="s">
        <v>8221</v>
      </c>
      <c r="F2921">
        <v>51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  <c r="U2921" s="15" t="s">
        <v>8371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 t="s">
        <v>8221</v>
      </c>
      <c r="F2922">
        <v>671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  <c r="U2922" s="15" t="s">
        <v>8368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 t="s">
        <v>8219</v>
      </c>
      <c r="F2923">
        <v>129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  <c r="U2923" s="15" t="s">
        <v>8371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 t="s">
        <v>8219</v>
      </c>
      <c r="F2924">
        <v>500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  <c r="U2924" s="15" t="s">
        <v>8368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t="s">
        <v>8219</v>
      </c>
      <c r="F2925">
        <v>300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  <c r="U2925" s="15" t="s">
        <v>8368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 t="s">
        <v>8219</v>
      </c>
      <c r="F2926">
        <v>25800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  <c r="U2926" s="15" t="s">
        <v>8368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t="s">
        <v>8219</v>
      </c>
      <c r="F2927">
        <v>46100.69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14">
        <f t="shared" si="182"/>
        <v>41863.584120370375</v>
      </c>
      <c r="T2927" s="14">
        <f t="shared" si="183"/>
        <v>41893.584120370375</v>
      </c>
      <c r="U2927" s="15" t="s">
        <v>8371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 t="s">
        <v>8219</v>
      </c>
      <c r="F2928">
        <v>3750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  <c r="U2928" s="15" t="s">
        <v>8368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 t="s">
        <v>8219</v>
      </c>
      <c r="F2929">
        <v>2355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  <c r="U2929" s="15" t="s">
        <v>8371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t="s">
        <v>8219</v>
      </c>
      <c r="F2930">
        <v>1000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  <c r="U2930" s="15" t="s">
        <v>8370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 t="s">
        <v>8219</v>
      </c>
      <c r="F2931">
        <v>8165.55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  <c r="U2931" s="15" t="s">
        <v>8371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 t="s">
        <v>8219</v>
      </c>
      <c r="F2932">
        <v>10092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  <c r="U2932" s="15" t="s">
        <v>8368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 t="s">
        <v>8219</v>
      </c>
      <c r="F2933">
        <v>795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  <c r="U2933" s="15" t="s">
        <v>8371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 t="s">
        <v>8219</v>
      </c>
      <c r="F2934">
        <v>3258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  <c r="U2934" s="15" t="s">
        <v>8368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 t="s">
        <v>8219</v>
      </c>
      <c r="F2935">
        <v>2569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  <c r="U2935" s="15" t="s">
        <v>8370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t="s">
        <v>8219</v>
      </c>
      <c r="F2936">
        <v>2700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  <c r="U2936" s="15" t="s">
        <v>8371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t="s">
        <v>8219</v>
      </c>
      <c r="F2937">
        <v>3531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  <c r="U2937" s="15" t="s">
        <v>8370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 t="s">
        <v>8219</v>
      </c>
      <c r="F2938">
        <v>1280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  <c r="U2938" s="15" t="s">
        <v>8371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t="s">
        <v>8219</v>
      </c>
      <c r="F2939">
        <v>2000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  <c r="U2939" s="15" t="s">
        <v>8371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 t="s">
        <v>8219</v>
      </c>
      <c r="F2940">
        <v>4055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  <c r="U2940" s="15" t="s">
        <v>8371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 t="s">
        <v>8219</v>
      </c>
      <c r="F2941">
        <v>8230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  <c r="U2941" s="15" t="s">
        <v>8371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t="s">
        <v>8219</v>
      </c>
      <c r="F2942">
        <v>2681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  <c r="U2942" s="15" t="s">
        <v>8371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 t="s">
        <v>8221</v>
      </c>
      <c r="F2943">
        <v>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  <c r="U2943" s="15" t="s">
        <v>8368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 t="s">
        <v>8221</v>
      </c>
      <c r="F2944">
        <v>40850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  <c r="U2944" s="15" t="s">
        <v>8368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 t="s">
        <v>8221</v>
      </c>
      <c r="F2945">
        <v>0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  <c r="U2945" s="15" t="s">
        <v>8368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 t="s">
        <v>8221</v>
      </c>
      <c r="F2946">
        <v>100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ROUND((F2946/D2946)*100,0)</f>
        <v>1</v>
      </c>
      <c r="P2946">
        <f t="shared" ref="P2946:P3009" si="185">ROUND(F2946/L2946,2)</f>
        <v>100</v>
      </c>
      <c r="Q2946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  <c r="U2946" s="15" t="s">
        <v>8368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 t="s">
        <v>8221</v>
      </c>
      <c r="F2947">
        <v>0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t="e">
        <f t="shared" si="185"/>
        <v>#DIV/0!</v>
      </c>
      <c r="Q2947" t="s">
        <v>8316</v>
      </c>
      <c r="R2947" t="s">
        <v>8356</v>
      </c>
      <c r="S2947" s="14">
        <f t="shared" ref="S2947:S3010" si="186">(J2947/86400)+DATE(1970,1,1)</f>
        <v>42118.139583333337</v>
      </c>
      <c r="T2947" s="14">
        <f t="shared" ref="T2947:T3010" si="187">(I2947/86400)+DATE(1970,1,1)</f>
        <v>42148.139583333337</v>
      </c>
      <c r="U2947" s="15" t="s">
        <v>8368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 t="s">
        <v>8221</v>
      </c>
      <c r="F2948">
        <v>2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  <c r="U2948" s="15" t="s">
        <v>8370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 t="s">
        <v>8221</v>
      </c>
      <c r="F2949">
        <v>1072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</v>
      </c>
      <c r="U2949" s="15" t="s">
        <v>8370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 t="s">
        <v>8221</v>
      </c>
      <c r="F2950">
        <v>24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  <c r="U2950" s="15" t="s">
        <v>8368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 t="s">
        <v>8221</v>
      </c>
      <c r="F2951">
        <v>25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  <c r="U2951" s="15" t="s">
        <v>8368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 t="s">
        <v>8221</v>
      </c>
      <c r="F2952">
        <v>0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  <c r="U2952" s="15" t="s">
        <v>8368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t="s">
        <v>8220</v>
      </c>
      <c r="F2953">
        <v>1096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  <c r="U2953" s="15" t="s">
        <v>8371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 t="s">
        <v>8220</v>
      </c>
      <c r="F2954">
        <v>1605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  <c r="U2954" s="15" t="s">
        <v>8370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t="s">
        <v>8220</v>
      </c>
      <c r="F2955">
        <v>605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  <c r="U2955" s="15" t="s">
        <v>8368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t="s">
        <v>8220</v>
      </c>
      <c r="F2956">
        <v>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42810.541701388887</v>
      </c>
      <c r="U2956" s="15" t="s">
        <v>8369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 t="s">
        <v>8220</v>
      </c>
      <c r="F2957">
        <v>715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  <c r="U2957" s="15" t="s">
        <v>8368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 t="s">
        <v>8220</v>
      </c>
      <c r="F2958">
        <v>1322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  <c r="U2958" s="15" t="s">
        <v>8370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t="s">
        <v>8220</v>
      </c>
      <c r="F2959">
        <v>280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  <c r="U2959" s="15" t="s">
        <v>8368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t="s">
        <v>8220</v>
      </c>
      <c r="F2960">
        <v>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  <c r="U2960" s="15" t="s">
        <v>8370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 t="s">
        <v>8220</v>
      </c>
      <c r="F2961">
        <v>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  <c r="U2961" s="15" t="s">
        <v>8370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t="s">
        <v>8220</v>
      </c>
      <c r="F2962">
        <v>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  <c r="U2962" s="15" t="s">
        <v>8371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 t="s">
        <v>8219</v>
      </c>
      <c r="F2963">
        <v>5481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  <c r="U2963" s="15" t="s">
        <v>8368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 t="s">
        <v>8219</v>
      </c>
      <c r="F2964">
        <v>1218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  <c r="U2964" s="15" t="s">
        <v>8368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t="s">
        <v>8219</v>
      </c>
      <c r="F2965">
        <v>10685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  <c r="U2965" s="15" t="s">
        <v>8368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 t="s">
        <v>8219</v>
      </c>
      <c r="F2966">
        <v>5035.6899999999996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  <c r="U2966" s="15" t="s">
        <v>8371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 t="s">
        <v>8219</v>
      </c>
      <c r="F2967">
        <v>1635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  <c r="U2967" s="15" t="s">
        <v>8368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 t="s">
        <v>8219</v>
      </c>
      <c r="F2968">
        <v>11363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  <c r="U2968" s="15" t="s">
        <v>8368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t="s">
        <v>8219</v>
      </c>
      <c r="F2969">
        <v>5696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  <c r="U2969" s="15" t="s">
        <v>8368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t="s">
        <v>8219</v>
      </c>
      <c r="F2970">
        <v>3710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  <c r="U2970" s="15" t="s">
        <v>8370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 t="s">
        <v>8219</v>
      </c>
      <c r="F2971">
        <v>1625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  <c r="U2971" s="15" t="s">
        <v>8368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t="s">
        <v>8219</v>
      </c>
      <c r="F2972">
        <v>6360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  <c r="U2972" s="15" t="s">
        <v>8371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 t="s">
        <v>8219</v>
      </c>
      <c r="F2973">
        <v>3205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  <c r="U2973" s="15" t="s">
        <v>8371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t="s">
        <v>8219</v>
      </c>
      <c r="F2974">
        <v>2107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  <c r="U2974" s="15" t="s">
        <v>8370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 t="s">
        <v>8219</v>
      </c>
      <c r="F2975">
        <v>8740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  <c r="U2975" s="15" t="s">
        <v>8368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 t="s">
        <v>8219</v>
      </c>
      <c r="F2976">
        <v>5100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  <c r="U2976" s="15" t="s">
        <v>8371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 t="s">
        <v>8219</v>
      </c>
      <c r="F2977">
        <v>8010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  <c r="U2977" s="15" t="s">
        <v>8371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 t="s">
        <v>8219</v>
      </c>
      <c r="F2978">
        <v>120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  <c r="U2978" s="15" t="s">
        <v>8370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t="s">
        <v>8219</v>
      </c>
      <c r="F2979">
        <v>3407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  <c r="U2979" s="15" t="s">
        <v>8368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 t="s">
        <v>8219</v>
      </c>
      <c r="F2980">
        <v>971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  <c r="U2980" s="15" t="s">
        <v>8371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 t="s">
        <v>8219</v>
      </c>
      <c r="F2981">
        <v>5070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  <c r="U2981" s="15" t="s">
        <v>8371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t="s">
        <v>8219</v>
      </c>
      <c r="F2982">
        <v>3275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  <c r="U2982" s="15" t="s">
        <v>8368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 t="s">
        <v>8219</v>
      </c>
      <c r="F2983">
        <v>5157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  <c r="U2983" s="15" t="s">
        <v>8368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 t="s">
        <v>8219</v>
      </c>
      <c r="F2984">
        <v>5103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  <c r="U2984" s="15" t="s">
        <v>8370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t="s">
        <v>8219</v>
      </c>
      <c r="F2985">
        <v>169985.91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  <c r="U2985" s="15" t="s">
        <v>8371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 t="s">
        <v>8219</v>
      </c>
      <c r="F2986">
        <v>25088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  <c r="U2986" s="15" t="s">
        <v>8370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 t="s">
        <v>8219</v>
      </c>
      <c r="F2987">
        <v>12165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14">
        <f t="shared" si="186"/>
        <v>42654.973703703705</v>
      </c>
      <c r="T2987" s="14">
        <f t="shared" si="187"/>
        <v>42674.166666666672</v>
      </c>
      <c r="U2987" s="15" t="s">
        <v>8370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t="s">
        <v>8219</v>
      </c>
      <c r="F2988">
        <v>2532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  <c r="U2988" s="15" t="s">
        <v>8370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 t="s">
        <v>8219</v>
      </c>
      <c r="F2989">
        <v>27600.2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  <c r="U2989" s="15" t="s">
        <v>8370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 t="s">
        <v>8219</v>
      </c>
      <c r="F2990">
        <v>1000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14">
        <f t="shared" si="186"/>
        <v>42511.36204861111</v>
      </c>
      <c r="T2990" s="14">
        <f t="shared" si="187"/>
        <v>42541.36204861111</v>
      </c>
      <c r="U2990" s="15" t="s">
        <v>8370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 t="s">
        <v>8219</v>
      </c>
      <c r="F2991">
        <v>35307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  <c r="U2991" s="15" t="s">
        <v>8368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 t="s">
        <v>8219</v>
      </c>
      <c r="F2992">
        <v>10000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  <c r="U2992" s="15" t="s">
        <v>8368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 t="s">
        <v>8219</v>
      </c>
      <c r="F2993">
        <v>8780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  <c r="U2993" s="15" t="s">
        <v>8369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t="s">
        <v>8219</v>
      </c>
      <c r="F2994">
        <v>3135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  <c r="U2994" s="15" t="s">
        <v>8370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 t="s">
        <v>8219</v>
      </c>
      <c r="F2995">
        <v>1003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  <c r="U2995" s="15" t="s">
        <v>8370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t="s">
        <v>8219</v>
      </c>
      <c r="F2996">
        <v>1373.24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  <c r="U2996" s="15" t="s">
        <v>8371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 t="s">
        <v>8219</v>
      </c>
      <c r="F2997">
        <v>15744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  <c r="U2997" s="15" t="s">
        <v>8370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 t="s">
        <v>8219</v>
      </c>
      <c r="F2998">
        <v>60180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14">
        <f t="shared" si="186"/>
        <v>42090.912499999999</v>
      </c>
      <c r="T2998" s="14">
        <f t="shared" si="187"/>
        <v>42150.912499999999</v>
      </c>
      <c r="U2998" s="15" t="s">
        <v>8368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 t="s">
        <v>8219</v>
      </c>
      <c r="F2999">
        <v>10373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  <c r="U2999" s="15" t="s">
        <v>8369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 t="s">
        <v>8219</v>
      </c>
      <c r="F3000">
        <v>51514.5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  <c r="U3000" s="15" t="s">
        <v>8371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 t="s">
        <v>8219</v>
      </c>
      <c r="F3001">
        <v>1605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  <c r="U3001" s="15" t="s">
        <v>8369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 t="s">
        <v>8219</v>
      </c>
      <c r="F3002">
        <v>500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  <c r="U3002" s="15" t="s">
        <v>8369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t="s">
        <v>8219</v>
      </c>
      <c r="F3003">
        <v>22991.01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  <c r="U3003" s="15" t="s">
        <v>8370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t="s">
        <v>8219</v>
      </c>
      <c r="F3004">
        <v>7595.43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  <c r="U3004" s="15" t="s">
        <v>8373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 t="s">
        <v>8219</v>
      </c>
      <c r="F3005">
        <v>3035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  <c r="U3005" s="15" t="s">
        <v>8370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 t="s">
        <v>8219</v>
      </c>
      <c r="F3006">
        <v>45126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  <c r="U3006" s="15" t="s">
        <v>8371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 t="s">
        <v>8219</v>
      </c>
      <c r="F3007">
        <v>12772.6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  <c r="U3007" s="15" t="s">
        <v>8371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 t="s">
        <v>8219</v>
      </c>
      <c r="F3008">
        <v>8620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14">
        <f t="shared" si="186"/>
        <v>41957.756840277776</v>
      </c>
      <c r="T3008" s="14">
        <f t="shared" si="187"/>
        <v>41987.756840277776</v>
      </c>
      <c r="U3008" s="15" t="s">
        <v>8371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t="s">
        <v>8219</v>
      </c>
      <c r="F3009">
        <v>1080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  <c r="U3009" s="15" t="s">
        <v>8368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t="s">
        <v>8219</v>
      </c>
      <c r="F3010">
        <v>3035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ROUND((F3010/D3010)*100,0)</f>
        <v>101</v>
      </c>
      <c r="P3010">
        <f t="shared" ref="P3010:P3073" si="189">ROUND(F3010/L3010,2)</f>
        <v>116.73</v>
      </c>
      <c r="Q30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  <c r="U3010" s="15" t="s">
        <v>8368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 t="s">
        <v>8219</v>
      </c>
      <c r="F3011">
        <v>29939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120</v>
      </c>
      <c r="P3011">
        <f t="shared" si="189"/>
        <v>233.9</v>
      </c>
      <c r="Q3011" t="s">
        <v>8316</v>
      </c>
      <c r="R3011" t="s">
        <v>8356</v>
      </c>
      <c r="S3011" s="14">
        <f t="shared" ref="S3011:S3074" si="190">(J3011/86400)+DATE(1970,1,1)</f>
        <v>41939.569907407407</v>
      </c>
      <c r="T3011" s="14">
        <f t="shared" ref="T3011:T3074" si="191">(I3011/86400)+DATE(1970,1,1)</f>
        <v>41969.611574074079</v>
      </c>
      <c r="U3011" s="15" t="s">
        <v>8371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 t="s">
        <v>8219</v>
      </c>
      <c r="F3012">
        <v>2370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  <c r="U3012" s="15" t="s">
        <v>8371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t="s">
        <v>8219</v>
      </c>
      <c r="F3013">
        <v>371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  <c r="U3013" s="15" t="s">
        <v>8368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t="s">
        <v>8219</v>
      </c>
      <c r="F3014">
        <v>4685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  <c r="U3014" s="15" t="s">
        <v>8368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t="s">
        <v>8219</v>
      </c>
      <c r="F3015">
        <v>15696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  <c r="U3015" s="15" t="s">
        <v>8368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 t="s">
        <v>8219</v>
      </c>
      <c r="F3016">
        <v>28276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14">
        <f t="shared" si="190"/>
        <v>41920.123611111107</v>
      </c>
      <c r="T3016" s="14">
        <f t="shared" si="191"/>
        <v>41948.208333333336</v>
      </c>
      <c r="U3016" s="15" t="s">
        <v>8371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t="s">
        <v>8219</v>
      </c>
      <c r="F3017">
        <v>3508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  <c r="U3017" s="15" t="s">
        <v>8371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 t="s">
        <v>8219</v>
      </c>
      <c r="F3018">
        <v>8722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  <c r="U3018" s="15" t="s">
        <v>8371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 t="s">
        <v>8219</v>
      </c>
      <c r="F3019">
        <v>23285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  <c r="U3019" s="15" t="s">
        <v>8371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 t="s">
        <v>8219</v>
      </c>
      <c r="F3020">
        <v>4230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14">
        <f t="shared" si="190"/>
        <v>42163.298333333332</v>
      </c>
      <c r="T3020" s="14">
        <f t="shared" si="191"/>
        <v>42205.916666666672</v>
      </c>
      <c r="U3020" s="15" t="s">
        <v>8368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 t="s">
        <v>8219</v>
      </c>
      <c r="F3021">
        <v>18185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  <c r="U3021" s="15" t="s">
        <v>8371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 t="s">
        <v>8219</v>
      </c>
      <c r="F3022">
        <v>7040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  <c r="U3022" s="15" t="s">
        <v>8368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t="s">
        <v>8219</v>
      </c>
      <c r="F3023">
        <v>5221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  <c r="U3023" s="15" t="s">
        <v>8370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 t="s">
        <v>8219</v>
      </c>
      <c r="F3024">
        <v>10088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  <c r="U3024" s="15" t="s">
        <v>8370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 t="s">
        <v>8219</v>
      </c>
      <c r="F3025">
        <v>721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14">
        <f t="shared" si="190"/>
        <v>42121.675763888888</v>
      </c>
      <c r="T3025" s="14">
        <f t="shared" si="191"/>
        <v>42166.675763888888</v>
      </c>
      <c r="U3025" s="15" t="s">
        <v>8368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 t="s">
        <v>8219</v>
      </c>
      <c r="F3026">
        <v>12321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  <c r="U3026" s="15" t="s">
        <v>8373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t="s">
        <v>8219</v>
      </c>
      <c r="F3027">
        <v>7555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  <c r="U3027" s="15" t="s">
        <v>8371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 t="s">
        <v>8219</v>
      </c>
      <c r="F3028">
        <v>1290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  <c r="U3028" s="15" t="s">
        <v>8369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 t="s">
        <v>8219</v>
      </c>
      <c r="F3029">
        <v>52576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  <c r="U3029" s="15" t="s">
        <v>8368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t="s">
        <v>8219</v>
      </c>
      <c r="F3030">
        <v>8401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  <c r="U3030" s="15" t="s">
        <v>8370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 t="s">
        <v>8219</v>
      </c>
      <c r="F3031">
        <v>32903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  <c r="U3031" s="15" t="s">
        <v>8371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 t="s">
        <v>8219</v>
      </c>
      <c r="F3032">
        <v>1867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  <c r="U3032" s="15" t="s">
        <v>8368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t="s">
        <v>8219</v>
      </c>
      <c r="F3033">
        <v>1500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  <c r="U3033" s="15" t="s">
        <v>8370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 t="s">
        <v>8219</v>
      </c>
      <c r="F3034">
        <v>1272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  <c r="U3034" s="15" t="s">
        <v>8368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t="s">
        <v>8219</v>
      </c>
      <c r="F3035">
        <v>4396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  <c r="U3035" s="15" t="s">
        <v>8370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 t="s">
        <v>8219</v>
      </c>
      <c r="F3036">
        <v>112536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  <c r="U3036" s="15" t="s">
        <v>8370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 t="s">
        <v>8219</v>
      </c>
      <c r="F3037">
        <v>27196.71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  <c r="U3037" s="15" t="s">
        <v>8372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 t="s">
        <v>8219</v>
      </c>
      <c r="F3038">
        <v>31683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  <c r="U3038" s="15" t="s">
        <v>8372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t="s">
        <v>8219</v>
      </c>
      <c r="F3039">
        <v>1066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  <c r="U3039" s="15" t="s">
        <v>8375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t="s">
        <v>8219</v>
      </c>
      <c r="F3040">
        <v>1005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  <c r="U3040" s="15" t="s">
        <v>8370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t="s">
        <v>8219</v>
      </c>
      <c r="F3041">
        <v>21742.78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  <c r="U3041" s="15" t="s">
        <v>8372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t="s">
        <v>8219</v>
      </c>
      <c r="F3042">
        <v>3225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  <c r="U3042" s="15" t="s">
        <v>8368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t="s">
        <v>8219</v>
      </c>
      <c r="F3043">
        <v>9170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  <c r="U3043" s="15" t="s">
        <v>8368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 t="s">
        <v>8219</v>
      </c>
      <c r="F3044">
        <v>1920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  <c r="U3044" s="15" t="s">
        <v>8368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t="s">
        <v>8219</v>
      </c>
      <c r="F3045">
        <v>16501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  <c r="U3045" s="15" t="s">
        <v>8368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t="s">
        <v>8219</v>
      </c>
      <c r="F3046">
        <v>13121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  <c r="U3046" s="15" t="s">
        <v>8370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 t="s">
        <v>8219</v>
      </c>
      <c r="F3047">
        <v>5308.26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  <c r="U3047" s="15" t="s">
        <v>8371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 t="s">
        <v>8219</v>
      </c>
      <c r="F3048">
        <v>15077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  <c r="U3048" s="15" t="s">
        <v>8371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t="s">
        <v>8219</v>
      </c>
      <c r="F3049">
        <v>745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  <c r="U3049" s="15" t="s">
        <v>8370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 t="s">
        <v>8219</v>
      </c>
      <c r="F3050">
        <v>8320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14">
        <f t="shared" si="190"/>
        <v>41975.901180555556</v>
      </c>
      <c r="T3050" s="14">
        <f t="shared" si="191"/>
        <v>42004.890277777777</v>
      </c>
      <c r="U3050" s="15" t="s">
        <v>8371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 t="s">
        <v>8219</v>
      </c>
      <c r="F3051">
        <v>4000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  <c r="U3051" s="15" t="s">
        <v>8368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t="s">
        <v>8219</v>
      </c>
      <c r="F3052">
        <v>636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  <c r="U3052" s="15" t="s">
        <v>8370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 t="s">
        <v>8221</v>
      </c>
      <c r="F3053">
        <v>827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14">
        <f t="shared" si="190"/>
        <v>42744.416030092594</v>
      </c>
      <c r="T3053" s="14">
        <f t="shared" si="191"/>
        <v>42774.416030092594</v>
      </c>
      <c r="U3053" s="15" t="s">
        <v>8369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 t="s">
        <v>8221</v>
      </c>
      <c r="F3054">
        <v>75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  <c r="U3054" s="15" t="s">
        <v>8368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 t="s">
        <v>8221</v>
      </c>
      <c r="F3055">
        <v>40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  <c r="U3055" s="15" t="s">
        <v>8371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 t="s">
        <v>8221</v>
      </c>
      <c r="F3056">
        <v>0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  <c r="U3056" s="15" t="s">
        <v>8368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 t="s">
        <v>8221</v>
      </c>
      <c r="F3057">
        <v>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  <c r="U3057" s="15" t="s">
        <v>8371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 t="s">
        <v>8221</v>
      </c>
      <c r="F3058">
        <v>0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  <c r="U3058" s="15" t="s">
        <v>8371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t="s">
        <v>8221</v>
      </c>
      <c r="F3059">
        <v>0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  <c r="U3059" s="15" t="s">
        <v>8370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 t="s">
        <v>8221</v>
      </c>
      <c r="F3060">
        <v>3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  <c r="U3060" s="15" t="s">
        <v>8370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 t="s">
        <v>8221</v>
      </c>
      <c r="F3061">
        <v>451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  <c r="U3061" s="15" t="s">
        <v>8371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 t="s">
        <v>8221</v>
      </c>
      <c r="F3062">
        <v>335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  <c r="U3062" s="15" t="s">
        <v>8368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 t="s">
        <v>8221</v>
      </c>
      <c r="F3063">
        <v>0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  <c r="U3063" s="15" t="s">
        <v>8371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 t="s">
        <v>8221</v>
      </c>
      <c r="F3064">
        <v>6684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  <c r="U3064" s="15" t="s">
        <v>8368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t="s">
        <v>8221</v>
      </c>
      <c r="F3065">
        <v>587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14">
        <f t="shared" si="190"/>
        <v>42630.922893518524</v>
      </c>
      <c r="T3065" s="14">
        <f t="shared" si="191"/>
        <v>42665.922893518524</v>
      </c>
      <c r="U3065" s="15" t="s">
        <v>8370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t="s">
        <v>8221</v>
      </c>
      <c r="F3066">
        <v>8471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  <c r="U3066" s="15" t="s">
        <v>8368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 t="s">
        <v>8221</v>
      </c>
      <c r="F3067">
        <v>10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  <c r="U3067" s="15" t="s">
        <v>8371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t="s">
        <v>8221</v>
      </c>
      <c r="F3068">
        <v>41950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  <c r="U3068" s="15" t="s">
        <v>8370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 t="s">
        <v>8221</v>
      </c>
      <c r="F3069">
        <v>200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  <c r="U3069" s="15" t="s">
        <v>8368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 t="s">
        <v>8221</v>
      </c>
      <c r="F3070">
        <v>175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  <c r="U3070" s="15" t="s">
        <v>8368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 t="s">
        <v>8221</v>
      </c>
      <c r="F3071">
        <v>141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  <c r="U3071" s="15" t="s">
        <v>8371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t="s">
        <v>8221</v>
      </c>
      <c r="F3072">
        <v>334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  <c r="U3072" s="15" t="s">
        <v>8370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t="s">
        <v>8221</v>
      </c>
      <c r="F3073">
        <v>7173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  <c r="U3073" s="15" t="s">
        <v>8368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 t="s">
        <v>8221</v>
      </c>
      <c r="F3074">
        <v>2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ROUND((F3074/D3074)*100,0)</f>
        <v>0</v>
      </c>
      <c r="P3074">
        <f t="shared" ref="P3074:P3137" si="193">ROUND(F3074/L3074,2)</f>
        <v>1</v>
      </c>
      <c r="Q3074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  <c r="U3074" s="15" t="s">
        <v>8370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t="s">
        <v>8221</v>
      </c>
      <c r="F3075">
        <v>645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0</v>
      </c>
      <c r="P3075">
        <f t="shared" si="193"/>
        <v>92.14</v>
      </c>
      <c r="Q3075" t="s">
        <v>8316</v>
      </c>
      <c r="R3075" t="s">
        <v>8356</v>
      </c>
      <c r="S3075" s="14">
        <f t="shared" ref="S3075:S3138" si="194">(J3075/86400)+DATE(1970,1,1)</f>
        <v>42111.684027777781</v>
      </c>
      <c r="T3075" s="14">
        <f t="shared" ref="T3075:T3138" si="195">(I3075/86400)+DATE(1970,1,1)</f>
        <v>42169.804861111115</v>
      </c>
      <c r="U3075" s="15" t="s">
        <v>8368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 t="s">
        <v>8221</v>
      </c>
      <c r="F3076">
        <v>22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14">
        <f t="shared" si="194"/>
        <v>42409.571284722224</v>
      </c>
      <c r="T3076" s="14">
        <f t="shared" si="195"/>
        <v>42439.571284722224</v>
      </c>
      <c r="U3076" s="15" t="s">
        <v>8370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t="s">
        <v>8221</v>
      </c>
      <c r="F3077">
        <v>1296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14">
        <f t="shared" si="194"/>
        <v>42551.102314814816</v>
      </c>
      <c r="T3077" s="14">
        <f t="shared" si="195"/>
        <v>42601.102314814816</v>
      </c>
      <c r="U3077" s="15" t="s">
        <v>8370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t="s">
        <v>8221</v>
      </c>
      <c r="F3078">
        <v>1506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  <c r="U3078" s="15" t="s">
        <v>8368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 t="s">
        <v>8221</v>
      </c>
      <c r="F3079">
        <v>105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  <c r="U3079" s="15" t="s">
        <v>8369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 t="s">
        <v>8221</v>
      </c>
      <c r="F3080">
        <v>71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  <c r="U3080" s="15" t="s">
        <v>8368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t="s">
        <v>8221</v>
      </c>
      <c r="F3081">
        <v>11226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  <c r="U3081" s="15" t="s">
        <v>8368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 t="s">
        <v>8221</v>
      </c>
      <c r="F3082">
        <v>376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  <c r="U3082" s="15" t="s">
        <v>8371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 t="s">
        <v>8221</v>
      </c>
      <c r="F3083">
        <v>2103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  <c r="U3083" s="15" t="s">
        <v>8368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 t="s">
        <v>8221</v>
      </c>
      <c r="F3084">
        <v>0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  <c r="U3084" s="15" t="s">
        <v>8368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 t="s">
        <v>8221</v>
      </c>
      <c r="F3085">
        <v>56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  <c r="U3085" s="15" t="s">
        <v>8371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 t="s">
        <v>8221</v>
      </c>
      <c r="F3086">
        <v>470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  <c r="U3086" s="15" t="s">
        <v>8368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 t="s">
        <v>8221</v>
      </c>
      <c r="F3087">
        <v>610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14">
        <f t="shared" si="194"/>
        <v>42246.883784722224</v>
      </c>
      <c r="T3087" s="14">
        <f t="shared" si="195"/>
        <v>42276.883784722224</v>
      </c>
      <c r="U3087" s="15" t="s">
        <v>8368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 t="s">
        <v>8221</v>
      </c>
      <c r="F3088">
        <v>50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  <c r="U3088" s="15" t="s">
        <v>8368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 t="s">
        <v>8221</v>
      </c>
      <c r="F3089">
        <v>125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  <c r="U3089" s="15" t="s">
        <v>8370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 t="s">
        <v>8221</v>
      </c>
      <c r="F3090">
        <v>126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  <c r="U3090" s="15" t="s">
        <v>8371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 t="s">
        <v>8221</v>
      </c>
      <c r="F3091">
        <v>5854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  <c r="U3091" s="15" t="s">
        <v>8370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 t="s">
        <v>8221</v>
      </c>
      <c r="F3092">
        <v>11432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  <c r="U3092" s="15" t="s">
        <v>8368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 t="s">
        <v>8221</v>
      </c>
      <c r="F3093">
        <v>796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  <c r="U3093" s="15" t="s">
        <v>8370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t="s">
        <v>8221</v>
      </c>
      <c r="F3094">
        <v>1183.19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  <c r="U3094" s="15" t="s">
        <v>8368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 t="s">
        <v>8221</v>
      </c>
      <c r="F3095">
        <v>910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14">
        <f t="shared" si="194"/>
        <v>41760.909039351856</v>
      </c>
      <c r="T3095" s="14">
        <f t="shared" si="195"/>
        <v>41791.165972222225</v>
      </c>
      <c r="U3095" s="15" t="s">
        <v>8371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 t="s">
        <v>8221</v>
      </c>
      <c r="F3096">
        <v>25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  <c r="U3096" s="15" t="s">
        <v>8368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t="s">
        <v>8221</v>
      </c>
      <c r="F3097">
        <v>50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  <c r="U3097" s="15" t="s">
        <v>8370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t="s">
        <v>8221</v>
      </c>
      <c r="F3098">
        <v>795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  <c r="U3098" s="15" t="s">
        <v>8368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 t="s">
        <v>8221</v>
      </c>
      <c r="F3099">
        <v>1715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  <c r="U3099" s="15" t="s">
        <v>8370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 t="s">
        <v>8221</v>
      </c>
      <c r="F3100">
        <v>1758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  <c r="U3100" s="15" t="s">
        <v>8368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 t="s">
        <v>8221</v>
      </c>
      <c r="F3101">
        <v>278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  <c r="U3101" s="15" t="s">
        <v>8370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 t="s">
        <v>8221</v>
      </c>
      <c r="F3102">
        <v>1827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  <c r="U3102" s="15" t="s">
        <v>8371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 t="s">
        <v>8221</v>
      </c>
      <c r="F3103">
        <v>300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  <c r="U3103" s="15" t="s">
        <v>8368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 t="s">
        <v>8221</v>
      </c>
      <c r="F3104">
        <v>6258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  <c r="U3104" s="15" t="s">
        <v>8370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t="s">
        <v>8221</v>
      </c>
      <c r="F3105">
        <v>11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  <c r="U3105" s="15" t="s">
        <v>8368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 t="s">
        <v>8221</v>
      </c>
      <c r="F3106">
        <v>1185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  <c r="U3106" s="15" t="s">
        <v>8368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t="s">
        <v>8221</v>
      </c>
      <c r="F3107">
        <v>2476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  <c r="U3107" s="15" t="s">
        <v>8371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 t="s">
        <v>8221</v>
      </c>
      <c r="F3108">
        <v>41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14">
        <f t="shared" si="194"/>
        <v>42241.429120370369</v>
      </c>
      <c r="T3108" s="14">
        <f t="shared" si="195"/>
        <v>42263.916666666672</v>
      </c>
      <c r="U3108" s="15" t="s">
        <v>8368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 t="s">
        <v>8221</v>
      </c>
      <c r="F3109">
        <v>7905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14">
        <f t="shared" si="194"/>
        <v>42128.814247685186</v>
      </c>
      <c r="T3109" s="14">
        <f t="shared" si="195"/>
        <v>42135.814247685186</v>
      </c>
      <c r="U3109" s="15" t="s">
        <v>8368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 t="s">
        <v>8221</v>
      </c>
      <c r="F3110">
        <v>26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  <c r="U3110" s="15" t="s">
        <v>8368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 t="s">
        <v>8221</v>
      </c>
      <c r="F3111">
        <v>6633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  <c r="U3111" s="15" t="s">
        <v>8371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t="s">
        <v>8221</v>
      </c>
      <c r="F3112">
        <v>10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  <c r="U3112" s="15" t="s">
        <v>8369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 t="s">
        <v>8221</v>
      </c>
      <c r="F3113">
        <v>5328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14">
        <f t="shared" si="194"/>
        <v>41885.595138888893</v>
      </c>
      <c r="T3113" s="14">
        <f t="shared" si="195"/>
        <v>41916.595138888893</v>
      </c>
      <c r="U3113" s="15" t="s">
        <v>8371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 t="s">
        <v>8221</v>
      </c>
      <c r="F3114">
        <v>521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  <c r="U3114" s="15" t="s">
        <v>8370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 t="s">
        <v>8221</v>
      </c>
      <c r="F3115">
        <v>4635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  <c r="U3115" s="15" t="s">
        <v>8368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 t="s">
        <v>8221</v>
      </c>
      <c r="F3116">
        <v>0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  <c r="U3116" s="15" t="s">
        <v>8371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 t="s">
        <v>8221</v>
      </c>
      <c r="F3117">
        <v>300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  <c r="U3117" s="15" t="s">
        <v>8370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t="s">
        <v>8221</v>
      </c>
      <c r="F3118">
        <v>430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  <c r="U3118" s="15" t="s">
        <v>8368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t="s">
        <v>8221</v>
      </c>
      <c r="F3119">
        <v>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14">
        <f t="shared" si="194"/>
        <v>42509.374537037038</v>
      </c>
      <c r="T3119" s="14">
        <f t="shared" si="195"/>
        <v>42517.55</v>
      </c>
      <c r="U3119" s="15" t="s">
        <v>8370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t="s">
        <v>8221</v>
      </c>
      <c r="F3120">
        <v>1550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  <c r="U3120" s="15" t="s">
        <v>8370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 t="s">
        <v>8221</v>
      </c>
      <c r="F3121">
        <v>5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  <c r="U3121" s="15" t="s">
        <v>8368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t="s">
        <v>8221</v>
      </c>
      <c r="F3122">
        <v>128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14">
        <f t="shared" si="194"/>
        <v>42435.942083333328</v>
      </c>
      <c r="T3122" s="14">
        <f t="shared" si="195"/>
        <v>42495.900416666671</v>
      </c>
      <c r="U3122" s="15" t="s">
        <v>8370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 t="s">
        <v>8220</v>
      </c>
      <c r="F3123">
        <v>10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  <c r="U3123" s="15" t="s">
        <v>8371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 t="s">
        <v>8220</v>
      </c>
      <c r="F3124">
        <v>116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  <c r="U3124" s="15" t="s">
        <v>8370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 t="s">
        <v>8220</v>
      </c>
      <c r="F3125">
        <v>85192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  <c r="U3125" s="15" t="s">
        <v>8370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 t="s">
        <v>8220</v>
      </c>
      <c r="F3126">
        <v>26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  <c r="U3126" s="15" t="s">
        <v>8371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 t="s">
        <v>8220</v>
      </c>
      <c r="F3127">
        <v>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  <c r="U3127" s="15" t="s">
        <v>8368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 t="s">
        <v>8220</v>
      </c>
      <c r="F3128">
        <v>1040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14">
        <f t="shared" si="194"/>
        <v>42427.018078703702</v>
      </c>
      <c r="T3128" s="14">
        <f t="shared" si="195"/>
        <v>42456.976412037038</v>
      </c>
      <c r="U3128" s="15" t="s">
        <v>8370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 t="s">
        <v>8220</v>
      </c>
      <c r="F3129">
        <v>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  <c r="U3129" s="15" t="s">
        <v>8368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 t="s">
        <v>8222</v>
      </c>
      <c r="F3130">
        <v>16291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  <c r="U3130" s="15" t="s">
        <v>8369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 t="s">
        <v>8222</v>
      </c>
      <c r="F3131">
        <v>10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  <c r="U3131" s="15" t="s">
        <v>8369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 t="s">
        <v>8222</v>
      </c>
      <c r="F3132">
        <v>375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  <c r="U3132" s="15" t="s">
        <v>8369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t="s">
        <v>8222</v>
      </c>
      <c r="F3133">
        <v>645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  <c r="U3133" s="15" t="s">
        <v>8369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t="s">
        <v>8222</v>
      </c>
      <c r="F3134">
        <v>10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  <c r="U3134" s="15" t="s">
        <v>8369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 t="s">
        <v>8222</v>
      </c>
      <c r="F3135">
        <v>540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  <c r="U3135" s="15" t="s">
        <v>8369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 t="s">
        <v>8222</v>
      </c>
      <c r="F3136">
        <v>225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14">
        <f t="shared" si="194"/>
        <v>42800.720127314809</v>
      </c>
      <c r="T3136" s="14">
        <f t="shared" si="195"/>
        <v>42821.678460648152</v>
      </c>
      <c r="U3136" s="15" t="s">
        <v>8369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 t="s">
        <v>8222</v>
      </c>
      <c r="F3137">
        <v>162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  <c r="U3137" s="15" t="s">
        <v>8369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 t="s">
        <v>8222</v>
      </c>
      <c r="F3138">
        <v>639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ROUND((F3138/D3138)*100,0)</f>
        <v>128</v>
      </c>
      <c r="P3138">
        <f t="shared" ref="P3138:P3201" si="197">ROUND(F3138/L3138,2)</f>
        <v>29.05</v>
      </c>
      <c r="Q3138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  <c r="U3138" s="15" t="s">
        <v>8369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 t="s">
        <v>8222</v>
      </c>
      <c r="F3139">
        <v>50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</v>
      </c>
      <c r="P3139">
        <f t="shared" si="197"/>
        <v>50</v>
      </c>
      <c r="Q3139" t="s">
        <v>8316</v>
      </c>
      <c r="R3139" t="s">
        <v>8317</v>
      </c>
      <c r="S3139" s="14">
        <f t="shared" ref="S3139:S3202" si="198">(J3139/86400)+DATE(1970,1,1)</f>
        <v>42807.885057870371</v>
      </c>
      <c r="T3139" s="14">
        <f t="shared" ref="T3139:T3202" si="199">(I3139/86400)+DATE(1970,1,1)</f>
        <v>42858.8</v>
      </c>
      <c r="U3139" s="15" t="s">
        <v>8369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t="s">
        <v>8222</v>
      </c>
      <c r="F3140">
        <v>0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  <c r="U3140" s="15" t="s">
        <v>8369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 t="s">
        <v>8222</v>
      </c>
      <c r="F3141">
        <v>2700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  <c r="U3141" s="15" t="s">
        <v>8369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 t="s">
        <v>8222</v>
      </c>
      <c r="F3142">
        <v>96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  <c r="U3142" s="15" t="s">
        <v>8369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t="s">
        <v>8222</v>
      </c>
      <c r="F3143">
        <v>258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  <c r="U3143" s="15" t="s">
        <v>8369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t="s">
        <v>8222</v>
      </c>
      <c r="F3144">
        <v>45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  <c r="U3144" s="15" t="s">
        <v>8369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t="s">
        <v>8222</v>
      </c>
      <c r="F3145">
        <v>0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  <c r="U3145" s="15" t="s">
        <v>8369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t="s">
        <v>8222</v>
      </c>
      <c r="F3146">
        <v>7540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  <c r="U3146" s="15" t="s">
        <v>8369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 t="s">
        <v>8222</v>
      </c>
      <c r="F3147">
        <v>0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  <c r="U3147" s="15" t="s">
        <v>8369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 t="s">
        <v>8222</v>
      </c>
      <c r="F3148">
        <v>5250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  <c r="U3148" s="15" t="s">
        <v>8369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 t="s">
        <v>8219</v>
      </c>
      <c r="F3149">
        <v>23505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14">
        <f t="shared" si="198"/>
        <v>41909.96938657407</v>
      </c>
      <c r="T3149" s="14">
        <f t="shared" si="199"/>
        <v>41950.011053240742</v>
      </c>
      <c r="U3149" s="15" t="s">
        <v>8371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t="s">
        <v>8219</v>
      </c>
      <c r="F3150">
        <v>2361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  <c r="U3150" s="15" t="s">
        <v>8371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 t="s">
        <v>8219</v>
      </c>
      <c r="F3151">
        <v>1300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  <c r="U3151" s="15" t="s">
        <v>8373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t="s">
        <v>8219</v>
      </c>
      <c r="F3152">
        <v>3535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  <c r="U3152" s="15" t="s">
        <v>8375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 t="s">
        <v>8219</v>
      </c>
      <c r="F3153">
        <v>3514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  <c r="U3153" s="15" t="s">
        <v>8371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t="s">
        <v>8219</v>
      </c>
      <c r="F3154">
        <v>2331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  <c r="U3154" s="15" t="s">
        <v>8372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t="s">
        <v>8219</v>
      </c>
      <c r="F3155">
        <v>10067.5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  <c r="U3155" s="15" t="s">
        <v>8374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 t="s">
        <v>8219</v>
      </c>
      <c r="F3156">
        <v>7905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  <c r="U3156" s="15" t="s">
        <v>8373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t="s">
        <v>8219</v>
      </c>
      <c r="F3157">
        <v>9425.23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  <c r="U3157" s="15" t="s">
        <v>8373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 t="s">
        <v>8219</v>
      </c>
      <c r="F3158">
        <v>5600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  <c r="U3158" s="15" t="s">
        <v>8373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t="s">
        <v>8219</v>
      </c>
      <c r="F3159">
        <v>4040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  <c r="U3159" s="15" t="s">
        <v>8371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t="s">
        <v>8219</v>
      </c>
      <c r="F3160">
        <v>5700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14">
        <f t="shared" si="198"/>
        <v>41447.839722222227</v>
      </c>
      <c r="T3160" s="14">
        <f t="shared" si="199"/>
        <v>41477.839722222227</v>
      </c>
      <c r="U3160" s="15" t="s">
        <v>8372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 t="s">
        <v>8219</v>
      </c>
      <c r="F3161">
        <v>2002.22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  <c r="U3161" s="15" t="s">
        <v>8374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t="s">
        <v>8219</v>
      </c>
      <c r="F3162">
        <v>4569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  <c r="U3162" s="15" t="s">
        <v>8371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 t="s">
        <v>8219</v>
      </c>
      <c r="F3163">
        <v>2102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  <c r="U3163" s="15" t="s">
        <v>8371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 t="s">
        <v>8219</v>
      </c>
      <c r="F3164">
        <v>5086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  <c r="U3164" s="15" t="s">
        <v>8371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t="s">
        <v>8219</v>
      </c>
      <c r="F3165">
        <v>14450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  <c r="U3165" s="15" t="s">
        <v>8371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 t="s">
        <v>8219</v>
      </c>
      <c r="F3166">
        <v>2669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14">
        <f t="shared" si="198"/>
        <v>41766.805729166663</v>
      </c>
      <c r="T3166" s="14">
        <f t="shared" si="199"/>
        <v>41799.805729166663</v>
      </c>
      <c r="U3166" s="15" t="s">
        <v>8371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 t="s">
        <v>8219</v>
      </c>
      <c r="F3167">
        <v>1220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  <c r="U3167" s="15" t="s">
        <v>8374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 t="s">
        <v>8219</v>
      </c>
      <c r="F3168">
        <v>56079.83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  <c r="U3168" s="15" t="s">
        <v>8371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t="s">
        <v>8219</v>
      </c>
      <c r="F3169">
        <v>3485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  <c r="U3169" s="15" t="s">
        <v>8371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t="s">
        <v>8219</v>
      </c>
      <c r="F3170">
        <v>3105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  <c r="U3170" s="15" t="s">
        <v>8371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t="s">
        <v>8219</v>
      </c>
      <c r="F3171">
        <v>8241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  <c r="U3171" s="15" t="s">
        <v>8372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 t="s">
        <v>8219</v>
      </c>
      <c r="F3172">
        <v>2245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  <c r="U3172" s="15" t="s">
        <v>8371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 t="s">
        <v>8219</v>
      </c>
      <c r="F3173">
        <v>7617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  <c r="U3173" s="15" t="s">
        <v>8370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t="s">
        <v>8219</v>
      </c>
      <c r="F3174">
        <v>2300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  <c r="U3174" s="15" t="s">
        <v>8373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 t="s">
        <v>8219</v>
      </c>
      <c r="F3175">
        <v>10300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14">
        <f t="shared" si="198"/>
        <v>41878.878379629634</v>
      </c>
      <c r="T3175" s="14">
        <f t="shared" si="199"/>
        <v>41908.878379629634</v>
      </c>
      <c r="U3175" s="15" t="s">
        <v>8371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 t="s">
        <v>8219</v>
      </c>
      <c r="F3176">
        <v>3034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  <c r="U3176" s="15" t="s">
        <v>8371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 t="s">
        <v>8219</v>
      </c>
      <c r="F3177">
        <v>5478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  <c r="U3177" s="15" t="s">
        <v>8375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 t="s">
        <v>8219</v>
      </c>
      <c r="F3178">
        <v>2182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  <c r="U3178" s="15" t="s">
        <v>8372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t="s">
        <v>8219</v>
      </c>
      <c r="F3179">
        <v>2935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  <c r="U3179" s="15" t="s">
        <v>8371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 t="s">
        <v>8219</v>
      </c>
      <c r="F3180">
        <v>2576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  <c r="U3180" s="15" t="s">
        <v>8371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 t="s">
        <v>8219</v>
      </c>
      <c r="F3181">
        <v>4794.82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  <c r="U3181" s="15" t="s">
        <v>8372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t="s">
        <v>8219</v>
      </c>
      <c r="F3182">
        <v>1437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  <c r="U3182" s="15" t="s">
        <v>8371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 t="s">
        <v>8219</v>
      </c>
      <c r="F3183">
        <v>545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  <c r="U3183" s="15" t="s">
        <v>8371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t="s">
        <v>8219</v>
      </c>
      <c r="F3184">
        <v>7062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  <c r="U3184" s="15" t="s">
        <v>8374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t="s">
        <v>8219</v>
      </c>
      <c r="F3185">
        <v>2725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  <c r="U3185" s="15" t="s">
        <v>8372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t="s">
        <v>8219</v>
      </c>
      <c r="F3186">
        <v>4610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  <c r="U3186" s="15" t="s">
        <v>8371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 t="s">
        <v>8219</v>
      </c>
      <c r="F3187">
        <v>1000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  <c r="U3187" s="15" t="s">
        <v>8371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 t="s">
        <v>8219</v>
      </c>
      <c r="F3188">
        <v>3270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  <c r="U3188" s="15" t="s">
        <v>8371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 t="s">
        <v>8219</v>
      </c>
      <c r="F3189">
        <v>17444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  <c r="U3189" s="15" t="s">
        <v>8371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 t="s">
        <v>8221</v>
      </c>
      <c r="F3190">
        <v>130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  <c r="U3190" s="15" t="s">
        <v>8368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 t="s">
        <v>8221</v>
      </c>
      <c r="F3191">
        <v>6780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  <c r="U3191" s="15" t="s">
        <v>8368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 t="s">
        <v>8221</v>
      </c>
      <c r="F3192">
        <v>0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  <c r="U3192" s="15" t="s">
        <v>8370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t="s">
        <v>8221</v>
      </c>
      <c r="F3193">
        <v>151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  <c r="U3193" s="15" t="s">
        <v>8370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 t="s">
        <v>8221</v>
      </c>
      <c r="F3194">
        <v>102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  <c r="U3194" s="15" t="s">
        <v>8368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t="s">
        <v>8221</v>
      </c>
      <c r="F3195">
        <v>587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  <c r="U3195" s="15" t="s">
        <v>8368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 t="s">
        <v>8221</v>
      </c>
      <c r="F3196">
        <v>0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  <c r="U3196" s="15" t="s">
        <v>8368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 t="s">
        <v>8221</v>
      </c>
      <c r="F3197">
        <v>2070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  <c r="U3197" s="15" t="s">
        <v>8368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t="s">
        <v>8221</v>
      </c>
      <c r="F3198">
        <v>1800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  <c r="U3198" s="15" t="s">
        <v>8368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 t="s">
        <v>8221</v>
      </c>
      <c r="F3199">
        <v>1145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  <c r="U3199" s="15" t="s">
        <v>8368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 t="s">
        <v>8221</v>
      </c>
      <c r="F3200">
        <v>110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  <c r="U3200" s="15" t="s">
        <v>8368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t="s">
        <v>8221</v>
      </c>
      <c r="F3201">
        <v>2608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14">
        <f t="shared" si="198"/>
        <v>41858.761782407411</v>
      </c>
      <c r="T3201" s="14">
        <f t="shared" si="199"/>
        <v>41888.875</v>
      </c>
      <c r="U3201" s="15" t="s">
        <v>8371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 t="s">
        <v>8221</v>
      </c>
      <c r="F3202">
        <v>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ROUND((F3202/D3202)*100,0)</f>
        <v>0</v>
      </c>
      <c r="P3202">
        <f t="shared" ref="P3202:P3265" si="201">ROUND(F3202/L3202,2)</f>
        <v>1</v>
      </c>
      <c r="Q3202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  <c r="U3202" s="15" t="s">
        <v>8370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 t="s">
        <v>8221</v>
      </c>
      <c r="F3203">
        <v>25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</v>
      </c>
      <c r="P3203">
        <f t="shared" si="201"/>
        <v>12.5</v>
      </c>
      <c r="Q3203" t="s">
        <v>8316</v>
      </c>
      <c r="R3203" t="s">
        <v>8358</v>
      </c>
      <c r="S3203" s="14">
        <f t="shared" ref="S3203:S3266" si="202">(J3203/86400)+DATE(1970,1,1)</f>
        <v>41861.767094907409</v>
      </c>
      <c r="T3203" s="14">
        <f t="shared" ref="T3203:T3266" si="203">(I3203/86400)+DATE(1970,1,1)</f>
        <v>41882.767094907409</v>
      </c>
      <c r="U3203" s="15" t="s">
        <v>8371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t="s">
        <v>8221</v>
      </c>
      <c r="F3204">
        <v>2726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  <c r="U3204" s="15" t="s">
        <v>8368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 t="s">
        <v>8221</v>
      </c>
      <c r="F3205">
        <v>250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  <c r="U3205" s="15" t="s">
        <v>8368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 t="s">
        <v>8221</v>
      </c>
      <c r="F3206">
        <v>0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  <c r="U3206" s="15" t="s">
        <v>8368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 t="s">
        <v>8221</v>
      </c>
      <c r="F3207">
        <v>273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  <c r="U3207" s="15" t="s">
        <v>8368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 t="s">
        <v>8221</v>
      </c>
      <c r="F3208">
        <v>0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  <c r="U3208" s="15" t="s">
        <v>8368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 t="s">
        <v>8221</v>
      </c>
      <c r="F3209">
        <v>2550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  <c r="U3209" s="15" t="s">
        <v>8368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t="s">
        <v>8219</v>
      </c>
      <c r="F3210">
        <v>5175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  <c r="U3210" s="15" t="s">
        <v>8371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t="s">
        <v>8219</v>
      </c>
      <c r="F3211">
        <v>11335.7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14">
        <f t="shared" si="202"/>
        <v>41778.637245370366</v>
      </c>
      <c r="T3211" s="14">
        <f t="shared" si="203"/>
        <v>41810.958333333336</v>
      </c>
      <c r="U3211" s="15" t="s">
        <v>8371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 t="s">
        <v>8219</v>
      </c>
      <c r="F3212">
        <v>3773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  <c r="U3212" s="15" t="s">
        <v>8373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 t="s">
        <v>8219</v>
      </c>
      <c r="F3213">
        <v>27541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14">
        <f t="shared" si="202"/>
        <v>41834.58657407407</v>
      </c>
      <c r="T3213" s="14">
        <f t="shared" si="203"/>
        <v>41866.083333333336</v>
      </c>
      <c r="U3213" s="15" t="s">
        <v>8371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t="s">
        <v>8219</v>
      </c>
      <c r="F3214">
        <v>5050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  <c r="U3214" s="15" t="s">
        <v>8371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 t="s">
        <v>8219</v>
      </c>
      <c r="F3215">
        <v>6007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  <c r="U3215" s="15" t="s">
        <v>8368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 t="s">
        <v>8219</v>
      </c>
      <c r="F3216">
        <v>12256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  <c r="U3216" s="15" t="s">
        <v>8368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t="s">
        <v>8219</v>
      </c>
      <c r="F3217">
        <v>35123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  <c r="U3217" s="15" t="s">
        <v>8368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 t="s">
        <v>8219</v>
      </c>
      <c r="F3218">
        <v>2001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  <c r="U3218" s="15" t="s">
        <v>8368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 t="s">
        <v>8219</v>
      </c>
      <c r="F3219">
        <v>5221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  <c r="U3219" s="15" t="s">
        <v>8370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 t="s">
        <v>8219</v>
      </c>
      <c r="F3220">
        <v>12252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  <c r="U3220" s="15" t="s">
        <v>8371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 t="s">
        <v>8219</v>
      </c>
      <c r="F3221">
        <v>20022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  <c r="U3221" s="15" t="s">
        <v>8368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t="s">
        <v>8219</v>
      </c>
      <c r="F3222">
        <v>15126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  <c r="U3222" s="15" t="s">
        <v>8369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 t="s">
        <v>8219</v>
      </c>
      <c r="F3223">
        <v>4137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  <c r="U3223" s="15" t="s">
        <v>8368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 t="s">
        <v>8219</v>
      </c>
      <c r="F3224">
        <v>3120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  <c r="U3224" s="15" t="s">
        <v>8368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t="s">
        <v>8219</v>
      </c>
      <c r="F3225">
        <v>3395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14">
        <f t="shared" si="202"/>
        <v>42206.835370370369</v>
      </c>
      <c r="T3225" s="14">
        <f t="shared" si="203"/>
        <v>42236.835370370369</v>
      </c>
      <c r="U3225" s="15" t="s">
        <v>8368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 t="s">
        <v>8219</v>
      </c>
      <c r="F3226">
        <v>30610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  <c r="U3226" s="15" t="s">
        <v>8370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t="s">
        <v>8219</v>
      </c>
      <c r="F3227">
        <v>2047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  <c r="U3227" s="15" t="s">
        <v>8370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t="s">
        <v>8219</v>
      </c>
      <c r="F3228">
        <v>1250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  <c r="U3228" s="15" t="s">
        <v>8368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 t="s">
        <v>8219</v>
      </c>
      <c r="F3229">
        <v>1500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  <c r="U3229" s="15" t="s">
        <v>8370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t="s">
        <v>8219</v>
      </c>
      <c r="F3230">
        <v>7164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  <c r="U3230" s="15" t="s">
        <v>8368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t="s">
        <v>8219</v>
      </c>
      <c r="F3231">
        <v>21573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  <c r="U3231" s="15" t="s">
        <v>8371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 t="s">
        <v>8219</v>
      </c>
      <c r="F3232">
        <v>2857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14">
        <f t="shared" si="202"/>
        <v>41898.168124999997</v>
      </c>
      <c r="T3232" s="14">
        <f t="shared" si="203"/>
        <v>41913.165972222225</v>
      </c>
      <c r="U3232" s="15" t="s">
        <v>8371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t="s">
        <v>8219</v>
      </c>
      <c r="F3233">
        <v>1610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  <c r="U3233" s="15" t="s">
        <v>8370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t="s">
        <v>8219</v>
      </c>
      <c r="F3234">
        <v>1312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  <c r="U3234" s="15" t="s">
        <v>8370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t="s">
        <v>8219</v>
      </c>
      <c r="F3235">
        <v>5940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  <c r="U3235" s="15" t="s">
        <v>8369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 t="s">
        <v>8219</v>
      </c>
      <c r="F3236">
        <v>4015.71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  <c r="U3236" s="15" t="s">
        <v>8370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 t="s">
        <v>8219</v>
      </c>
      <c r="F3237">
        <v>15481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  <c r="U3237" s="15" t="s">
        <v>8370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 t="s">
        <v>8219</v>
      </c>
      <c r="F3238">
        <v>20120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  <c r="U3238" s="15" t="s">
        <v>8370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t="s">
        <v>8219</v>
      </c>
      <c r="F3239">
        <v>35275.64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  <c r="U3239" s="15" t="s">
        <v>8368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 t="s">
        <v>8219</v>
      </c>
      <c r="F3240">
        <v>3145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  <c r="U3240" s="15" t="s">
        <v>8368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 t="s">
        <v>8219</v>
      </c>
      <c r="F3241">
        <v>6208.98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  <c r="U3241" s="15" t="s">
        <v>8368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 t="s">
        <v>8219</v>
      </c>
      <c r="F3242">
        <v>3017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  <c r="U3242" s="15" t="s">
        <v>8369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t="s">
        <v>8219</v>
      </c>
      <c r="F3243">
        <v>9801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  <c r="U3243" s="15" t="s">
        <v>8371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 t="s">
        <v>8219</v>
      </c>
      <c r="F3244">
        <v>12730.42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  <c r="U3244" s="15" t="s">
        <v>8371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t="s">
        <v>8219</v>
      </c>
      <c r="F3245">
        <v>8227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  <c r="U3245" s="15" t="s">
        <v>8368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t="s">
        <v>8219</v>
      </c>
      <c r="F3246">
        <v>1647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  <c r="U3246" s="15" t="s">
        <v>8370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t="s">
        <v>8219</v>
      </c>
      <c r="F3247">
        <v>21904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  <c r="U3247" s="15" t="s">
        <v>8368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t="s">
        <v>8219</v>
      </c>
      <c r="F3248">
        <v>11122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  <c r="U3248" s="15" t="s">
        <v>8368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 t="s">
        <v>8219</v>
      </c>
      <c r="F3249">
        <v>2646.5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  <c r="U3249" s="15" t="s">
        <v>8368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t="s">
        <v>8219</v>
      </c>
      <c r="F3250">
        <v>12095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  <c r="U3250" s="15" t="s">
        <v>8368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 t="s">
        <v>8219</v>
      </c>
      <c r="F3251">
        <v>5771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  <c r="U3251" s="15" t="s">
        <v>8368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 t="s">
        <v>8219</v>
      </c>
      <c r="F3252">
        <v>25388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  <c r="U3252" s="15" t="s">
        <v>8371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 t="s">
        <v>8219</v>
      </c>
      <c r="F3253">
        <v>1661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  <c r="U3253" s="15" t="s">
        <v>8368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 t="s">
        <v>8219</v>
      </c>
      <c r="F3254">
        <v>2876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  <c r="U3254" s="15" t="s">
        <v>8370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t="s">
        <v>8219</v>
      </c>
      <c r="F3255">
        <v>20365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  <c r="U3255" s="15" t="s">
        <v>8370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 t="s">
        <v>8219</v>
      </c>
      <c r="F3256">
        <v>13163.5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  <c r="U3256" s="15" t="s">
        <v>8368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 t="s">
        <v>8219</v>
      </c>
      <c r="F3257">
        <v>525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  <c r="U3257" s="15" t="s">
        <v>8371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t="s">
        <v>8219</v>
      </c>
      <c r="F3258">
        <v>12806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  <c r="U3258" s="15" t="s">
        <v>8368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 t="s">
        <v>8219</v>
      </c>
      <c r="F3259">
        <v>2125.9899999999998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  <c r="U3259" s="15" t="s">
        <v>8369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 t="s">
        <v>8219</v>
      </c>
      <c r="F3260">
        <v>7365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  <c r="U3260" s="15" t="s">
        <v>8371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 t="s">
        <v>8219</v>
      </c>
      <c r="F3261">
        <v>24418.6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  <c r="U3261" s="15" t="s">
        <v>8370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t="s">
        <v>8219</v>
      </c>
      <c r="F3262">
        <v>5462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  <c r="U3262" s="15" t="s">
        <v>8368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t="s">
        <v>8219</v>
      </c>
      <c r="F3263">
        <v>3315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  <c r="U3263" s="15" t="s">
        <v>8368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t="s">
        <v>8219</v>
      </c>
      <c r="F3264">
        <v>12571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  <c r="U3264" s="15" t="s">
        <v>8371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 t="s">
        <v>8219</v>
      </c>
      <c r="F3265">
        <v>2804.16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  <c r="U3265" s="15" t="s">
        <v>8368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 t="s">
        <v>8219</v>
      </c>
      <c r="F3266">
        <v>2575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ROUND((F3266/D3266)*100,0)</f>
        <v>103</v>
      </c>
      <c r="P3266">
        <f t="shared" ref="P3266:P3329" si="205">ROUND(F3266/L3266,2)</f>
        <v>52.55</v>
      </c>
      <c r="Q3266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  <c r="U3266" s="15" t="s">
        <v>8368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t="s">
        <v>8219</v>
      </c>
      <c r="F3267">
        <v>4428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164</v>
      </c>
      <c r="P3267">
        <f t="shared" si="205"/>
        <v>70.290000000000006</v>
      </c>
      <c r="Q3267" t="s">
        <v>8316</v>
      </c>
      <c r="R3267" t="s">
        <v>8317</v>
      </c>
      <c r="S3267" s="14">
        <f t="shared" ref="S3267:S3330" si="206">(J3267/86400)+DATE(1970,1,1)</f>
        <v>42311.711979166663</v>
      </c>
      <c r="T3267" s="14">
        <f t="shared" ref="T3267:T3330" si="207">(I3267/86400)+DATE(1970,1,1)</f>
        <v>42341.708333333328</v>
      </c>
      <c r="U3267" s="15" t="s">
        <v>8368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t="s">
        <v>8219</v>
      </c>
      <c r="F3268">
        <v>7877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14">
        <f t="shared" si="206"/>
        <v>42136.536134259259</v>
      </c>
      <c r="T3268" s="14">
        <f t="shared" si="207"/>
        <v>42167.875</v>
      </c>
      <c r="U3268" s="15" t="s">
        <v>8368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 t="s">
        <v>8219</v>
      </c>
      <c r="F3269">
        <v>15315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  <c r="U3269" s="15" t="s">
        <v>8368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t="s">
        <v>8219</v>
      </c>
      <c r="F3270">
        <v>2560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  <c r="U3270" s="15" t="s">
        <v>8370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t="s">
        <v>8219</v>
      </c>
      <c r="F3271">
        <v>8120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14">
        <f t="shared" si="206"/>
        <v>42137.395798611113</v>
      </c>
      <c r="T3271" s="14">
        <f t="shared" si="207"/>
        <v>42171.458333333328</v>
      </c>
      <c r="U3271" s="15" t="s">
        <v>8368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 t="s">
        <v>8219</v>
      </c>
      <c r="F3272">
        <v>1830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  <c r="U3272" s="15" t="s">
        <v>8368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 t="s">
        <v>8219</v>
      </c>
      <c r="F3273">
        <v>1950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  <c r="U3273" s="15" t="s">
        <v>8371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t="s">
        <v>8219</v>
      </c>
      <c r="F3274">
        <v>15443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  <c r="U3274" s="15" t="s">
        <v>8368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 t="s">
        <v>8219</v>
      </c>
      <c r="F3275">
        <v>4296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  <c r="U3275" s="15" t="s">
        <v>8370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t="s">
        <v>8219</v>
      </c>
      <c r="F3276">
        <v>15705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  <c r="U3276" s="15" t="s">
        <v>8370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 t="s">
        <v>8219</v>
      </c>
      <c r="F3277">
        <v>1805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  <c r="U3277" s="15" t="s">
        <v>8368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 t="s">
        <v>8219</v>
      </c>
      <c r="F3278">
        <v>5258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  <c r="U3278" s="15" t="s">
        <v>8370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 t="s">
        <v>8219</v>
      </c>
      <c r="F3279">
        <v>5430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14">
        <f t="shared" si="206"/>
        <v>41931.682939814811</v>
      </c>
      <c r="T3279" s="14">
        <f t="shared" si="207"/>
        <v>41961.724606481483</v>
      </c>
      <c r="U3279" s="15" t="s">
        <v>8371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 t="s">
        <v>8219</v>
      </c>
      <c r="F3280">
        <v>2585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  <c r="U3280" s="15" t="s">
        <v>8368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 t="s">
        <v>8219</v>
      </c>
      <c r="F3281">
        <v>6628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14">
        <f t="shared" si="206"/>
        <v>42431.102534722224</v>
      </c>
      <c r="T3281" s="14">
        <f t="shared" si="207"/>
        <v>42461.06086805556</v>
      </c>
      <c r="U3281" s="15" t="s">
        <v>8370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 t="s">
        <v>8219</v>
      </c>
      <c r="F3282">
        <v>2060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  <c r="U3282" s="15" t="s">
        <v>8368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 t="s">
        <v>8219</v>
      </c>
      <c r="F3283">
        <v>6080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  <c r="U3283" s="15" t="s">
        <v>8368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 t="s">
        <v>8219</v>
      </c>
      <c r="F3284">
        <v>31820.5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  <c r="U3284" s="15" t="s">
        <v>8370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 t="s">
        <v>8219</v>
      </c>
      <c r="F3285">
        <v>838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  <c r="U3285" s="15" t="s">
        <v>8370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t="s">
        <v>8219</v>
      </c>
      <c r="F3286">
        <v>3048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  <c r="U3286" s="15" t="s">
        <v>8370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 t="s">
        <v>8219</v>
      </c>
      <c r="F3287">
        <v>5604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  <c r="U3287" s="15" t="s">
        <v>8369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 t="s">
        <v>8219</v>
      </c>
      <c r="F3288">
        <v>15265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  <c r="U3288" s="15" t="s">
        <v>8370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t="s">
        <v>8219</v>
      </c>
      <c r="F3289">
        <v>2500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  <c r="U3289" s="15" t="s">
        <v>8368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 t="s">
        <v>8219</v>
      </c>
      <c r="F3290">
        <v>10026.49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  <c r="U3290" s="15" t="s">
        <v>8370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 t="s">
        <v>8219</v>
      </c>
      <c r="F3291">
        <v>665.21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  <c r="U3291" s="15" t="s">
        <v>8369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t="s">
        <v>8219</v>
      </c>
      <c r="F3292">
        <v>2424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  <c r="U3292" s="15" t="s">
        <v>8369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 t="s">
        <v>8219</v>
      </c>
      <c r="F3293">
        <v>570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  <c r="U3293" s="15" t="s">
        <v>8368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t="s">
        <v>8219</v>
      </c>
      <c r="F3294">
        <v>289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  <c r="U3294" s="15" t="s">
        <v>8368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 t="s">
        <v>8219</v>
      </c>
      <c r="F3295">
        <v>7670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  <c r="U3295" s="15" t="s">
        <v>8369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 t="s">
        <v>8219</v>
      </c>
      <c r="F3296">
        <v>710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  <c r="U3296" s="15" t="s">
        <v>8368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 t="s">
        <v>8219</v>
      </c>
      <c r="F3297">
        <v>720.01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  <c r="U3297" s="15" t="s">
        <v>8370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 t="s">
        <v>8219</v>
      </c>
      <c r="F3298">
        <v>2161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  <c r="U3298" s="15" t="s">
        <v>8368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t="s">
        <v>8219</v>
      </c>
      <c r="F3299">
        <v>5504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  <c r="U3299" s="15" t="s">
        <v>8368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 t="s">
        <v>8219</v>
      </c>
      <c r="F3300">
        <v>10173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  <c r="U3300" s="15" t="s">
        <v>8368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 t="s">
        <v>8219</v>
      </c>
      <c r="F3301">
        <v>3486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  <c r="U3301" s="15" t="s">
        <v>8368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t="s">
        <v>8219</v>
      </c>
      <c r="F3302">
        <v>4085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  <c r="U3302" s="15" t="s">
        <v>8368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 t="s">
        <v>8219</v>
      </c>
      <c r="F3303">
        <v>4004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14">
        <f t="shared" si="206"/>
        <v>42538.735833333332</v>
      </c>
      <c r="T3303" s="14">
        <f t="shared" si="207"/>
        <v>42583.290972222225</v>
      </c>
      <c r="U3303" s="15" t="s">
        <v>8370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 t="s">
        <v>8219</v>
      </c>
      <c r="F3304">
        <v>8685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  <c r="U3304" s="15" t="s">
        <v>8370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 t="s">
        <v>8219</v>
      </c>
      <c r="F3305">
        <v>2086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  <c r="U3305" s="15" t="s">
        <v>8368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t="s">
        <v>8219</v>
      </c>
      <c r="F3306">
        <v>15677.5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  <c r="U3306" s="15" t="s">
        <v>8370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 t="s">
        <v>8219</v>
      </c>
      <c r="F3307">
        <v>4081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  <c r="U3307" s="15" t="s">
        <v>8368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 t="s">
        <v>8219</v>
      </c>
      <c r="F3308">
        <v>2630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  <c r="U3308" s="15" t="s">
        <v>8370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 t="s">
        <v>8219</v>
      </c>
      <c r="F3309">
        <v>1066.8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  <c r="U3309" s="15" t="s">
        <v>8370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t="s">
        <v>8219</v>
      </c>
      <c r="F3310">
        <v>4280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  <c r="U3310" s="15" t="s">
        <v>8370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t="s">
        <v>8219</v>
      </c>
      <c r="F3311">
        <v>558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  <c r="U3311" s="15" t="s">
        <v>8370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 t="s">
        <v>8219</v>
      </c>
      <c r="F3312">
        <v>6505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  <c r="U3312" s="15" t="s">
        <v>8368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t="s">
        <v>8219</v>
      </c>
      <c r="F3313">
        <v>2746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  <c r="U3313" s="15" t="s">
        <v>8368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 t="s">
        <v>8219</v>
      </c>
      <c r="F3314">
        <v>2501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  <c r="U3314" s="15" t="s">
        <v>8370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t="s">
        <v>8219</v>
      </c>
      <c r="F3315">
        <v>2321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  <c r="U3315" s="15" t="s">
        <v>8370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 t="s">
        <v>8219</v>
      </c>
      <c r="F3316">
        <v>1686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  <c r="U3316" s="15" t="s">
        <v>8368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t="s">
        <v>8219</v>
      </c>
      <c r="F3317">
        <v>4400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14">
        <f t="shared" si="206"/>
        <v>42466.303715277776</v>
      </c>
      <c r="T3317" s="14">
        <f t="shared" si="207"/>
        <v>42496.303715277776</v>
      </c>
      <c r="U3317" s="15" t="s">
        <v>8370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t="s">
        <v>8219</v>
      </c>
      <c r="F3318">
        <v>11747.18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41859.579166666663</v>
      </c>
      <c r="U3318" s="15" t="s">
        <v>8371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t="s">
        <v>8219</v>
      </c>
      <c r="F3319">
        <v>1115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14">
        <f t="shared" si="206"/>
        <v>42499.039629629631</v>
      </c>
      <c r="T3319" s="14">
        <f t="shared" si="207"/>
        <v>42529.039629629631</v>
      </c>
      <c r="U3319" s="15" t="s">
        <v>8370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t="s">
        <v>8219</v>
      </c>
      <c r="F3320">
        <v>2512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  <c r="U3320" s="15" t="s">
        <v>8370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 t="s">
        <v>8219</v>
      </c>
      <c r="F3321">
        <v>540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  <c r="U3321" s="15" t="s">
        <v>8371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t="s">
        <v>8219</v>
      </c>
      <c r="F3322">
        <v>2525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  <c r="U3322" s="15" t="s">
        <v>8370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 t="s">
        <v>8219</v>
      </c>
      <c r="F3323">
        <v>537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  <c r="U3323" s="15" t="s">
        <v>8371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 t="s">
        <v>8219</v>
      </c>
      <c r="F3324">
        <v>3350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  <c r="U3324" s="15" t="s">
        <v>8370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 t="s">
        <v>8219</v>
      </c>
      <c r="F3325">
        <v>1259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  <c r="U3325" s="15" t="s">
        <v>8370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 t="s">
        <v>8219</v>
      </c>
      <c r="F3326">
        <v>1525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  <c r="U3326" s="15" t="s">
        <v>8370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 t="s">
        <v>8219</v>
      </c>
      <c r="F3327">
        <v>450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  <c r="U3327" s="15" t="s">
        <v>8368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 t="s">
        <v>8219</v>
      </c>
      <c r="F3328">
        <v>8110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  <c r="U3328" s="15" t="s">
        <v>8368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 t="s">
        <v>8219</v>
      </c>
      <c r="F3329">
        <v>810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  <c r="U3329" s="15" t="s">
        <v>8370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t="s">
        <v>8219</v>
      </c>
      <c r="F3330">
        <v>2635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ROUND((F3330/D3330)*100,0)</f>
        <v>146</v>
      </c>
      <c r="P3330">
        <f t="shared" ref="P3330:P3393" si="209">ROUND(F3330/L3330,2)</f>
        <v>292.77999999999997</v>
      </c>
      <c r="Q333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  <c r="U3330" s="15" t="s">
        <v>8371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t="s">
        <v>8219</v>
      </c>
      <c r="F3331">
        <v>1168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117</v>
      </c>
      <c r="P3331">
        <f t="shared" si="209"/>
        <v>44.92</v>
      </c>
      <c r="Q3331" t="s">
        <v>8316</v>
      </c>
      <c r="R3331" t="s">
        <v>8317</v>
      </c>
      <c r="S3331" s="14">
        <f t="shared" ref="S3331:S3394" si="210">(J3331/86400)+DATE(1970,1,1)</f>
        <v>41837.323009259257</v>
      </c>
      <c r="T3331" s="14">
        <f t="shared" ref="T3331:T3394" si="211">(I3331/86400)+DATE(1970,1,1)</f>
        <v>41847.958333333336</v>
      </c>
      <c r="U3331" s="15" t="s">
        <v>8371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t="s">
        <v>8219</v>
      </c>
      <c r="F3332">
        <v>1594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  <c r="U3332" s="15" t="s">
        <v>8368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 t="s">
        <v>8219</v>
      </c>
      <c r="F3333">
        <v>5226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  <c r="U3333" s="15" t="s">
        <v>8368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t="s">
        <v>8219</v>
      </c>
      <c r="F3334">
        <v>6000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  <c r="U3334" s="15" t="s">
        <v>8371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 t="s">
        <v>8219</v>
      </c>
      <c r="F3335">
        <v>3660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  <c r="U3335" s="15" t="s">
        <v>8368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 t="s">
        <v>8219</v>
      </c>
      <c r="F3336">
        <v>5366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  <c r="U3336" s="15" t="s">
        <v>8368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 t="s">
        <v>8219</v>
      </c>
      <c r="F3337">
        <v>5016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  <c r="U3337" s="15" t="s">
        <v>8371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t="s">
        <v>8219</v>
      </c>
      <c r="F3338">
        <v>250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14">
        <f t="shared" si="210"/>
        <v>42437.398680555554</v>
      </c>
      <c r="T3338" s="14">
        <f t="shared" si="211"/>
        <v>42465.35701388889</v>
      </c>
      <c r="U3338" s="15" t="s">
        <v>8370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t="s">
        <v>8219</v>
      </c>
      <c r="F3339">
        <v>2755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  <c r="U3339" s="15" t="s">
        <v>8371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t="s">
        <v>8219</v>
      </c>
      <c r="F3340">
        <v>15327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  <c r="U3340" s="15" t="s">
        <v>8369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 t="s">
        <v>8219</v>
      </c>
      <c r="F3341">
        <v>8348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  <c r="U3341" s="15" t="s">
        <v>8370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 t="s">
        <v>8219</v>
      </c>
      <c r="F3342">
        <v>4145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  <c r="U3342" s="15" t="s">
        <v>8370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 t="s">
        <v>8219</v>
      </c>
      <c r="F3343">
        <v>3350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  <c r="U3343" s="15" t="s">
        <v>8370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 t="s">
        <v>8219</v>
      </c>
      <c r="F3344">
        <v>6100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14">
        <f t="shared" si="210"/>
        <v>42062.296412037038</v>
      </c>
      <c r="T3344" s="14">
        <f t="shared" si="211"/>
        <v>42095.207638888889</v>
      </c>
      <c r="U3344" s="15" t="s">
        <v>8368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t="s">
        <v>8219</v>
      </c>
      <c r="F3345">
        <v>1200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  <c r="U3345" s="15" t="s">
        <v>8370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 t="s">
        <v>8219</v>
      </c>
      <c r="F3346">
        <v>4565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  <c r="U3346" s="15" t="s">
        <v>8371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 t="s">
        <v>8219</v>
      </c>
      <c r="F3347">
        <v>650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  <c r="U3347" s="15" t="s">
        <v>8368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 t="s">
        <v>8219</v>
      </c>
      <c r="F3348">
        <v>1650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  <c r="U3348" s="15" t="s">
        <v>8368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 t="s">
        <v>8219</v>
      </c>
      <c r="F3349">
        <v>2389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  <c r="U3349" s="15" t="s">
        <v>8370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 t="s">
        <v>8219</v>
      </c>
      <c r="F3350">
        <v>5516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  <c r="U3350" s="15" t="s">
        <v>8370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 t="s">
        <v>8219</v>
      </c>
      <c r="F3351">
        <v>1534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  <c r="U3351" s="15" t="s">
        <v>8370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 t="s">
        <v>8219</v>
      </c>
      <c r="F3352">
        <v>3655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  <c r="U3352" s="15" t="s">
        <v>8368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 t="s">
        <v>8219</v>
      </c>
      <c r="F3353">
        <v>5055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  <c r="U3353" s="15" t="s">
        <v>8371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 t="s">
        <v>8219</v>
      </c>
      <c r="F3354">
        <v>5376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  <c r="U3354" s="15" t="s">
        <v>8370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 t="s">
        <v>8219</v>
      </c>
      <c r="F3355">
        <v>1575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  <c r="U3355" s="15" t="s">
        <v>8370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 t="s">
        <v>8219</v>
      </c>
      <c r="F3356">
        <v>3058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  <c r="U3356" s="15" t="s">
        <v>8368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t="s">
        <v>8219</v>
      </c>
      <c r="F3357">
        <v>2210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  <c r="U3357" s="15" t="s">
        <v>8370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 t="s">
        <v>8219</v>
      </c>
      <c r="F3358">
        <v>1521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  <c r="U3358" s="15" t="s">
        <v>8370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 t="s">
        <v>8219</v>
      </c>
      <c r="F3359">
        <v>2020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  <c r="U3359" s="15" t="s">
        <v>8371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t="s">
        <v>8219</v>
      </c>
      <c r="F3360">
        <v>10299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  <c r="U3360" s="15" t="s">
        <v>8371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 t="s">
        <v>8219</v>
      </c>
      <c r="F3361">
        <v>4250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  <c r="U3361" s="15" t="s">
        <v>8369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t="s">
        <v>8219</v>
      </c>
      <c r="F3362">
        <v>9124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  <c r="U3362" s="15" t="s">
        <v>8370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 t="s">
        <v>8219</v>
      </c>
      <c r="F3363">
        <v>5673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  <c r="U3363" s="15" t="s">
        <v>8371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t="s">
        <v>8219</v>
      </c>
      <c r="F3364">
        <v>1090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  <c r="U3364" s="15" t="s">
        <v>8368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 t="s">
        <v>8219</v>
      </c>
      <c r="F3365">
        <v>7860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  <c r="U3365" s="15" t="s">
        <v>8371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 t="s">
        <v>8219</v>
      </c>
      <c r="F3366">
        <v>3178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  <c r="U3366" s="15" t="s">
        <v>8370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 t="s">
        <v>8219</v>
      </c>
      <c r="F3367">
        <v>2600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14">
        <f t="shared" si="210"/>
        <v>42321.101759259254</v>
      </c>
      <c r="T3367" s="14">
        <f t="shared" si="211"/>
        <v>42351.101759259254</v>
      </c>
      <c r="U3367" s="15" t="s">
        <v>8368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t="s">
        <v>8219</v>
      </c>
      <c r="F3368">
        <v>1105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  <c r="U3368" s="15" t="s">
        <v>8368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 t="s">
        <v>8219</v>
      </c>
      <c r="F3369">
        <v>890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  <c r="U3369" s="15" t="s">
        <v>8368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t="s">
        <v>8219</v>
      </c>
      <c r="F3370">
        <v>1046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  <c r="U3370" s="15" t="s">
        <v>8371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t="s">
        <v>8219</v>
      </c>
      <c r="F3371">
        <v>5195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  <c r="U3371" s="15" t="s">
        <v>8370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t="s">
        <v>8219</v>
      </c>
      <c r="F3372">
        <v>1766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  <c r="U3372" s="15" t="s">
        <v>8370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 t="s">
        <v>8219</v>
      </c>
      <c r="F3373">
        <v>277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  <c r="U3373" s="15" t="s">
        <v>8368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t="s">
        <v>8219</v>
      </c>
      <c r="F3374">
        <v>1035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  <c r="U3374" s="15" t="s">
        <v>8371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 t="s">
        <v>8219</v>
      </c>
      <c r="F3375">
        <v>2005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  <c r="U3375" s="15" t="s">
        <v>8368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t="s">
        <v>8219</v>
      </c>
      <c r="F3376">
        <v>3730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  <c r="U3376" s="15" t="s">
        <v>8368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t="s">
        <v>8219</v>
      </c>
      <c r="F3377">
        <v>3000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  <c r="U3377" s="15" t="s">
        <v>8371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 t="s">
        <v>8219</v>
      </c>
      <c r="F3378">
        <v>8001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  <c r="U3378" s="15" t="s">
        <v>8368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 t="s">
        <v>8219</v>
      </c>
      <c r="F3379">
        <v>8084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14">
        <f t="shared" si="210"/>
        <v>42053.732627314814</v>
      </c>
      <c r="T3379" s="14">
        <f t="shared" si="211"/>
        <v>42083.705555555556</v>
      </c>
      <c r="U3379" s="15" t="s">
        <v>8368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 t="s">
        <v>8219</v>
      </c>
      <c r="F3380">
        <v>592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  <c r="U3380" s="15" t="s">
        <v>8371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 t="s">
        <v>8219</v>
      </c>
      <c r="F3381">
        <v>2073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  <c r="U3381" s="15" t="s">
        <v>8368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 t="s">
        <v>8219</v>
      </c>
      <c r="F3382">
        <v>3133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14">
        <f t="shared" si="210"/>
        <v>41937.953449074077</v>
      </c>
      <c r="T3382" s="14">
        <f t="shared" si="211"/>
        <v>41972.995115740741</v>
      </c>
      <c r="U3382" s="15" t="s">
        <v>8371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 t="s">
        <v>8219</v>
      </c>
      <c r="F3383">
        <v>4090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  <c r="U3383" s="15" t="s">
        <v>8368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 t="s">
        <v>8219</v>
      </c>
      <c r="F3384">
        <v>3526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  <c r="U3384" s="15" t="s">
        <v>8370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 t="s">
        <v>8219</v>
      </c>
      <c r="F3385">
        <v>1955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  <c r="U3385" s="15" t="s">
        <v>8370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 t="s">
        <v>8219</v>
      </c>
      <c r="F3386">
        <v>6000.66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  <c r="U3386" s="15" t="s">
        <v>8368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 t="s">
        <v>8219</v>
      </c>
      <c r="F3387">
        <v>2000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  <c r="U3387" s="15" t="s">
        <v>8371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 t="s">
        <v>8219</v>
      </c>
      <c r="F3388">
        <v>2100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  <c r="U3388" s="15" t="s">
        <v>8371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 t="s">
        <v>8219</v>
      </c>
      <c r="F3389">
        <v>3506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14">
        <f t="shared" si="210"/>
        <v>41947.762592592597</v>
      </c>
      <c r="T3389" s="14">
        <f t="shared" si="211"/>
        <v>41987.762592592597</v>
      </c>
      <c r="U3389" s="15" t="s">
        <v>8371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 t="s">
        <v>8219</v>
      </c>
      <c r="F3390">
        <v>1557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  <c r="U3390" s="15" t="s">
        <v>8368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t="s">
        <v>8219</v>
      </c>
      <c r="F3391">
        <v>11450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  <c r="U3391" s="15" t="s">
        <v>8370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 t="s">
        <v>8219</v>
      </c>
      <c r="F3392">
        <v>1536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14">
        <f t="shared" si="210"/>
        <v>41815.774826388893</v>
      </c>
      <c r="T3392" s="14">
        <f t="shared" si="211"/>
        <v>41830.774826388893</v>
      </c>
      <c r="U3392" s="15" t="s">
        <v>8371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 t="s">
        <v>8219</v>
      </c>
      <c r="F3393">
        <v>1115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41859.936111111107</v>
      </c>
      <c r="U3393" s="15" t="s">
        <v>8371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 t="s">
        <v>8219</v>
      </c>
      <c r="F3394">
        <v>500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ROUND((F3394/D3394)*100,0)</f>
        <v>100</v>
      </c>
      <c r="P3394">
        <f t="shared" ref="P3394:P3457" si="213">ROUND(F3394/L3394,2)</f>
        <v>41.67</v>
      </c>
      <c r="Q3394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  <c r="U3394" s="15" t="s">
        <v>8370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t="s">
        <v>8219</v>
      </c>
      <c r="F3395">
        <v>1587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106</v>
      </c>
      <c r="P3395">
        <f t="shared" si="213"/>
        <v>36.07</v>
      </c>
      <c r="Q3395" t="s">
        <v>8316</v>
      </c>
      <c r="R3395" t="s">
        <v>8317</v>
      </c>
      <c r="S3395" s="14">
        <f t="shared" ref="S3395:S3458" si="214">(J3395/86400)+DATE(1970,1,1)</f>
        <v>41923.921643518523</v>
      </c>
      <c r="T3395" s="14">
        <f t="shared" ref="T3395:T3458" si="215">(I3395/86400)+DATE(1970,1,1)</f>
        <v>41949.031944444447</v>
      </c>
      <c r="U3395" s="15" t="s">
        <v>8371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 t="s">
        <v>8219</v>
      </c>
      <c r="F3396">
        <v>783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  <c r="U3396" s="15" t="s">
        <v>8371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t="s">
        <v>8219</v>
      </c>
      <c r="F3397">
        <v>920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14">
        <f t="shared" si="214"/>
        <v>42140.712314814809</v>
      </c>
      <c r="T3397" s="14">
        <f t="shared" si="215"/>
        <v>42154.756944444445</v>
      </c>
      <c r="U3397" s="15" t="s">
        <v>8368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t="s">
        <v>8219</v>
      </c>
      <c r="F3398">
        <v>1565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14">
        <f t="shared" si="214"/>
        <v>41764.446631944447</v>
      </c>
      <c r="T3398" s="14">
        <f t="shared" si="215"/>
        <v>41791.165972222225</v>
      </c>
      <c r="U3398" s="15" t="s">
        <v>8371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t="s">
        <v>8219</v>
      </c>
      <c r="F3399">
        <v>280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  <c r="U3399" s="15" t="s">
        <v>8370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 t="s">
        <v>8219</v>
      </c>
      <c r="F3400">
        <v>4443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14">
        <f t="shared" si="214"/>
        <v>41941.752037037033</v>
      </c>
      <c r="T3400" s="14">
        <f t="shared" si="215"/>
        <v>41964.708333333328</v>
      </c>
      <c r="U3400" s="15" t="s">
        <v>8371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t="s">
        <v>8219</v>
      </c>
      <c r="F3401">
        <v>1245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  <c r="U3401" s="15" t="s">
        <v>8368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 t="s">
        <v>8219</v>
      </c>
      <c r="F3402">
        <v>10041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  <c r="U3402" s="15" t="s">
        <v>8371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 t="s">
        <v>8219</v>
      </c>
      <c r="F3403">
        <v>2954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  <c r="U3403" s="15" t="s">
        <v>8368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t="s">
        <v>8219</v>
      </c>
      <c r="F3404">
        <v>16465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  <c r="U3404" s="15" t="s">
        <v>8368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t="s">
        <v>8219</v>
      </c>
      <c r="F3405">
        <v>2000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  <c r="U3405" s="15" t="s">
        <v>8368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 t="s">
        <v>8219</v>
      </c>
      <c r="F3406">
        <v>610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  <c r="U3406" s="15" t="s">
        <v>8368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t="s">
        <v>8219</v>
      </c>
      <c r="F3407">
        <v>481.5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  <c r="U3407" s="15" t="s">
        <v>8370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 t="s">
        <v>8219</v>
      </c>
      <c r="F3408">
        <v>10031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  <c r="U3408" s="15" t="s">
        <v>8371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t="s">
        <v>8219</v>
      </c>
      <c r="F3409">
        <v>2142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  <c r="U3409" s="15" t="s">
        <v>8371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t="s">
        <v>8219</v>
      </c>
      <c r="F3410">
        <v>1055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  <c r="U3410" s="15" t="s">
        <v>8371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t="s">
        <v>8219</v>
      </c>
      <c r="F3411">
        <v>618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14">
        <f t="shared" si="214"/>
        <v>42544.814328703702</v>
      </c>
      <c r="T3411" s="14">
        <f t="shared" si="215"/>
        <v>42582.873611111107</v>
      </c>
      <c r="U3411" s="15" t="s">
        <v>8370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 t="s">
        <v>8219</v>
      </c>
      <c r="F3412">
        <v>3255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  <c r="U3412" s="15" t="s">
        <v>8370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 t="s">
        <v>8219</v>
      </c>
      <c r="F3413">
        <v>15535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  <c r="U3413" s="15" t="s">
        <v>8368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t="s">
        <v>8219</v>
      </c>
      <c r="F3414">
        <v>3000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  <c r="U3414" s="15" t="s">
        <v>8371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 t="s">
        <v>8219</v>
      </c>
      <c r="F3415">
        <v>650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  <c r="U3415" s="15" t="s">
        <v>8368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t="s">
        <v>8219</v>
      </c>
      <c r="F3416">
        <v>3105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  <c r="U3416" s="15" t="s">
        <v>8370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 t="s">
        <v>8219</v>
      </c>
      <c r="F3417">
        <v>200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  <c r="U3417" s="15" t="s">
        <v>8370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 t="s">
        <v>8219</v>
      </c>
      <c r="F3418">
        <v>4784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  <c r="U3418" s="15" t="s">
        <v>8368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t="s">
        <v>8219</v>
      </c>
      <c r="F3419">
        <v>1700.01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41938.029861111107</v>
      </c>
      <c r="U3419" s="15" t="s">
        <v>8371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 t="s">
        <v>8219</v>
      </c>
      <c r="F3420">
        <v>4035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  <c r="U3420" s="15" t="s">
        <v>8371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t="s">
        <v>8219</v>
      </c>
      <c r="F3421">
        <v>2930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  <c r="U3421" s="15" t="s">
        <v>8370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t="s">
        <v>8219</v>
      </c>
      <c r="F3422">
        <v>966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  <c r="U3422" s="15" t="s">
        <v>8370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t="s">
        <v>8219</v>
      </c>
      <c r="F3423">
        <v>10115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  <c r="U3423" s="15" t="s">
        <v>8368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 t="s">
        <v>8219</v>
      </c>
      <c r="F3424">
        <v>3273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  <c r="U3424" s="15" t="s">
        <v>8368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t="s">
        <v>8219</v>
      </c>
      <c r="F3425">
        <v>350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  <c r="U3425" s="15" t="s">
        <v>8368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 t="s">
        <v>8219</v>
      </c>
      <c r="F3426">
        <v>6215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  <c r="U3426" s="15" t="s">
        <v>8368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 t="s">
        <v>8219</v>
      </c>
      <c r="F3427">
        <v>30891.1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  <c r="U3427" s="15" t="s">
        <v>8371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t="s">
        <v>8219</v>
      </c>
      <c r="F3428">
        <v>4055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  <c r="U3428" s="15" t="s">
        <v>8371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 t="s">
        <v>8219</v>
      </c>
      <c r="F3429">
        <v>1500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  <c r="U3429" s="15" t="s">
        <v>8371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 t="s">
        <v>8219</v>
      </c>
      <c r="F3430">
        <v>2055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  <c r="U3430" s="15" t="s">
        <v>8368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 t="s">
        <v>8219</v>
      </c>
      <c r="F3431">
        <v>195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  <c r="U3431" s="15" t="s">
        <v>8370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 t="s">
        <v>8219</v>
      </c>
      <c r="F3432">
        <v>2170.9899999999998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  <c r="U3432" s="15" t="s">
        <v>8371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t="s">
        <v>8219</v>
      </c>
      <c r="F3433">
        <v>2000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  <c r="U3433" s="15" t="s">
        <v>8371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t="s">
        <v>8219</v>
      </c>
      <c r="F3434">
        <v>2193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  <c r="U3434" s="15" t="s">
        <v>8370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t="s">
        <v>8219</v>
      </c>
      <c r="F3435">
        <v>9525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14">
        <f t="shared" si="214"/>
        <v>41776.06313657407</v>
      </c>
      <c r="T3435" s="14">
        <f t="shared" si="215"/>
        <v>41807.125</v>
      </c>
      <c r="U3435" s="15" t="s">
        <v>8371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 t="s">
        <v>8219</v>
      </c>
      <c r="F3436">
        <v>10555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14">
        <f t="shared" si="214"/>
        <v>41800.380428240736</v>
      </c>
      <c r="T3436" s="14">
        <f t="shared" si="215"/>
        <v>41830.380428240736</v>
      </c>
      <c r="U3436" s="15" t="s">
        <v>8371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 t="s">
        <v>8219</v>
      </c>
      <c r="F3437">
        <v>1120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  <c r="U3437" s="15" t="s">
        <v>8370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 t="s">
        <v>8219</v>
      </c>
      <c r="F3438">
        <v>5295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41872.686111111107</v>
      </c>
      <c r="U3438" s="15" t="s">
        <v>8371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 t="s">
        <v>8219</v>
      </c>
      <c r="F3439">
        <v>3030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  <c r="U3439" s="15" t="s">
        <v>8368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 t="s">
        <v>8219</v>
      </c>
      <c r="F3440">
        <v>2605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14">
        <f t="shared" si="214"/>
        <v>42100.927858796298</v>
      </c>
      <c r="T3440" s="14">
        <f t="shared" si="215"/>
        <v>42126.875</v>
      </c>
      <c r="U3440" s="15" t="s">
        <v>8368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t="s">
        <v>8219</v>
      </c>
      <c r="F3441">
        <v>1616.14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  <c r="U3441" s="15" t="s">
        <v>8370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 t="s">
        <v>8219</v>
      </c>
      <c r="F3442">
        <v>5260.92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  <c r="U3442" s="15" t="s">
        <v>8371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 t="s">
        <v>8219</v>
      </c>
      <c r="F3443">
        <v>2565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  <c r="U3443" s="15" t="s">
        <v>8368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 t="s">
        <v>8219</v>
      </c>
      <c r="F3444">
        <v>250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4">
        <f t="shared" si="214"/>
        <v>42124.841111111113</v>
      </c>
      <c r="T3444" s="14">
        <f t="shared" si="215"/>
        <v>42154.841111111113</v>
      </c>
      <c r="U3444" s="15" t="s">
        <v>8368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 t="s">
        <v>8219</v>
      </c>
      <c r="F3445">
        <v>1855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  <c r="U3445" s="15" t="s">
        <v>8371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 t="s">
        <v>8219</v>
      </c>
      <c r="F3446">
        <v>867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  <c r="U3446" s="15" t="s">
        <v>8370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t="s">
        <v>8219</v>
      </c>
      <c r="F3447">
        <v>2000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  <c r="U3447" s="15" t="s">
        <v>8368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 t="s">
        <v>8219</v>
      </c>
      <c r="F3448">
        <v>1082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  <c r="U3448" s="15" t="s">
        <v>8368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t="s">
        <v>8219</v>
      </c>
      <c r="F3449">
        <v>1078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  <c r="U3449" s="15" t="s">
        <v>8370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t="s">
        <v>8219</v>
      </c>
      <c r="F3450">
        <v>2305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  <c r="U3450" s="15" t="s">
        <v>8371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t="s">
        <v>8219</v>
      </c>
      <c r="F3451">
        <v>1365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  <c r="U3451" s="15" t="s">
        <v>8370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 t="s">
        <v>8219</v>
      </c>
      <c r="F3452">
        <v>760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  <c r="U3452" s="15" t="s">
        <v>8368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 t="s">
        <v>8219</v>
      </c>
      <c r="F3453">
        <v>658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  <c r="U3453" s="15" t="s">
        <v>8368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 t="s">
        <v>8219</v>
      </c>
      <c r="F3454">
        <v>1532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  <c r="U3454" s="15" t="s">
        <v>8371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t="s">
        <v>8219</v>
      </c>
      <c r="F3455">
        <v>385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  <c r="U3455" s="15" t="s">
        <v>8370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 t="s">
        <v>8219</v>
      </c>
      <c r="F3456">
        <v>705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  <c r="U3456" s="15" t="s">
        <v>8371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 t="s">
        <v>8219</v>
      </c>
      <c r="F3457">
        <v>10065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  <c r="U3457" s="15" t="s">
        <v>8370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 t="s">
        <v>8219</v>
      </c>
      <c r="F3458">
        <v>5739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ROUND((F3458/D3458)*100,0)</f>
        <v>191</v>
      </c>
      <c r="P3458">
        <f t="shared" ref="P3458:P3521" si="217">ROUND(F3458/L3458,2)</f>
        <v>358.69</v>
      </c>
      <c r="Q3458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  <c r="U3458" s="15" t="s">
        <v>8371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t="s">
        <v>8219</v>
      </c>
      <c r="F3459">
        <v>2804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140</v>
      </c>
      <c r="P3459">
        <f t="shared" si="217"/>
        <v>50.98</v>
      </c>
      <c r="Q3459" t="s">
        <v>8316</v>
      </c>
      <c r="R3459" t="s">
        <v>8317</v>
      </c>
      <c r="S3459" s="14">
        <f t="shared" ref="S3459:S3522" si="218">(J3459/86400)+DATE(1970,1,1)</f>
        <v>42016.706678240742</v>
      </c>
      <c r="T3459" s="14">
        <f t="shared" ref="T3459:T3522" si="219">(I3459/86400)+DATE(1970,1,1)</f>
        <v>42047.249305555553</v>
      </c>
      <c r="U3459" s="15" t="s">
        <v>8368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 t="s">
        <v>8219</v>
      </c>
      <c r="F3460">
        <v>1216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  <c r="U3460" s="15" t="s">
        <v>8368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 t="s">
        <v>8219</v>
      </c>
      <c r="F3461">
        <v>631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  <c r="U3461" s="15" t="s">
        <v>8370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t="s">
        <v>8219</v>
      </c>
      <c r="F3462">
        <v>950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4">
        <f t="shared" si="218"/>
        <v>41852.527222222227</v>
      </c>
      <c r="T3462" s="14">
        <f t="shared" si="219"/>
        <v>41866.527222222227</v>
      </c>
      <c r="U3462" s="15" t="s">
        <v>8371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 t="s">
        <v>8219</v>
      </c>
      <c r="F3463">
        <v>695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  <c r="U3463" s="15" t="s">
        <v>8370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t="s">
        <v>8219</v>
      </c>
      <c r="F3464">
        <v>505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  <c r="U3464" s="15" t="s">
        <v>8368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t="s">
        <v>8219</v>
      </c>
      <c r="F3465">
        <v>10338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  <c r="U3465" s="15" t="s">
        <v>8370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 t="s">
        <v>8219</v>
      </c>
      <c r="F3466">
        <v>5116.18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  <c r="U3466" s="15" t="s">
        <v>8370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t="s">
        <v>8219</v>
      </c>
      <c r="F3467">
        <v>2060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  <c r="U3467" s="15" t="s">
        <v>8368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 t="s">
        <v>8219</v>
      </c>
      <c r="F3468">
        <v>4450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  <c r="U3468" s="15" t="s">
        <v>8370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 t="s">
        <v>8219</v>
      </c>
      <c r="F3469">
        <v>3030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  <c r="U3469" s="15" t="s">
        <v>8368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t="s">
        <v>8219</v>
      </c>
      <c r="F3470">
        <v>12178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14">
        <f t="shared" si="218"/>
        <v>42605.765381944446</v>
      </c>
      <c r="T3470" s="14">
        <f t="shared" si="219"/>
        <v>42634.125</v>
      </c>
      <c r="U3470" s="15" t="s">
        <v>8370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 t="s">
        <v>8219</v>
      </c>
      <c r="F3471">
        <v>3175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  <c r="U3471" s="15" t="s">
        <v>8370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 t="s">
        <v>8219</v>
      </c>
      <c r="F3472">
        <v>375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  <c r="U3472" s="15" t="s">
        <v>8370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 t="s">
        <v>8219</v>
      </c>
      <c r="F3473">
        <v>1073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14">
        <f t="shared" si="218"/>
        <v>41841.820486111115</v>
      </c>
      <c r="T3473" s="14">
        <f t="shared" si="219"/>
        <v>41882.833333333336</v>
      </c>
      <c r="U3473" s="15" t="s">
        <v>8371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 t="s">
        <v>8219</v>
      </c>
      <c r="F3474">
        <v>2041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  <c r="U3474" s="15" t="s">
        <v>8371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 t="s">
        <v>8219</v>
      </c>
      <c r="F3475">
        <v>4900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  <c r="U3475" s="15" t="s">
        <v>8368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 t="s">
        <v>8219</v>
      </c>
      <c r="F3476">
        <v>2020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  <c r="U3476" s="15" t="s">
        <v>8370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t="s">
        <v>8219</v>
      </c>
      <c r="F3477">
        <v>340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  <c r="U3477" s="15" t="s">
        <v>8371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 t="s">
        <v>8219</v>
      </c>
      <c r="F3478">
        <v>312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  <c r="U3478" s="15" t="s">
        <v>8371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t="s">
        <v>8219</v>
      </c>
      <c r="F3479">
        <v>2076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  <c r="U3479" s="15" t="s">
        <v>8368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t="s">
        <v>8219</v>
      </c>
      <c r="F3480">
        <v>2257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14">
        <f t="shared" si="218"/>
        <v>42053.916921296295</v>
      </c>
      <c r="T3480" s="14">
        <f t="shared" si="219"/>
        <v>42079.875</v>
      </c>
      <c r="U3480" s="15" t="s">
        <v>8368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t="s">
        <v>8219</v>
      </c>
      <c r="F3481">
        <v>1918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14">
        <f t="shared" si="218"/>
        <v>41781.855092592596</v>
      </c>
      <c r="T3481" s="14">
        <f t="shared" si="219"/>
        <v>41811.855092592596</v>
      </c>
      <c r="U3481" s="15" t="s">
        <v>8371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t="s">
        <v>8219</v>
      </c>
      <c r="F3482">
        <v>2140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  <c r="U3482" s="15" t="s">
        <v>8368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 t="s">
        <v>8219</v>
      </c>
      <c r="F3483">
        <v>11880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14">
        <f t="shared" si="218"/>
        <v>41989.247546296298</v>
      </c>
      <c r="T3483" s="14">
        <f t="shared" si="219"/>
        <v>42006.247546296298</v>
      </c>
      <c r="U3483" s="15" t="s">
        <v>8371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t="s">
        <v>8219</v>
      </c>
      <c r="F3484">
        <v>4150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  <c r="U3484" s="15" t="s">
        <v>8371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t="s">
        <v>8219</v>
      </c>
      <c r="F3485">
        <v>5358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  <c r="U3485" s="15" t="s">
        <v>8371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 t="s">
        <v>8219</v>
      </c>
      <c r="F3486">
        <v>2856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  <c r="U3486" s="15" t="s">
        <v>8370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 t="s">
        <v>8219</v>
      </c>
      <c r="F3487">
        <v>1660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  <c r="U3487" s="15" t="s">
        <v>8370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t="s">
        <v>8219</v>
      </c>
      <c r="F3488">
        <v>4656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  <c r="U3488" s="15" t="s">
        <v>8368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 t="s">
        <v>8219</v>
      </c>
      <c r="F3489">
        <v>2555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  <c r="U3489" s="15" t="s">
        <v>8368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 t="s">
        <v>8219</v>
      </c>
      <c r="F3490">
        <v>3636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  <c r="U3490" s="15" t="s">
        <v>8368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 t="s">
        <v>8219</v>
      </c>
      <c r="F3491">
        <v>5635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  <c r="U3491" s="15" t="s">
        <v>8371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 t="s">
        <v>8219</v>
      </c>
      <c r="F3492">
        <v>1275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  <c r="U3492" s="15" t="s">
        <v>8370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 t="s">
        <v>8219</v>
      </c>
      <c r="F3493">
        <v>791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  <c r="U3493" s="15" t="s">
        <v>8368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t="s">
        <v>8219</v>
      </c>
      <c r="F3494">
        <v>4000.22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  <c r="U3494" s="15" t="s">
        <v>8368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 t="s">
        <v>8219</v>
      </c>
      <c r="F3495">
        <v>1500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  <c r="U3495" s="15" t="s">
        <v>8371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 t="s">
        <v>8219</v>
      </c>
      <c r="F3496">
        <v>400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  <c r="U3496" s="15" t="s">
        <v>8370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 t="s">
        <v>8219</v>
      </c>
      <c r="F3497">
        <v>5343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14">
        <f t="shared" si="218"/>
        <v>41915.762835648144</v>
      </c>
      <c r="T3497" s="14">
        <f t="shared" si="219"/>
        <v>41944.720833333333</v>
      </c>
      <c r="U3497" s="15" t="s">
        <v>8371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 t="s">
        <v>8219</v>
      </c>
      <c r="F3498">
        <v>3732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  <c r="U3498" s="15" t="s">
        <v>8370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 t="s">
        <v>8219</v>
      </c>
      <c r="F3499">
        <v>1686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14">
        <f t="shared" si="218"/>
        <v>42511.741944444446</v>
      </c>
      <c r="T3499" s="14">
        <f t="shared" si="219"/>
        <v>42523.916666666672</v>
      </c>
      <c r="U3499" s="15" t="s">
        <v>8370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 t="s">
        <v>8219</v>
      </c>
      <c r="F3500">
        <v>1690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  <c r="U3500" s="15" t="s">
        <v>8370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 t="s">
        <v>8219</v>
      </c>
      <c r="F3501">
        <v>2110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  <c r="U3501" s="15" t="s">
        <v>8368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 t="s">
        <v>8219</v>
      </c>
      <c r="F3502">
        <v>1063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14">
        <f t="shared" si="218"/>
        <v>42419.919421296298</v>
      </c>
      <c r="T3502" s="14">
        <f t="shared" si="219"/>
        <v>42436.207638888889</v>
      </c>
      <c r="U3502" s="15" t="s">
        <v>8370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t="s">
        <v>8219</v>
      </c>
      <c r="F3503">
        <v>1510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  <c r="U3503" s="15" t="s">
        <v>8368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 t="s">
        <v>8219</v>
      </c>
      <c r="F3504">
        <v>4216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  <c r="U3504" s="15" t="s">
        <v>8370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t="s">
        <v>8219</v>
      </c>
      <c r="F3505">
        <v>2689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  <c r="U3505" s="15" t="s">
        <v>8370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 t="s">
        <v>8219</v>
      </c>
      <c r="F3506">
        <v>1000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  <c r="U3506" s="15" t="s">
        <v>8368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t="s">
        <v>8219</v>
      </c>
      <c r="F3507">
        <v>2594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  <c r="U3507" s="15" t="s">
        <v>8371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 t="s">
        <v>8219</v>
      </c>
      <c r="F3508">
        <v>3045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  <c r="U3508" s="15" t="s">
        <v>8371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 t="s">
        <v>8219</v>
      </c>
      <c r="F3509">
        <v>10440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  <c r="U3509" s="15" t="s">
        <v>8370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 t="s">
        <v>8219</v>
      </c>
      <c r="F3510">
        <v>180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  <c r="U3510" s="15" t="s">
        <v>8370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 t="s">
        <v>8219</v>
      </c>
      <c r="F3511">
        <v>3190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  <c r="U3511" s="15" t="s">
        <v>8371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 t="s">
        <v>8219</v>
      </c>
      <c r="F3512">
        <v>905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  <c r="U3512" s="15" t="s">
        <v>8371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t="s">
        <v>8219</v>
      </c>
      <c r="F3513">
        <v>1518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  <c r="U3513" s="15" t="s">
        <v>8371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 t="s">
        <v>8219</v>
      </c>
      <c r="F3514">
        <v>1000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  <c r="U3514" s="15" t="s">
        <v>8368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 t="s">
        <v>8219</v>
      </c>
      <c r="F3515">
        <v>3315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  <c r="U3515" s="15" t="s">
        <v>8371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t="s">
        <v>8219</v>
      </c>
      <c r="F3516">
        <v>550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  <c r="U3516" s="15" t="s">
        <v>8368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t="s">
        <v>8219</v>
      </c>
      <c r="F3517">
        <v>3080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  <c r="U3517" s="15" t="s">
        <v>8368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 t="s">
        <v>8219</v>
      </c>
      <c r="F3518">
        <v>2500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  <c r="U3518" s="15" t="s">
        <v>8371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t="s">
        <v>8219</v>
      </c>
      <c r="F3519">
        <v>4000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14">
        <f t="shared" si="218"/>
        <v>41794.817523148144</v>
      </c>
      <c r="T3519" s="14">
        <f t="shared" si="219"/>
        <v>41824.458333333336</v>
      </c>
      <c r="U3519" s="15" t="s">
        <v>8371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 t="s">
        <v>8219</v>
      </c>
      <c r="F3520">
        <v>1650.69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  <c r="U3520" s="15" t="s">
        <v>8371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t="s">
        <v>8219</v>
      </c>
      <c r="F3521">
        <v>2027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  <c r="U3521" s="15" t="s">
        <v>8368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 t="s">
        <v>8219</v>
      </c>
      <c r="F3522">
        <v>2015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ROUND((F3522/D3522)*100,0)</f>
        <v>101</v>
      </c>
      <c r="P3522">
        <f t="shared" ref="P3522:P3585" si="221">ROUND(F3522/L3522,2)</f>
        <v>95.95</v>
      </c>
      <c r="Q3522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  <c r="U3522" s="15" t="s">
        <v>8368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 t="s">
        <v>8219</v>
      </c>
      <c r="F3523">
        <v>593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169</v>
      </c>
      <c r="P3523">
        <f t="shared" si="221"/>
        <v>45.62</v>
      </c>
      <c r="Q3523" t="s">
        <v>8316</v>
      </c>
      <c r="R3523" t="s">
        <v>8317</v>
      </c>
      <c r="S3523" s="14">
        <f t="shared" ref="S3523:S3586" si="222">(J3523/86400)+DATE(1970,1,1)</f>
        <v>41881.361342592594</v>
      </c>
      <c r="T3523" s="14">
        <f t="shared" ref="T3523:T3586" si="223">(I3523/86400)+DATE(1970,1,1)</f>
        <v>41911.361342592594</v>
      </c>
      <c r="U3523" s="15" t="s">
        <v>8371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 t="s">
        <v>8219</v>
      </c>
      <c r="F3524">
        <v>1395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  <c r="U3524" s="15" t="s">
        <v>8368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t="s">
        <v>8219</v>
      </c>
      <c r="F3525">
        <v>4546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  <c r="U3525" s="15" t="s">
        <v>8370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 t="s">
        <v>8219</v>
      </c>
      <c r="F3526">
        <v>10156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  <c r="U3526" s="15" t="s">
        <v>8371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t="s">
        <v>8219</v>
      </c>
      <c r="F3527">
        <v>530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  <c r="U3527" s="15" t="s">
        <v>8368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 t="s">
        <v>8219</v>
      </c>
      <c r="F3528">
        <v>3366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  <c r="U3528" s="15" t="s">
        <v>8370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 t="s">
        <v>8219</v>
      </c>
      <c r="F3529">
        <v>7015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  <c r="U3529" s="15" t="s">
        <v>8368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t="s">
        <v>8219</v>
      </c>
      <c r="F3530">
        <v>1669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  <c r="U3530" s="15" t="s">
        <v>8370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 t="s">
        <v>8219</v>
      </c>
      <c r="F3531">
        <v>660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  <c r="U3531" s="15" t="s">
        <v>8368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 t="s">
        <v>8219</v>
      </c>
      <c r="F3532">
        <v>2750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  <c r="U3532" s="15" t="s">
        <v>8370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 t="s">
        <v>8219</v>
      </c>
      <c r="F3533">
        <v>1280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  <c r="U3533" s="15" t="s">
        <v>8370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 t="s">
        <v>8219</v>
      </c>
      <c r="F3534">
        <v>1142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  <c r="U3534" s="15" t="s">
        <v>8371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 t="s">
        <v>8219</v>
      </c>
      <c r="F3535">
        <v>631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42319.802858796298</v>
      </c>
      <c r="U3535" s="15" t="s">
        <v>8368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 t="s">
        <v>8219</v>
      </c>
      <c r="F3536">
        <v>7810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  <c r="U3536" s="15" t="s">
        <v>8368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t="s">
        <v>8219</v>
      </c>
      <c r="F3537">
        <v>2063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14">
        <f t="shared" si="222"/>
        <v>42248.640162037038</v>
      </c>
      <c r="T3537" s="14">
        <f t="shared" si="223"/>
        <v>42279.75</v>
      </c>
      <c r="U3537" s="15" t="s">
        <v>8368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 t="s">
        <v>8219</v>
      </c>
      <c r="F3538">
        <v>230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  <c r="U3538" s="15" t="s">
        <v>8368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 t="s">
        <v>8219</v>
      </c>
      <c r="F3539">
        <v>1218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14">
        <f t="shared" si="222"/>
        <v>41923.354351851856</v>
      </c>
      <c r="T3539" s="14">
        <f t="shared" si="223"/>
        <v>41960.332638888889</v>
      </c>
      <c r="U3539" s="15" t="s">
        <v>8371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 t="s">
        <v>8219</v>
      </c>
      <c r="F3540">
        <v>2569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  <c r="U3540" s="15" t="s">
        <v>8370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 t="s">
        <v>8219</v>
      </c>
      <c r="F3541">
        <v>718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  <c r="U3541" s="15" t="s">
        <v>8370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 t="s">
        <v>8219</v>
      </c>
      <c r="F3542">
        <v>369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  <c r="U3542" s="15" t="s">
        <v>8370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 t="s">
        <v>8219</v>
      </c>
      <c r="F3543">
        <v>1260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  <c r="U3543" s="15" t="s">
        <v>8368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 t="s">
        <v>8219</v>
      </c>
      <c r="F3544">
        <v>5623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  <c r="U3544" s="15" t="s">
        <v>8371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t="s">
        <v>8219</v>
      </c>
      <c r="F3545">
        <v>1570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  <c r="U3545" s="15" t="s">
        <v>8368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 t="s">
        <v>8219</v>
      </c>
      <c r="F3546">
        <v>2500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  <c r="U3546" s="15" t="s">
        <v>8368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 t="s">
        <v>8219</v>
      </c>
      <c r="F3547">
        <v>251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  <c r="U3547" s="15" t="s">
        <v>8368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 t="s">
        <v>8219</v>
      </c>
      <c r="F3548">
        <v>1125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  <c r="U3548" s="15" t="s">
        <v>8368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t="s">
        <v>8219</v>
      </c>
      <c r="F3549">
        <v>40043.25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  <c r="U3549" s="15" t="s">
        <v>8370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t="s">
        <v>8219</v>
      </c>
      <c r="F3550">
        <v>2140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  <c r="U3550" s="15" t="s">
        <v>8370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 t="s">
        <v>8219</v>
      </c>
      <c r="F3551">
        <v>1020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  <c r="U3551" s="15" t="s">
        <v>8368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 t="s">
        <v>8219</v>
      </c>
      <c r="F3552">
        <v>2620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  <c r="U3552" s="15" t="s">
        <v>8370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 t="s">
        <v>8219</v>
      </c>
      <c r="F3553">
        <v>1527.5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  <c r="U3553" s="15" t="s">
        <v>8371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 t="s">
        <v>8219</v>
      </c>
      <c r="F3554">
        <v>773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  <c r="U3554" s="15" t="s">
        <v>8371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 t="s">
        <v>8219</v>
      </c>
      <c r="F3555">
        <v>5845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  <c r="U3555" s="15" t="s">
        <v>8368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t="s">
        <v>8219</v>
      </c>
      <c r="F3556">
        <v>5671.11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  <c r="U3556" s="15" t="s">
        <v>8368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 t="s">
        <v>8219</v>
      </c>
      <c r="F3557">
        <v>2400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42691.483726851853</v>
      </c>
      <c r="U3557" s="15" t="s">
        <v>8370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 t="s">
        <v>8219</v>
      </c>
      <c r="F3558">
        <v>2210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  <c r="U3558" s="15" t="s">
        <v>8371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 t="s">
        <v>8219</v>
      </c>
      <c r="F3559">
        <v>100036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  <c r="U3559" s="15" t="s">
        <v>8371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t="s">
        <v>8219</v>
      </c>
      <c r="F3560">
        <v>504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  <c r="U3560" s="15" t="s">
        <v>8368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 t="s">
        <v>8219</v>
      </c>
      <c r="F3561">
        <v>1035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  <c r="U3561" s="15" t="s">
        <v>8368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 t="s">
        <v>8219</v>
      </c>
      <c r="F3562">
        <v>3470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14">
        <f t="shared" si="222"/>
        <v>42115.889652777776</v>
      </c>
      <c r="T3562" s="14">
        <f t="shared" si="223"/>
        <v>42151.114583333328</v>
      </c>
      <c r="U3562" s="15" t="s">
        <v>8368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 t="s">
        <v>8219</v>
      </c>
      <c r="F3563">
        <v>2560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42221.775000000001</v>
      </c>
      <c r="U3563" s="15" t="s">
        <v>8368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 t="s">
        <v>8219</v>
      </c>
      <c r="F3564">
        <v>469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  <c r="U3564" s="15" t="s">
        <v>8370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 t="s">
        <v>8219</v>
      </c>
      <c r="F3565">
        <v>527.45000000000005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  <c r="U3565" s="15" t="s">
        <v>8370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 t="s">
        <v>8219</v>
      </c>
      <c r="F3566">
        <v>1005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14">
        <f t="shared" si="222"/>
        <v>42236.623252314814</v>
      </c>
      <c r="T3566" s="14">
        <f t="shared" si="223"/>
        <v>42282.666666666672</v>
      </c>
      <c r="U3566" s="15" t="s">
        <v>8368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 t="s">
        <v>8219</v>
      </c>
      <c r="F3567">
        <v>1175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  <c r="U3567" s="15" t="s">
        <v>8371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 t="s">
        <v>8219</v>
      </c>
      <c r="F3568">
        <v>2095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  <c r="U3568" s="15" t="s">
        <v>8371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 t="s">
        <v>8219</v>
      </c>
      <c r="F3569">
        <v>1088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  <c r="U3569" s="15" t="s">
        <v>8368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t="s">
        <v>8219</v>
      </c>
      <c r="F3570">
        <v>1110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  <c r="U3570" s="15" t="s">
        <v>8371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t="s">
        <v>8219</v>
      </c>
      <c r="F3571">
        <v>5024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  <c r="U3571" s="15" t="s">
        <v>8371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t="s">
        <v>8219</v>
      </c>
      <c r="F3572">
        <v>2287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14">
        <f t="shared" si="222"/>
        <v>41976.331979166665</v>
      </c>
      <c r="T3572" s="14">
        <f t="shared" si="223"/>
        <v>42004.291666666672</v>
      </c>
      <c r="U3572" s="15" t="s">
        <v>8371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t="s">
        <v>8219</v>
      </c>
      <c r="F3573">
        <v>1831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  <c r="U3573" s="15" t="s">
        <v>8371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t="s">
        <v>8219</v>
      </c>
      <c r="F3574">
        <v>500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  <c r="U3574" s="15" t="s">
        <v>8368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 t="s">
        <v>8219</v>
      </c>
      <c r="F3575">
        <v>3084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  <c r="U3575" s="15" t="s">
        <v>8371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 t="s">
        <v>8219</v>
      </c>
      <c r="F3576">
        <v>6155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14">
        <f t="shared" si="222"/>
        <v>41926.942685185189</v>
      </c>
      <c r="T3576" s="14">
        <f t="shared" si="223"/>
        <v>41956.984351851846</v>
      </c>
      <c r="U3576" s="15" t="s">
        <v>8371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 t="s">
        <v>8219</v>
      </c>
      <c r="F3577">
        <v>10133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  <c r="U3577" s="15" t="s">
        <v>8370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t="s">
        <v>8219</v>
      </c>
      <c r="F3578">
        <v>100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  <c r="U3578" s="15" t="s">
        <v>8370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t="s">
        <v>8219</v>
      </c>
      <c r="F3579">
        <v>780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  <c r="U3579" s="15" t="s">
        <v>8368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t="s">
        <v>8219</v>
      </c>
      <c r="F3580">
        <v>1500.2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  <c r="U3580" s="15" t="s">
        <v>8370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 t="s">
        <v>8219</v>
      </c>
      <c r="F3581">
        <v>500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  <c r="U3581" s="15" t="s">
        <v>8370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t="s">
        <v>8219</v>
      </c>
      <c r="F3582">
        <v>1025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  <c r="U3582" s="15" t="s">
        <v>8368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 t="s">
        <v>8219</v>
      </c>
      <c r="F3583">
        <v>1500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  <c r="U3583" s="15" t="s">
        <v>8371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t="s">
        <v>8219</v>
      </c>
      <c r="F3584">
        <v>2870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  <c r="U3584" s="15" t="s">
        <v>8370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 t="s">
        <v>8219</v>
      </c>
      <c r="F3585">
        <v>3255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  <c r="U3585" s="15" t="s">
        <v>8370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t="s">
        <v>8219</v>
      </c>
      <c r="F3586">
        <v>3465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ROUND((F3586/D3586)*100,0)</f>
        <v>116</v>
      </c>
      <c r="P3586">
        <f t="shared" ref="P3586:P3649" si="225">ROUND(F3586/L3586,2)</f>
        <v>30.94</v>
      </c>
      <c r="Q3586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  <c r="U3586" s="15" t="s">
        <v>8368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t="s">
        <v>8219</v>
      </c>
      <c r="F3587">
        <v>4050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119</v>
      </c>
      <c r="P3587">
        <f t="shared" si="225"/>
        <v>176.09</v>
      </c>
      <c r="Q3587" t="s">
        <v>8316</v>
      </c>
      <c r="R3587" t="s">
        <v>8317</v>
      </c>
      <c r="S3587" s="14">
        <f t="shared" ref="S3587:S3650" si="226">(J3587/86400)+DATE(1970,1,1)</f>
        <v>41964.716319444444</v>
      </c>
      <c r="T3587" s="14">
        <f t="shared" ref="T3587:T3650" si="227">(I3587/86400)+DATE(1970,1,1)</f>
        <v>41994.716319444444</v>
      </c>
      <c r="U3587" s="15" t="s">
        <v>8371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 t="s">
        <v>8219</v>
      </c>
      <c r="F3588">
        <v>8207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  <c r="U3588" s="15" t="s">
        <v>8370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t="s">
        <v>8219</v>
      </c>
      <c r="F3589">
        <v>633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  <c r="U3589" s="15" t="s">
        <v>8370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t="s">
        <v>8219</v>
      </c>
      <c r="F3590">
        <v>201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  <c r="U3590" s="15" t="s">
        <v>8368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t="s">
        <v>8219</v>
      </c>
      <c r="F3591">
        <v>5100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  <c r="U3591" s="15" t="s">
        <v>8368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 t="s">
        <v>8219</v>
      </c>
      <c r="F3592">
        <v>5003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  <c r="U3592" s="15" t="s">
        <v>8371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 t="s">
        <v>8219</v>
      </c>
      <c r="F3593">
        <v>1225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  <c r="U3593" s="15" t="s">
        <v>8371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t="s">
        <v>8219</v>
      </c>
      <c r="F3594">
        <v>2545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  <c r="U3594" s="15" t="s">
        <v>8371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t="s">
        <v>8219</v>
      </c>
      <c r="F3595">
        <v>3319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  <c r="U3595" s="15" t="s">
        <v>8371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 t="s">
        <v>8219</v>
      </c>
      <c r="F3596">
        <v>2015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  <c r="U3596" s="15" t="s">
        <v>8370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t="s">
        <v>8219</v>
      </c>
      <c r="F3597">
        <v>3081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  <c r="U3597" s="15" t="s">
        <v>8368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t="s">
        <v>8219</v>
      </c>
      <c r="F3598">
        <v>1185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  <c r="U3598" s="15" t="s">
        <v>8371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t="s">
        <v>8219</v>
      </c>
      <c r="F3599">
        <v>2565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  <c r="U3599" s="15" t="s">
        <v>8370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t="s">
        <v>8219</v>
      </c>
      <c r="F3600">
        <v>1101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  <c r="U3600" s="15" t="s">
        <v>8371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t="s">
        <v>8219</v>
      </c>
      <c r="F3601">
        <v>1010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  <c r="U3601" s="15" t="s">
        <v>8368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 t="s">
        <v>8219</v>
      </c>
      <c r="F3602">
        <v>13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  <c r="U3602" s="15" t="s">
        <v>8370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t="s">
        <v>8219</v>
      </c>
      <c r="F3603">
        <v>2087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  <c r="U3603" s="15" t="s">
        <v>8371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 t="s">
        <v>8219</v>
      </c>
      <c r="F3604">
        <v>4002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  <c r="U3604" s="15" t="s">
        <v>8370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 t="s">
        <v>8219</v>
      </c>
      <c r="F3605">
        <v>2560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  <c r="U3605" s="15" t="s">
        <v>8368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 t="s">
        <v>8219</v>
      </c>
      <c r="F3606">
        <v>3385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  <c r="U3606" s="15" t="s">
        <v>8370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t="s">
        <v>8219</v>
      </c>
      <c r="F3607">
        <v>460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  <c r="U3607" s="15" t="s">
        <v>8370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 t="s">
        <v>8219</v>
      </c>
      <c r="F3608">
        <v>3908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  <c r="U3608" s="15" t="s">
        <v>8370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t="s">
        <v>8219</v>
      </c>
      <c r="F3609">
        <v>580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  <c r="U3609" s="15" t="s">
        <v>8368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 t="s">
        <v>8219</v>
      </c>
      <c r="F3610">
        <v>800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14">
        <f t="shared" si="226"/>
        <v>42506.709374999999</v>
      </c>
      <c r="T3610" s="14">
        <f t="shared" si="227"/>
        <v>42538.583333333328</v>
      </c>
      <c r="U3610" s="15" t="s">
        <v>8370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 t="s">
        <v>8219</v>
      </c>
      <c r="F3611">
        <v>3005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14">
        <f t="shared" si="226"/>
        <v>42429.991724537038</v>
      </c>
      <c r="T3611" s="14">
        <f t="shared" si="227"/>
        <v>42459.950057870374</v>
      </c>
      <c r="U3611" s="15" t="s">
        <v>8370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t="s">
        <v>8219</v>
      </c>
      <c r="F3612">
        <v>1623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  <c r="U3612" s="15" t="s">
        <v>8368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 t="s">
        <v>8219</v>
      </c>
      <c r="F3613">
        <v>3400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  <c r="U3613" s="15" t="s">
        <v>8368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t="s">
        <v>8219</v>
      </c>
      <c r="F3614">
        <v>7220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14">
        <f t="shared" si="226"/>
        <v>41789.726979166662</v>
      </c>
      <c r="T3614" s="14">
        <f t="shared" si="227"/>
        <v>41799.726979166662</v>
      </c>
      <c r="U3614" s="15" t="s">
        <v>8371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 t="s">
        <v>8219</v>
      </c>
      <c r="F3615">
        <v>1250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  <c r="U3615" s="15" t="s">
        <v>8371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t="s">
        <v>8219</v>
      </c>
      <c r="F3616">
        <v>2520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  <c r="U3616" s="15" t="s">
        <v>8368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 t="s">
        <v>8219</v>
      </c>
      <c r="F3617">
        <v>2670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  <c r="U3617" s="15" t="s">
        <v>8368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 t="s">
        <v>8219</v>
      </c>
      <c r="F3618">
        <v>3120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  <c r="U3618" s="15" t="s">
        <v>8368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 t="s">
        <v>8219</v>
      </c>
      <c r="F3619">
        <v>880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  <c r="U3619" s="15" t="s">
        <v>8369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 t="s">
        <v>8219</v>
      </c>
      <c r="F3620">
        <v>2020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  <c r="U3620" s="15" t="s">
        <v>8368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 t="s">
        <v>8219</v>
      </c>
      <c r="F3621">
        <v>1130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14">
        <f t="shared" si="226"/>
        <v>42661.132245370369</v>
      </c>
      <c r="T3621" s="14">
        <f t="shared" si="227"/>
        <v>42693.916666666672</v>
      </c>
      <c r="U3621" s="15" t="s">
        <v>8370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 t="s">
        <v>8219</v>
      </c>
      <c r="F3622">
        <v>11045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  <c r="U3622" s="15" t="s">
        <v>8368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 t="s">
        <v>8219</v>
      </c>
      <c r="F3623">
        <v>3292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  <c r="U3623" s="15" t="s">
        <v>8370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t="s">
        <v>8219</v>
      </c>
      <c r="F3624">
        <v>1000.99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  <c r="U3624" s="15" t="s">
        <v>8371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 t="s">
        <v>8219</v>
      </c>
      <c r="F3625">
        <v>3000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  <c r="U3625" s="15" t="s">
        <v>8371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t="s">
        <v>8219</v>
      </c>
      <c r="F3626">
        <v>3148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14">
        <f t="shared" si="226"/>
        <v>42545.774189814816</v>
      </c>
      <c r="T3626" s="14">
        <f t="shared" si="227"/>
        <v>42605.774189814816</v>
      </c>
      <c r="U3626" s="15" t="s">
        <v>8370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 t="s">
        <v>8219</v>
      </c>
      <c r="F3627">
        <v>3080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  <c r="U3627" s="15" t="s">
        <v>8368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 t="s">
        <v>8219</v>
      </c>
      <c r="F3628">
        <v>4073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  <c r="U3628" s="15" t="s">
        <v>8371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 t="s">
        <v>8219</v>
      </c>
      <c r="F3629">
        <v>2000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  <c r="U3629" s="15" t="s">
        <v>8370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 t="s">
        <v>8221</v>
      </c>
      <c r="F3630">
        <v>0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  <c r="U3630" s="15" t="s">
        <v>8368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 t="s">
        <v>8221</v>
      </c>
      <c r="F3631">
        <v>2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  <c r="U3631" s="15" t="s">
        <v>8370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 t="s">
        <v>8221</v>
      </c>
      <c r="F3632">
        <v>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  <c r="U3632" s="15" t="s">
        <v>8371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 t="s">
        <v>8221</v>
      </c>
      <c r="F3633">
        <v>8725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  <c r="U3633" s="15" t="s">
        <v>8371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 t="s">
        <v>8221</v>
      </c>
      <c r="F3634">
        <v>100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  <c r="U3634" s="15" t="s">
        <v>8371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t="s">
        <v>8221</v>
      </c>
      <c r="F3635">
        <v>1762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  <c r="U3635" s="15" t="s">
        <v>8370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 t="s">
        <v>8221</v>
      </c>
      <c r="F3636">
        <v>3185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  <c r="U3636" s="15" t="s">
        <v>8370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t="s">
        <v>8221</v>
      </c>
      <c r="F3637">
        <v>1276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  <c r="U3637" s="15" t="s">
        <v>8370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t="s">
        <v>8221</v>
      </c>
      <c r="F3638">
        <v>0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4">
        <f t="shared" si="226"/>
        <v>42226.694780092592</v>
      </c>
      <c r="T3638" s="14">
        <f t="shared" si="227"/>
        <v>42261.694780092592</v>
      </c>
      <c r="U3638" s="15" t="s">
        <v>8368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t="s">
        <v>8221</v>
      </c>
      <c r="F3639">
        <v>926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  <c r="U3639" s="15" t="s">
        <v>8371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t="s">
        <v>8221</v>
      </c>
      <c r="F3640">
        <v>216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  <c r="U3640" s="15" t="s">
        <v>8368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 t="s">
        <v>8221</v>
      </c>
      <c r="F3641">
        <v>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  <c r="U3641" s="15" t="s">
        <v>8370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t="s">
        <v>8221</v>
      </c>
      <c r="F3642">
        <v>55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  <c r="U3642" s="15" t="s">
        <v>8368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 t="s">
        <v>8221</v>
      </c>
      <c r="F3643">
        <v>0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4">
        <f t="shared" si="226"/>
        <v>41899.627071759256</v>
      </c>
      <c r="T3643" s="14">
        <f t="shared" si="227"/>
        <v>41917.208333333336</v>
      </c>
      <c r="U3643" s="15" t="s">
        <v>8371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t="s">
        <v>8221</v>
      </c>
      <c r="F3644">
        <v>15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  <c r="U3644" s="15" t="s">
        <v>8368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t="s">
        <v>8221</v>
      </c>
      <c r="F3645">
        <v>0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  <c r="U3645" s="15" t="s">
        <v>8368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t="s">
        <v>8221</v>
      </c>
      <c r="F3646">
        <v>821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  <c r="U3646" s="15" t="s">
        <v>8370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 t="s">
        <v>8221</v>
      </c>
      <c r="F3647">
        <v>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  <c r="U3647" s="15" t="s">
        <v>8370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t="s">
        <v>8221</v>
      </c>
      <c r="F3648">
        <v>481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  <c r="U3648" s="15" t="s">
        <v>8368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 t="s">
        <v>8221</v>
      </c>
      <c r="F3649">
        <v>30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  <c r="U3649" s="15" t="s">
        <v>8370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t="s">
        <v>8219</v>
      </c>
      <c r="F3650">
        <v>40153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ROUND((F3650/D3650)*100,0)</f>
        <v>100</v>
      </c>
      <c r="P3650">
        <f t="shared" ref="P3650:P3713" si="229">ROUND(F3650/L3650,2)</f>
        <v>550.04</v>
      </c>
      <c r="Q365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  <c r="U3650" s="15" t="s">
        <v>8371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t="s">
        <v>8219</v>
      </c>
      <c r="F3651">
        <v>780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14">
        <f t="shared" ref="S3651:S3714" si="230">(J3651/86400)+DATE(1970,1,1)</f>
        <v>41780.712893518517</v>
      </c>
      <c r="T3651" s="14">
        <f t="shared" ref="T3651:T3714" si="231">(I3651/86400)+DATE(1970,1,1)</f>
        <v>41806.712893518517</v>
      </c>
      <c r="U3651" s="15" t="s">
        <v>8371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 t="s">
        <v>8219</v>
      </c>
      <c r="F3652">
        <v>500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  <c r="U3652" s="15" t="s">
        <v>8370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 t="s">
        <v>8219</v>
      </c>
      <c r="F3653">
        <v>520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  <c r="U3653" s="15" t="s">
        <v>8371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 t="s">
        <v>8219</v>
      </c>
      <c r="F3654">
        <v>752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  <c r="U3654" s="15" t="s">
        <v>8370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 t="s">
        <v>8219</v>
      </c>
      <c r="F3655">
        <v>2010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  <c r="U3655" s="15" t="s">
        <v>8368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 t="s">
        <v>8219</v>
      </c>
      <c r="F3656">
        <v>2616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  <c r="U3656" s="15" t="s">
        <v>8370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 t="s">
        <v>8219</v>
      </c>
      <c r="F3657">
        <v>5813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  <c r="U3657" s="15" t="s">
        <v>8368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 t="s">
        <v>8219</v>
      </c>
      <c r="F3658">
        <v>5291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14">
        <f t="shared" si="230"/>
        <v>42737.910138888888</v>
      </c>
      <c r="T3658" s="14">
        <f t="shared" si="231"/>
        <v>42767.957638888889</v>
      </c>
      <c r="U3658" s="15" t="s">
        <v>8369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 t="s">
        <v>8219</v>
      </c>
      <c r="F3659">
        <v>2215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14">
        <f t="shared" si="230"/>
        <v>42499.629849537036</v>
      </c>
      <c r="T3659" s="14">
        <f t="shared" si="231"/>
        <v>42522.904166666667</v>
      </c>
      <c r="U3659" s="15" t="s">
        <v>8370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t="s">
        <v>8219</v>
      </c>
      <c r="F3660">
        <v>1510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  <c r="U3660" s="15" t="s">
        <v>8371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t="s">
        <v>8219</v>
      </c>
      <c r="F3661">
        <v>3061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  <c r="U3661" s="15" t="s">
        <v>8368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 t="s">
        <v>8219</v>
      </c>
      <c r="F3662">
        <v>250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  <c r="U3662" s="15" t="s">
        <v>8371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 t="s">
        <v>8219</v>
      </c>
      <c r="F3663">
        <v>3330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  <c r="U3663" s="15" t="s">
        <v>8370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 t="s">
        <v>8219</v>
      </c>
      <c r="F3664">
        <v>8114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  <c r="U3664" s="15" t="s">
        <v>8368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 t="s">
        <v>8219</v>
      </c>
      <c r="F3665">
        <v>234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  <c r="U3665" s="15" t="s">
        <v>8370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 t="s">
        <v>8219</v>
      </c>
      <c r="F3666">
        <v>875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  <c r="U3666" s="15" t="s">
        <v>8370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 t="s">
        <v>8219</v>
      </c>
      <c r="F3667">
        <v>714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  <c r="U3667" s="15" t="s">
        <v>8368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 t="s">
        <v>8219</v>
      </c>
      <c r="F3668">
        <v>1200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  <c r="U3668" s="15" t="s">
        <v>8371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 t="s">
        <v>8219</v>
      </c>
      <c r="F3669">
        <v>3095.11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14">
        <f t="shared" si="230"/>
        <v>42173.970127314809</v>
      </c>
      <c r="T3669" s="14">
        <f t="shared" si="231"/>
        <v>42203.970127314809</v>
      </c>
      <c r="U3669" s="15" t="s">
        <v>8368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 t="s">
        <v>8219</v>
      </c>
      <c r="F3670">
        <v>1035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  <c r="U3670" s="15" t="s">
        <v>8368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 t="s">
        <v>8219</v>
      </c>
      <c r="F3671">
        <v>1382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  <c r="U3671" s="15" t="s">
        <v>8368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 t="s">
        <v>8219</v>
      </c>
      <c r="F3672">
        <v>241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  <c r="U3672" s="15" t="s">
        <v>8368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 t="s">
        <v>8219</v>
      </c>
      <c r="F3673">
        <v>3530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  <c r="U3673" s="15" t="s">
        <v>8371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 t="s">
        <v>8219</v>
      </c>
      <c r="F3674">
        <v>3046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  <c r="U3674" s="15" t="s">
        <v>8371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t="s">
        <v>8219</v>
      </c>
      <c r="F3675">
        <v>4545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  <c r="U3675" s="15" t="s">
        <v>8371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 t="s">
        <v>8219</v>
      </c>
      <c r="F3676">
        <v>4500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  <c r="U3676" s="15" t="s">
        <v>8370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 t="s">
        <v>8219</v>
      </c>
      <c r="F3677">
        <v>70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  <c r="U3677" s="15" t="s">
        <v>8370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 t="s">
        <v>8219</v>
      </c>
      <c r="F3678">
        <v>1030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  <c r="U3678" s="15" t="s">
        <v>8371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 t="s">
        <v>8219</v>
      </c>
      <c r="F3679">
        <v>12348.5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14">
        <f t="shared" si="230"/>
        <v>41802.574282407411</v>
      </c>
      <c r="T3679" s="14">
        <f t="shared" si="231"/>
        <v>41823.165972222225</v>
      </c>
      <c r="U3679" s="15" t="s">
        <v>8371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 t="s">
        <v>8219</v>
      </c>
      <c r="F3680">
        <v>2050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  <c r="U3680" s="15" t="s">
        <v>8368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 t="s">
        <v>8219</v>
      </c>
      <c r="F3681">
        <v>2202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  <c r="U3681" s="15" t="s">
        <v>8371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t="s">
        <v>8219</v>
      </c>
      <c r="F3682">
        <v>3383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14">
        <f t="shared" si="230"/>
        <v>42627.454097222224</v>
      </c>
      <c r="T3682" s="14">
        <f t="shared" si="231"/>
        <v>42648.454097222224</v>
      </c>
      <c r="U3682" s="15" t="s">
        <v>8370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t="s">
        <v>8219</v>
      </c>
      <c r="F3683">
        <v>1119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  <c r="U3683" s="15" t="s">
        <v>8370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t="s">
        <v>8219</v>
      </c>
      <c r="F3684">
        <v>4176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  <c r="U3684" s="15" t="s">
        <v>8371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t="s">
        <v>8219</v>
      </c>
      <c r="F3685">
        <v>3880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  <c r="U3685" s="15" t="s">
        <v>8370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 t="s">
        <v>8219</v>
      </c>
      <c r="F3686">
        <v>1043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  <c r="U3686" s="15" t="s">
        <v>8368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t="s">
        <v>8219</v>
      </c>
      <c r="F3687">
        <v>5285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  <c r="U3687" s="15" t="s">
        <v>8371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t="s">
        <v>8219</v>
      </c>
      <c r="F3688">
        <v>355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  <c r="U3688" s="15" t="s">
        <v>8368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 t="s">
        <v>8219</v>
      </c>
      <c r="F3689">
        <v>5012.25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  <c r="U3689" s="15" t="s">
        <v>8371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 t="s">
        <v>8219</v>
      </c>
      <c r="F3690">
        <v>3275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  <c r="U3690" s="15" t="s">
        <v>8371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 t="s">
        <v>8219</v>
      </c>
      <c r="F3691">
        <v>3550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  <c r="U3691" s="15" t="s">
        <v>8368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 t="s">
        <v>8219</v>
      </c>
      <c r="F3692">
        <v>1800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14">
        <f t="shared" si="230"/>
        <v>41940.598182870366</v>
      </c>
      <c r="T3692" s="14">
        <f t="shared" si="231"/>
        <v>41970.639849537038</v>
      </c>
      <c r="U3692" s="15" t="s">
        <v>8371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t="s">
        <v>8219</v>
      </c>
      <c r="F3693">
        <v>51184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  <c r="U3693" s="15" t="s">
        <v>8368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t="s">
        <v>8219</v>
      </c>
      <c r="F3694">
        <v>1260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  <c r="U3694" s="15" t="s">
        <v>8371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 t="s">
        <v>8219</v>
      </c>
      <c r="F3695">
        <v>430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  <c r="U3695" s="15" t="s">
        <v>8368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 t="s">
        <v>8219</v>
      </c>
      <c r="F3696">
        <v>3760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  <c r="U3696" s="15" t="s">
        <v>8370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t="s">
        <v>8219</v>
      </c>
      <c r="F3697">
        <v>4005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  <c r="U3697" s="15" t="s">
        <v>8371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t="s">
        <v>8219</v>
      </c>
      <c r="F3698">
        <v>3100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  <c r="U3698" s="15" t="s">
        <v>8371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 t="s">
        <v>8219</v>
      </c>
      <c r="F3699">
        <v>2160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  <c r="U3699" s="15" t="s">
        <v>8370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 t="s">
        <v>8219</v>
      </c>
      <c r="F3700">
        <v>5526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  <c r="U3700" s="15" t="s">
        <v>8370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 t="s">
        <v>8219</v>
      </c>
      <c r="F3701">
        <v>2520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  <c r="U3701" s="15" t="s">
        <v>8371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t="s">
        <v>8219</v>
      </c>
      <c r="F3702">
        <v>606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  <c r="U3702" s="15" t="s">
        <v>8371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 t="s">
        <v>8219</v>
      </c>
      <c r="F3703">
        <v>1505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  <c r="U3703" s="15" t="s">
        <v>8368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 t="s">
        <v>8219</v>
      </c>
      <c r="F3704">
        <v>3275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  <c r="U3704" s="15" t="s">
        <v>8370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 t="s">
        <v>8219</v>
      </c>
      <c r="F3705">
        <v>1296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  <c r="U3705" s="15" t="s">
        <v>8370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 t="s">
        <v>8219</v>
      </c>
      <c r="F3706">
        <v>409.01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  <c r="U3706" s="15" t="s">
        <v>8370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 t="s">
        <v>8219</v>
      </c>
      <c r="F3707">
        <v>2925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  <c r="U3707" s="15" t="s">
        <v>8371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t="s">
        <v>8219</v>
      </c>
      <c r="F3708">
        <v>1820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  <c r="U3708" s="15" t="s">
        <v>8371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 t="s">
        <v>8219</v>
      </c>
      <c r="F3709">
        <v>1860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  <c r="U3709" s="15" t="s">
        <v>8370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 t="s">
        <v>8219</v>
      </c>
      <c r="F3710">
        <v>2100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14">
        <f t="shared" si="230"/>
        <v>41810.142199074078</v>
      </c>
      <c r="T3710" s="14">
        <f t="shared" si="231"/>
        <v>41824.142199074078</v>
      </c>
      <c r="U3710" s="15" t="s">
        <v>8371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t="s">
        <v>8219</v>
      </c>
      <c r="F3711">
        <v>1082.5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  <c r="U3711" s="15" t="s">
        <v>8371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t="s">
        <v>8219</v>
      </c>
      <c r="F3712">
        <v>1835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  <c r="U3712" s="15" t="s">
        <v>8368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t="s">
        <v>8219</v>
      </c>
      <c r="F3713">
        <v>570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  <c r="U3713" s="15" t="s">
        <v>8371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 t="s">
        <v>8219</v>
      </c>
      <c r="F3714">
        <v>11530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ROUND((F3714/D3714)*100,0)</f>
        <v>154</v>
      </c>
      <c r="P3714">
        <f t="shared" ref="P3714:P3777" si="233">ROUND(F3714/L3714,2)</f>
        <v>110.87</v>
      </c>
      <c r="Q3714" t="s">
        <v>8316</v>
      </c>
      <c r="R3714" t="s">
        <v>8317</v>
      </c>
      <c r="S3714" s="14">
        <f t="shared" si="230"/>
        <v>42134.172071759254</v>
      </c>
      <c r="T3714" s="14">
        <f t="shared" si="231"/>
        <v>42155.290972222225</v>
      </c>
      <c r="U3714" s="15" t="s">
        <v>8368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t="s">
        <v>8219</v>
      </c>
      <c r="F3715">
        <v>2030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102</v>
      </c>
      <c r="P3715">
        <f t="shared" si="233"/>
        <v>106.84</v>
      </c>
      <c r="Q3715" t="s">
        <v>8316</v>
      </c>
      <c r="R3715" t="s">
        <v>8317</v>
      </c>
      <c r="S3715" s="14">
        <f t="shared" ref="S3715:S3778" si="234">(J3715/86400)+DATE(1970,1,1)</f>
        <v>42505.738032407404</v>
      </c>
      <c r="T3715" s="14">
        <f t="shared" ref="T3715:T3778" si="235">(I3715/86400)+DATE(1970,1,1)</f>
        <v>42525.738032407404</v>
      </c>
      <c r="U3715" s="15" t="s">
        <v>8370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 t="s">
        <v>8219</v>
      </c>
      <c r="F3716">
        <v>10235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14">
        <f t="shared" si="234"/>
        <v>42118.556331018517</v>
      </c>
      <c r="T3716" s="14">
        <f t="shared" si="235"/>
        <v>42150.165972222225</v>
      </c>
      <c r="U3716" s="15" t="s">
        <v>8368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 t="s">
        <v>8219</v>
      </c>
      <c r="F3717">
        <v>3590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  <c r="U3717" s="15" t="s">
        <v>8368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t="s">
        <v>8219</v>
      </c>
      <c r="F3718">
        <v>1246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  <c r="U3718" s="15" t="s">
        <v>8368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t="s">
        <v>8219</v>
      </c>
      <c r="F3719">
        <v>4030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  <c r="U3719" s="15" t="s">
        <v>8368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t="s">
        <v>8219</v>
      </c>
      <c r="F3720">
        <v>1197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  <c r="U3720" s="15" t="s">
        <v>8368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t="s">
        <v>8219</v>
      </c>
      <c r="F3721">
        <v>420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  <c r="U3721" s="15" t="s">
        <v>8368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t="s">
        <v>8219</v>
      </c>
      <c r="F3722">
        <v>3449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  <c r="U3722" s="15" t="s">
        <v>8368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 t="s">
        <v>8219</v>
      </c>
      <c r="F3723">
        <v>5040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  <c r="U3723" s="15" t="s">
        <v>8371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t="s">
        <v>8219</v>
      </c>
      <c r="F3724">
        <v>1668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  <c r="U3724" s="15" t="s">
        <v>8370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t="s">
        <v>8219</v>
      </c>
      <c r="F3725">
        <v>4592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14">
        <f t="shared" si="234"/>
        <v>41943.753032407403</v>
      </c>
      <c r="T3725" s="14">
        <f t="shared" si="235"/>
        <v>41973.794699074075</v>
      </c>
      <c r="U3725" s="15" t="s">
        <v>8371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 t="s">
        <v>8219</v>
      </c>
      <c r="F3726">
        <v>4409.55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14">
        <f t="shared" si="234"/>
        <v>42465.491435185184</v>
      </c>
      <c r="T3726" s="14">
        <f t="shared" si="235"/>
        <v>42494.958333333328</v>
      </c>
      <c r="U3726" s="15" t="s">
        <v>8370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 t="s">
        <v>8219</v>
      </c>
      <c r="F3727">
        <v>381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  <c r="U3727" s="15" t="s">
        <v>8370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t="s">
        <v>8219</v>
      </c>
      <c r="F3728">
        <v>2879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14">
        <f t="shared" si="234"/>
        <v>42462.140868055554</v>
      </c>
      <c r="T3728" s="14">
        <f t="shared" si="235"/>
        <v>42489.875</v>
      </c>
      <c r="U3728" s="15" t="s">
        <v>8370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t="s">
        <v>8219</v>
      </c>
      <c r="F3729">
        <v>2015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  <c r="U3729" s="15" t="s">
        <v>8370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 t="s">
        <v>8221</v>
      </c>
      <c r="F3730">
        <v>1862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  <c r="U3730" s="15" t="s">
        <v>8368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 t="s">
        <v>8221</v>
      </c>
      <c r="F3731">
        <v>362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  <c r="U3731" s="15" t="s">
        <v>8368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t="s">
        <v>8221</v>
      </c>
      <c r="F3732">
        <v>100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  <c r="U3732" s="15" t="s">
        <v>8368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 t="s">
        <v>8221</v>
      </c>
      <c r="F3733">
        <v>620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  <c r="U3733" s="15" t="s">
        <v>8371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t="s">
        <v>8221</v>
      </c>
      <c r="F3734">
        <v>131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  <c r="U3734" s="15" t="s">
        <v>8371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 t="s">
        <v>8221</v>
      </c>
      <c r="F3735">
        <v>0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  <c r="U3735" s="15" t="s">
        <v>8368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 t="s">
        <v>8221</v>
      </c>
      <c r="F3736">
        <v>427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  <c r="U3736" s="15" t="s">
        <v>8368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t="s">
        <v>8221</v>
      </c>
      <c r="F3737">
        <v>20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  <c r="U3737" s="15" t="s">
        <v>8368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t="s">
        <v>8221</v>
      </c>
      <c r="F3738">
        <v>10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  <c r="U3738" s="15" t="s">
        <v>8368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 t="s">
        <v>8221</v>
      </c>
      <c r="F3739">
        <v>150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  <c r="U3739" s="15" t="s">
        <v>8368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 t="s">
        <v>8221</v>
      </c>
      <c r="F3740">
        <v>270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  <c r="U3740" s="15" t="s">
        <v>8371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 t="s">
        <v>8221</v>
      </c>
      <c r="F3741">
        <v>805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  <c r="U3741" s="15" t="s">
        <v>8370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 t="s">
        <v>8221</v>
      </c>
      <c r="F3742">
        <v>358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  <c r="U3742" s="15" t="s">
        <v>8371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t="s">
        <v>8221</v>
      </c>
      <c r="F3743">
        <v>0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  <c r="U3743" s="15" t="s">
        <v>8368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 t="s">
        <v>8221</v>
      </c>
      <c r="F3744">
        <v>100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  <c r="U3744" s="15" t="s">
        <v>8371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 t="s">
        <v>8221</v>
      </c>
      <c r="F3745">
        <v>0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  <c r="U3745" s="15" t="s">
        <v>8371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 t="s">
        <v>8221</v>
      </c>
      <c r="F3746">
        <v>0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  <c r="U3746" s="15" t="s">
        <v>8371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t="s">
        <v>8221</v>
      </c>
      <c r="F3747">
        <v>10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4">
        <f t="shared" si="234"/>
        <v>41831.697939814811</v>
      </c>
      <c r="T3747" s="14">
        <f t="shared" si="235"/>
        <v>41861.697939814811</v>
      </c>
      <c r="U3747" s="15" t="s">
        <v>8371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t="s">
        <v>8221</v>
      </c>
      <c r="F3748">
        <v>202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  <c r="U3748" s="15" t="s">
        <v>8370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t="s">
        <v>8221</v>
      </c>
      <c r="F3749">
        <v>25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  <c r="U3749" s="15" t="s">
        <v>8368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 t="s">
        <v>8219</v>
      </c>
      <c r="F3750">
        <v>5176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  <c r="U3750" s="15" t="s">
        <v>8370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t="s">
        <v>8219</v>
      </c>
      <c r="F3751">
        <v>525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  <c r="U3751" s="15" t="s">
        <v>8370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 t="s">
        <v>8219</v>
      </c>
      <c r="F3752">
        <v>6027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  <c r="U3752" s="15" t="s">
        <v>8368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t="s">
        <v>8219</v>
      </c>
      <c r="F3753">
        <v>1326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42462.993900462963</v>
      </c>
      <c r="U3753" s="15" t="s">
        <v>8370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t="s">
        <v>8219</v>
      </c>
      <c r="F3754">
        <v>565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  <c r="U3754" s="15" t="s">
        <v>8370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 t="s">
        <v>8219</v>
      </c>
      <c r="F3755">
        <v>5167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  <c r="U3755" s="15" t="s">
        <v>8368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t="s">
        <v>8219</v>
      </c>
      <c r="F3756">
        <v>3000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  <c r="U3756" s="15" t="s">
        <v>8371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 t="s">
        <v>8219</v>
      </c>
      <c r="F3757">
        <v>713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  <c r="U3757" s="15" t="s">
        <v>8370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 t="s">
        <v>8219</v>
      </c>
      <c r="F3758">
        <v>4550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  <c r="U3758" s="15" t="s">
        <v>8371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t="s">
        <v>8219</v>
      </c>
      <c r="F3759">
        <v>3798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  <c r="U3759" s="15" t="s">
        <v>8371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t="s">
        <v>8219</v>
      </c>
      <c r="F3760">
        <v>1535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14">
        <f t="shared" si="234"/>
        <v>41747.471504629633</v>
      </c>
      <c r="T3760" s="14">
        <f t="shared" si="235"/>
        <v>41778.208333333336</v>
      </c>
      <c r="U3760" s="15" t="s">
        <v>8371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t="s">
        <v>8219</v>
      </c>
      <c r="F3761">
        <v>4409.7700000000004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  <c r="U3761" s="15" t="s">
        <v>8368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 t="s">
        <v>8219</v>
      </c>
      <c r="F3762">
        <v>5050.7700000000004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  <c r="U3762" s="15" t="s">
        <v>8371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 t="s">
        <v>8219</v>
      </c>
      <c r="F3763">
        <v>500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  <c r="U3763" s="15" t="s">
        <v>8368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t="s">
        <v>8219</v>
      </c>
      <c r="F3764">
        <v>1328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  <c r="U3764" s="15" t="s">
        <v>8368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t="s">
        <v>8219</v>
      </c>
      <c r="F3765">
        <v>5000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  <c r="U3765" s="15" t="s">
        <v>8368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t="s">
        <v>8219</v>
      </c>
      <c r="F3766">
        <v>1500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42519.025000000001</v>
      </c>
      <c r="U3766" s="15" t="s">
        <v>8370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 t="s">
        <v>8219</v>
      </c>
      <c r="F3767">
        <v>7942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  <c r="U3767" s="15" t="s">
        <v>8371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 t="s">
        <v>8219</v>
      </c>
      <c r="F3768">
        <v>10265.01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  <c r="U3768" s="15" t="s">
        <v>8371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 t="s">
        <v>8219</v>
      </c>
      <c r="F3769">
        <v>2335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  <c r="U3769" s="15" t="s">
        <v>8368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 t="s">
        <v>8219</v>
      </c>
      <c r="F3770">
        <v>4306.1099999999997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  <c r="U3770" s="15" t="s">
        <v>8371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t="s">
        <v>8219</v>
      </c>
      <c r="F3771">
        <v>1100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  <c r="U3771" s="15" t="s">
        <v>8370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 t="s">
        <v>8219</v>
      </c>
      <c r="F3772">
        <v>2000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  <c r="U3772" s="15" t="s">
        <v>8368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t="s">
        <v>8219</v>
      </c>
      <c r="F3773">
        <v>1460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  <c r="U3773" s="15" t="s">
        <v>8370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t="s">
        <v>8219</v>
      </c>
      <c r="F3774">
        <v>5510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  <c r="U3774" s="15" t="s">
        <v>8370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t="s">
        <v>8219</v>
      </c>
      <c r="F3775">
        <v>5410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14">
        <f t="shared" si="234"/>
        <v>42656.005173611113</v>
      </c>
      <c r="T3775" s="14">
        <f t="shared" si="235"/>
        <v>42689.088888888888</v>
      </c>
      <c r="U3775" s="15" t="s">
        <v>8370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 t="s">
        <v>8219</v>
      </c>
      <c r="F3776">
        <v>2500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  <c r="U3776" s="15" t="s">
        <v>8368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t="s">
        <v>8219</v>
      </c>
      <c r="F3777">
        <v>2005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  <c r="U3777" s="15" t="s">
        <v>8368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t="s">
        <v>8219</v>
      </c>
      <c r="F3778">
        <v>8537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ROUND((F3778/D3778)*100,0)</f>
        <v>107</v>
      </c>
      <c r="P3778">
        <f t="shared" ref="P3778:P3841" si="237">ROUND(F3778/L3778,2)</f>
        <v>90.82</v>
      </c>
      <c r="Q3778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  <c r="U3778" s="15" t="s">
        <v>8371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t="s">
        <v>8219</v>
      </c>
      <c r="F3779">
        <v>2864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143</v>
      </c>
      <c r="P3779">
        <f t="shared" si="237"/>
        <v>48.54</v>
      </c>
      <c r="Q3779" t="s">
        <v>8316</v>
      </c>
      <c r="R3779" t="s">
        <v>8358</v>
      </c>
      <c r="S3779" s="14">
        <f t="shared" ref="S3779:S3842" si="238">(J3779/86400)+DATE(1970,1,1)</f>
        <v>41887.111354166671</v>
      </c>
      <c r="T3779" s="14">
        <f t="shared" ref="T3779:T3842" si="239">(I3779/86400)+DATE(1970,1,1)</f>
        <v>41909.166666666664</v>
      </c>
      <c r="U3779" s="15" t="s">
        <v>8371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t="s">
        <v>8219</v>
      </c>
      <c r="F3780">
        <v>2521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  <c r="U3780" s="15" t="s">
        <v>8371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t="s">
        <v>8219</v>
      </c>
      <c r="F3781">
        <v>15597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42455.693749999999</v>
      </c>
      <c r="U3781" s="15" t="s">
        <v>8370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t="s">
        <v>8219</v>
      </c>
      <c r="F3782">
        <v>3000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42198.837500000001</v>
      </c>
      <c r="U3782" s="15" t="s">
        <v>8368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 t="s">
        <v>8219</v>
      </c>
      <c r="F3783">
        <v>4935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  <c r="U3783" s="15" t="s">
        <v>8371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 t="s">
        <v>8219</v>
      </c>
      <c r="F3784">
        <v>2035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14">
        <f t="shared" si="238"/>
        <v>42546.862233796295</v>
      </c>
      <c r="T3784" s="14">
        <f t="shared" si="239"/>
        <v>42575.958333333328</v>
      </c>
      <c r="U3784" s="15" t="s">
        <v>8370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t="s">
        <v>8219</v>
      </c>
      <c r="F3785">
        <v>1547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  <c r="U3785" s="15" t="s">
        <v>8370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 t="s">
        <v>8219</v>
      </c>
      <c r="F3786">
        <v>1150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  <c r="U3786" s="15" t="s">
        <v>8370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 t="s">
        <v>8219</v>
      </c>
      <c r="F3787">
        <v>3015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  <c r="U3787" s="15" t="s">
        <v>8370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t="s">
        <v>8219</v>
      </c>
      <c r="F3788">
        <v>6658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  <c r="U3788" s="15" t="s">
        <v>8370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t="s">
        <v>8219</v>
      </c>
      <c r="F3789">
        <v>351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  <c r="U3789" s="15" t="s">
        <v>8368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t="s">
        <v>8221</v>
      </c>
      <c r="F3790">
        <v>500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  <c r="U3790" s="15" t="s">
        <v>8368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t="s">
        <v>8221</v>
      </c>
      <c r="F3791">
        <v>116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  <c r="U3791" s="15" t="s">
        <v>8368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 t="s">
        <v>8221</v>
      </c>
      <c r="F3792">
        <v>0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  <c r="U3792" s="15" t="s">
        <v>8370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t="s">
        <v>8221</v>
      </c>
      <c r="F3793">
        <v>0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  <c r="U3793" s="15" t="s">
        <v>8371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t="s">
        <v>8221</v>
      </c>
      <c r="F3794">
        <v>35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  <c r="U3794" s="15" t="s">
        <v>8368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 t="s">
        <v>8221</v>
      </c>
      <c r="F3795">
        <v>4176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  <c r="U3795" s="15" t="s">
        <v>8371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 t="s">
        <v>8221</v>
      </c>
      <c r="F3796">
        <v>50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  <c r="U3796" s="15" t="s">
        <v>8368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t="s">
        <v>8221</v>
      </c>
      <c r="F3797">
        <v>10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  <c r="U3797" s="15" t="s">
        <v>8368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 t="s">
        <v>8221</v>
      </c>
      <c r="F3798">
        <v>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  <c r="U3798" s="15" t="s">
        <v>8370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 t="s">
        <v>8221</v>
      </c>
      <c r="F3799">
        <v>5380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  <c r="U3799" s="15" t="s">
        <v>8368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 t="s">
        <v>8221</v>
      </c>
      <c r="F3800">
        <v>1025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14">
        <f t="shared" si="238"/>
        <v>41831.722777777773</v>
      </c>
      <c r="T3800" s="14">
        <f t="shared" si="239"/>
        <v>41861.722777777773</v>
      </c>
      <c r="U3800" s="15" t="s">
        <v>8371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 t="s">
        <v>8221</v>
      </c>
      <c r="F3801">
        <v>402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  <c r="U3801" s="15" t="s">
        <v>8370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 t="s">
        <v>8221</v>
      </c>
      <c r="F3802">
        <v>881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  <c r="U3802" s="15" t="s">
        <v>8371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t="s">
        <v>8221</v>
      </c>
      <c r="F3803">
        <v>426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  <c r="U3803" s="15" t="s">
        <v>8371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t="s">
        <v>8221</v>
      </c>
      <c r="F3804">
        <v>0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  <c r="U3804" s="15" t="s">
        <v>8368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t="s">
        <v>8221</v>
      </c>
      <c r="F3805">
        <v>2358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  <c r="U3805" s="15" t="s">
        <v>8370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 t="s">
        <v>8221</v>
      </c>
      <c r="F3806">
        <v>0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  <c r="U3806" s="15" t="s">
        <v>8370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t="s">
        <v>8221</v>
      </c>
      <c r="F3807">
        <v>3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  <c r="U3807" s="15" t="s">
        <v>8371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 t="s">
        <v>8221</v>
      </c>
      <c r="F3808">
        <v>5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  <c r="U3808" s="15" t="s">
        <v>8371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 t="s">
        <v>8221</v>
      </c>
      <c r="F3809">
        <v>455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  <c r="U3809" s="15" t="s">
        <v>8368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t="s">
        <v>8219</v>
      </c>
      <c r="F3810">
        <v>1000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  <c r="U3810" s="15" t="s">
        <v>8368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 t="s">
        <v>8219</v>
      </c>
      <c r="F3811">
        <v>2025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  <c r="U3811" s="15" t="s">
        <v>8371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 t="s">
        <v>8219</v>
      </c>
      <c r="F3812">
        <v>1826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  <c r="U3812" s="15" t="s">
        <v>8368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 t="s">
        <v>8219</v>
      </c>
      <c r="F3813">
        <v>825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  <c r="U3813" s="15" t="s">
        <v>8370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 t="s">
        <v>8219</v>
      </c>
      <c r="F3814">
        <v>2191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  <c r="U3814" s="15" t="s">
        <v>8368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 t="s">
        <v>8219</v>
      </c>
      <c r="F3815">
        <v>2119.9899999999998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  <c r="U3815" s="15" t="s">
        <v>8370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 t="s">
        <v>8219</v>
      </c>
      <c r="F3816">
        <v>2102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  <c r="U3816" s="15" t="s">
        <v>8368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t="s">
        <v>8219</v>
      </c>
      <c r="F3817">
        <v>1000.01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  <c r="U3817" s="15" t="s">
        <v>8368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t="s">
        <v>8219</v>
      </c>
      <c r="F3818">
        <v>1788.57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  <c r="U3818" s="15" t="s">
        <v>8371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 t="s">
        <v>8219</v>
      </c>
      <c r="F3819">
        <v>2145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  <c r="U3819" s="15" t="s">
        <v>8368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t="s">
        <v>8219</v>
      </c>
      <c r="F3820">
        <v>570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  <c r="U3820" s="15" t="s">
        <v>8368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 t="s">
        <v>8219</v>
      </c>
      <c r="F3821">
        <v>1064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  <c r="U3821" s="15" t="s">
        <v>8368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t="s">
        <v>8219</v>
      </c>
      <c r="F3822">
        <v>430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  <c r="U3822" s="15" t="s">
        <v>8368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 t="s">
        <v>8219</v>
      </c>
      <c r="F3823">
        <v>3659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  <c r="U3823" s="15" t="s">
        <v>8368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t="s">
        <v>8219</v>
      </c>
      <c r="F3824">
        <v>5501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  <c r="U3824" s="15" t="s">
        <v>8368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 t="s">
        <v>8219</v>
      </c>
      <c r="F3825">
        <v>2650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  <c r="U3825" s="15" t="s">
        <v>8368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 t="s">
        <v>8219</v>
      </c>
      <c r="F3826">
        <v>270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  <c r="U3826" s="15" t="s">
        <v>8370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 t="s">
        <v>8219</v>
      </c>
      <c r="F3827">
        <v>5271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  <c r="U3827" s="15" t="s">
        <v>8368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 t="s">
        <v>8219</v>
      </c>
      <c r="F3828">
        <v>715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  <c r="U3828" s="15" t="s">
        <v>8368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t="s">
        <v>8219</v>
      </c>
      <c r="F3829">
        <v>4580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  <c r="U3829" s="15" t="s">
        <v>8368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 t="s">
        <v>8219</v>
      </c>
      <c r="F3830">
        <v>5000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42004.569293981476</v>
      </c>
      <c r="U3830" s="15" t="s">
        <v>8371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 t="s">
        <v>8219</v>
      </c>
      <c r="F3831">
        <v>501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  <c r="U3831" s="15" t="s">
        <v>8370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t="s">
        <v>8219</v>
      </c>
      <c r="F3832">
        <v>225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  <c r="U3832" s="15" t="s">
        <v>8370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 t="s">
        <v>8219</v>
      </c>
      <c r="F3833">
        <v>530.11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  <c r="U3833" s="15" t="s">
        <v>8371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 t="s">
        <v>8219</v>
      </c>
      <c r="F3834">
        <v>1256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  <c r="U3834" s="15" t="s">
        <v>8370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 t="s">
        <v>8219</v>
      </c>
      <c r="F3835">
        <v>1400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14">
        <f t="shared" si="238"/>
        <v>41963.872361111113</v>
      </c>
      <c r="T3835" s="14">
        <f t="shared" si="239"/>
        <v>41974.797916666663</v>
      </c>
      <c r="U3835" s="15" t="s">
        <v>8371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 t="s">
        <v>8219</v>
      </c>
      <c r="F3836">
        <v>3271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  <c r="U3836" s="15" t="s">
        <v>8368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 t="s">
        <v>8219</v>
      </c>
      <c r="F3837">
        <v>320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  <c r="U3837" s="15" t="s">
        <v>8370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t="s">
        <v>8219</v>
      </c>
      <c r="F3838">
        <v>900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  <c r="U3838" s="15" t="s">
        <v>8370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t="s">
        <v>8219</v>
      </c>
      <c r="F3839">
        <v>2042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  <c r="U3839" s="15" t="s">
        <v>8368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t="s">
        <v>8219</v>
      </c>
      <c r="F3840">
        <v>100824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  <c r="U3840" s="15" t="s">
        <v>8368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 t="s">
        <v>8219</v>
      </c>
      <c r="F3841">
        <v>2025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14">
        <f t="shared" si="238"/>
        <v>42155.142638888894</v>
      </c>
      <c r="T3841" s="14">
        <f t="shared" si="239"/>
        <v>42215.142638888894</v>
      </c>
      <c r="U3841" s="15" t="s">
        <v>8368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 t="s">
        <v>8219</v>
      </c>
      <c r="F3842">
        <v>65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ROUND((F3842/D3842)*100,0)</f>
        <v>6500</v>
      </c>
      <c r="P3842">
        <f t="shared" ref="P3842:P3905" si="241">ROUND(F3842/L3842,2)</f>
        <v>21.67</v>
      </c>
      <c r="Q3842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  <c r="U3842" s="15" t="s">
        <v>8370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 t="s">
        <v>8221</v>
      </c>
      <c r="F3843">
        <v>872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9</v>
      </c>
      <c r="P3843">
        <f t="shared" si="241"/>
        <v>25.65</v>
      </c>
      <c r="Q3843" t="s">
        <v>8316</v>
      </c>
      <c r="R3843" t="s">
        <v>8317</v>
      </c>
      <c r="S3843" s="14">
        <f t="shared" ref="S3843:S3906" si="242">(J3843/86400)+DATE(1970,1,1)</f>
        <v>41780.785729166666</v>
      </c>
      <c r="T3843" s="14">
        <f t="shared" ref="T3843:T3906" si="243">(I3843/86400)+DATE(1970,1,1)</f>
        <v>41840.785729166666</v>
      </c>
      <c r="U3843" s="15" t="s">
        <v>8371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 t="s">
        <v>8221</v>
      </c>
      <c r="F3844">
        <v>1097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  <c r="U3844" s="15" t="s">
        <v>8371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 t="s">
        <v>8221</v>
      </c>
      <c r="F3845">
        <v>1065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  <c r="U3845" s="15" t="s">
        <v>8371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 t="s">
        <v>8221</v>
      </c>
      <c r="F3846">
        <v>4066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  <c r="U3846" s="15" t="s">
        <v>8371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t="s">
        <v>8221</v>
      </c>
      <c r="F3847">
        <v>842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14">
        <f t="shared" si="242"/>
        <v>42248.627013888894</v>
      </c>
      <c r="T3847" s="14">
        <f t="shared" si="243"/>
        <v>42278.627013888894</v>
      </c>
      <c r="U3847" s="15" t="s">
        <v>8368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t="s">
        <v>8221</v>
      </c>
      <c r="F3848">
        <v>189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  <c r="U3848" s="15" t="s">
        <v>8371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t="s">
        <v>8221</v>
      </c>
      <c r="F3849">
        <v>1697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  <c r="U3849" s="15" t="s">
        <v>8368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 t="s">
        <v>8221</v>
      </c>
      <c r="F3850">
        <v>2129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  <c r="U3850" s="15" t="s">
        <v>8368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 t="s">
        <v>8221</v>
      </c>
      <c r="F3851">
        <v>2113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  <c r="U3851" s="15" t="s">
        <v>8368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t="s">
        <v>8221</v>
      </c>
      <c r="F3852">
        <v>38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  <c r="U3852" s="15" t="s">
        <v>8371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t="s">
        <v>8221</v>
      </c>
      <c r="F3853">
        <v>852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  <c r="U3853" s="15" t="s">
        <v>8368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t="s">
        <v>8221</v>
      </c>
      <c r="F3854">
        <v>20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  <c r="U3854" s="15" t="s">
        <v>8368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 t="s">
        <v>8221</v>
      </c>
      <c r="F3855">
        <v>26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  <c r="U3855" s="15" t="s">
        <v>8371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t="s">
        <v>8221</v>
      </c>
      <c r="F3856">
        <v>1788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  <c r="U3856" s="15" t="s">
        <v>8368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 t="s">
        <v>8221</v>
      </c>
      <c r="F3857">
        <v>25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  <c r="U3857" s="15" t="s">
        <v>8368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 t="s">
        <v>8221</v>
      </c>
      <c r="F3858">
        <v>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  <c r="U3858" s="15" t="s">
        <v>8368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 t="s">
        <v>8221</v>
      </c>
      <c r="F3859">
        <v>260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  <c r="U3859" s="15" t="s">
        <v>8371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 t="s">
        <v>8221</v>
      </c>
      <c r="F3860">
        <v>10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4">
        <f t="shared" si="242"/>
        <v>42128.431064814809</v>
      </c>
      <c r="T3860" s="14">
        <f t="shared" si="243"/>
        <v>42146.875</v>
      </c>
      <c r="U3860" s="15" t="s">
        <v>8368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t="s">
        <v>8221</v>
      </c>
      <c r="F3861">
        <v>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  <c r="U3861" s="15" t="s">
        <v>8371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 t="s">
        <v>8221</v>
      </c>
      <c r="F3862">
        <v>1060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14">
        <f t="shared" si="242"/>
        <v>41833.660995370374</v>
      </c>
      <c r="T3862" s="14">
        <f t="shared" si="243"/>
        <v>41863.660995370374</v>
      </c>
      <c r="U3862" s="15" t="s">
        <v>8371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 t="s">
        <v>8221</v>
      </c>
      <c r="F3863">
        <v>100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  <c r="U3863" s="15" t="s">
        <v>8371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t="s">
        <v>8221</v>
      </c>
      <c r="F3864">
        <v>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  <c r="U3864" s="15" t="s">
        <v>8370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 t="s">
        <v>8221</v>
      </c>
      <c r="F3865">
        <v>0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  <c r="U3865" s="15" t="s">
        <v>8368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 t="s">
        <v>8221</v>
      </c>
      <c r="F3866">
        <v>60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  <c r="U3866" s="15" t="s">
        <v>8368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t="s">
        <v>8221</v>
      </c>
      <c r="F3867">
        <v>650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  <c r="U3867" s="15" t="s">
        <v>8371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t="s">
        <v>8221</v>
      </c>
      <c r="F3868">
        <v>11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  <c r="U3868" s="15" t="s">
        <v>8370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t="s">
        <v>8221</v>
      </c>
      <c r="F3869">
        <v>251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  <c r="U3869" s="15" t="s">
        <v>8370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 t="s">
        <v>8220</v>
      </c>
      <c r="F3870">
        <v>10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14">
        <f t="shared" si="242"/>
        <v>41865.659780092596</v>
      </c>
      <c r="T3870" s="14">
        <f t="shared" si="243"/>
        <v>41890.659780092596</v>
      </c>
      <c r="U3870" s="15" t="s">
        <v>8371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t="s">
        <v>8220</v>
      </c>
      <c r="F3871">
        <v>452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  <c r="U3871" s="15" t="s">
        <v>8368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 t="s">
        <v>8220</v>
      </c>
      <c r="F3872">
        <v>1500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4">
        <f t="shared" si="242"/>
        <v>41793.172199074077</v>
      </c>
      <c r="T3872" s="14">
        <f t="shared" si="243"/>
        <v>41823.172199074077</v>
      </c>
      <c r="U3872" s="15" t="s">
        <v>8371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 t="s">
        <v>8220</v>
      </c>
      <c r="F3873">
        <v>40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  <c r="U3873" s="15" t="s">
        <v>8369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 t="s">
        <v>8220</v>
      </c>
      <c r="F3874">
        <v>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  <c r="U3874" s="15" t="s">
        <v>8368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 t="s">
        <v>8220</v>
      </c>
      <c r="F3875">
        <v>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  <c r="U3875" s="15" t="s">
        <v>8368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 t="s">
        <v>8220</v>
      </c>
      <c r="F3876">
        <v>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  <c r="U3876" s="15" t="s">
        <v>8368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t="s">
        <v>8220</v>
      </c>
      <c r="F3877">
        <v>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  <c r="U3877" s="15" t="s">
        <v>8370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 t="s">
        <v>8220</v>
      </c>
      <c r="F3878">
        <v>2059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  <c r="U3878" s="15" t="s">
        <v>8370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 t="s">
        <v>8220</v>
      </c>
      <c r="F3879">
        <v>1241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  <c r="U3879" s="15" t="s">
        <v>8370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t="s">
        <v>8220</v>
      </c>
      <c r="F3880">
        <v>10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  <c r="U3880" s="15" t="s">
        <v>8368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t="s">
        <v>8220</v>
      </c>
      <c r="F3881">
        <v>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  <c r="U3881" s="15" t="s">
        <v>8371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 t="s">
        <v>8220</v>
      </c>
      <c r="F3882">
        <v>980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  <c r="U3882" s="15" t="s">
        <v>8371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t="s">
        <v>8220</v>
      </c>
      <c r="F3883">
        <v>25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  <c r="U3883" s="15" t="s">
        <v>8369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 t="s">
        <v>8220</v>
      </c>
      <c r="F3884">
        <v>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  <c r="U3884" s="15" t="s">
        <v>8370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 t="s">
        <v>8220</v>
      </c>
      <c r="F3885">
        <v>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  <c r="U3885" s="15" t="s">
        <v>8371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t="s">
        <v>8220</v>
      </c>
      <c r="F3886">
        <v>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  <c r="U3886" s="15" t="s">
        <v>8368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t="s">
        <v>8220</v>
      </c>
      <c r="F3887">
        <v>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  <c r="U3887" s="15" t="s">
        <v>8370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 t="s">
        <v>8220</v>
      </c>
      <c r="F3888">
        <v>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  <c r="U3888" s="15" t="s">
        <v>8371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 t="s">
        <v>8220</v>
      </c>
      <c r="F3889">
        <v>35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  <c r="U3889" s="15" t="s">
        <v>8368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 t="s">
        <v>8221</v>
      </c>
      <c r="F3890">
        <v>542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  <c r="U3890" s="15" t="s">
        <v>8369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t="s">
        <v>8221</v>
      </c>
      <c r="F3891">
        <v>118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  <c r="U3891" s="15" t="s">
        <v>8371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 t="s">
        <v>8221</v>
      </c>
      <c r="F3892">
        <v>2524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  <c r="U3892" s="15" t="s">
        <v>8368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t="s">
        <v>8221</v>
      </c>
      <c r="F3893">
        <v>260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  <c r="U3893" s="15" t="s">
        <v>8368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 t="s">
        <v>8221</v>
      </c>
      <c r="F3894">
        <v>0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4">
        <f t="shared" si="242"/>
        <v>41867.652280092589</v>
      </c>
      <c r="T3894" s="14">
        <f t="shared" si="243"/>
        <v>41875.291666666664</v>
      </c>
      <c r="U3894" s="15" t="s">
        <v>8371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 t="s">
        <v>8221</v>
      </c>
      <c r="F3895">
        <v>10775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  <c r="U3895" s="15" t="s">
        <v>8371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 t="s">
        <v>8221</v>
      </c>
      <c r="F3896">
        <v>520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  <c r="U3896" s="15" t="s">
        <v>8370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 t="s">
        <v>8221</v>
      </c>
      <c r="F3897">
        <v>50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  <c r="U3897" s="15" t="s">
        <v>8368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 t="s">
        <v>8221</v>
      </c>
      <c r="F3898">
        <v>170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  <c r="U3898" s="15" t="s">
        <v>8371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 t="s">
        <v>8221</v>
      </c>
      <c r="F3899">
        <v>440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  <c r="U3899" s="15" t="s">
        <v>8371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t="s">
        <v>8221</v>
      </c>
      <c r="F3900">
        <v>814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  <c r="U3900" s="15" t="s">
        <v>8368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t="s">
        <v>8221</v>
      </c>
      <c r="F3901">
        <v>125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14">
        <f t="shared" si="242"/>
        <v>41843.775011574078</v>
      </c>
      <c r="T3901" s="14">
        <f t="shared" si="243"/>
        <v>41863.775011574078</v>
      </c>
      <c r="U3901" s="15" t="s">
        <v>8371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 t="s">
        <v>8221</v>
      </c>
      <c r="F3902">
        <v>135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  <c r="U3902" s="15" t="s">
        <v>8368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 t="s">
        <v>8221</v>
      </c>
      <c r="F3903">
        <v>25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14">
        <f t="shared" si="242"/>
        <v>42317.826377314814</v>
      </c>
      <c r="T3903" s="14">
        <f t="shared" si="243"/>
        <v>42357.826377314814</v>
      </c>
      <c r="U3903" s="15" t="s">
        <v>8368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 t="s">
        <v>8221</v>
      </c>
      <c r="F3904">
        <v>1465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  <c r="U3904" s="15" t="s">
        <v>8370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 t="s">
        <v>8221</v>
      </c>
      <c r="F3905">
        <v>0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  <c r="U3905" s="15" t="s">
        <v>8368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 t="s">
        <v>8221</v>
      </c>
      <c r="F3906">
        <v>3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ROUND((F3906/D3906)*100,0)</f>
        <v>0</v>
      </c>
      <c r="P3906">
        <f t="shared" ref="P3906:P3969" si="245">ROUND(F3906/L3906,2)</f>
        <v>1.5</v>
      </c>
      <c r="Q3906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  <c r="U3906" s="15" t="s">
        <v>8368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 t="s">
        <v>8221</v>
      </c>
      <c r="F3907">
        <v>173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12</v>
      </c>
      <c r="P3907">
        <f t="shared" si="245"/>
        <v>24.71</v>
      </c>
      <c r="Q3907" t="s">
        <v>8316</v>
      </c>
      <c r="R3907" t="s">
        <v>8317</v>
      </c>
      <c r="S3907" s="14">
        <f t="shared" ref="S3907:S3970" si="246">(J3907/86400)+DATE(1970,1,1)</f>
        <v>42124.623877314814</v>
      </c>
      <c r="T3907" s="14">
        <f t="shared" ref="T3907:T3970" si="247">(I3907/86400)+DATE(1970,1,1)</f>
        <v>42166.958333333328</v>
      </c>
      <c r="U3907" s="15" t="s">
        <v>8368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t="s">
        <v>8221</v>
      </c>
      <c r="F3908">
        <v>1010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  <c r="U3908" s="15" t="s">
        <v>8368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 t="s">
        <v>8221</v>
      </c>
      <c r="F3909">
        <v>153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  <c r="U3909" s="15" t="s">
        <v>8371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 t="s">
        <v>8221</v>
      </c>
      <c r="F3910">
        <v>65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  <c r="U3910" s="15" t="s">
        <v>8371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t="s">
        <v>8221</v>
      </c>
      <c r="F3911">
        <v>135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  <c r="U3911" s="15" t="s">
        <v>8371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t="s">
        <v>8221</v>
      </c>
      <c r="F3912">
        <v>185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  <c r="U3912" s="15" t="s">
        <v>8368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t="s">
        <v>8221</v>
      </c>
      <c r="F3913">
        <v>2993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  <c r="U3913" s="15" t="s">
        <v>8371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t="s">
        <v>8221</v>
      </c>
      <c r="F3914">
        <v>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  <c r="U3914" s="15" t="s">
        <v>8368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t="s">
        <v>8221</v>
      </c>
      <c r="F3915">
        <v>1000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  <c r="U3915" s="15" t="s">
        <v>8368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 t="s">
        <v>8221</v>
      </c>
      <c r="F3916">
        <v>909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14">
        <f t="shared" si="246"/>
        <v>42114.818935185191</v>
      </c>
      <c r="T3916" s="14">
        <f t="shared" si="247"/>
        <v>42134.957638888889</v>
      </c>
      <c r="U3916" s="15" t="s">
        <v>8368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 t="s">
        <v>8221</v>
      </c>
      <c r="F3917">
        <v>5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  <c r="U3917" s="15" t="s">
        <v>8370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 t="s">
        <v>8221</v>
      </c>
      <c r="F3918">
        <v>0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  <c r="U3918" s="15" t="s">
        <v>8370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t="s">
        <v>8221</v>
      </c>
      <c r="F3919">
        <v>10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  <c r="U3919" s="15" t="s">
        <v>8371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 t="s">
        <v>8221</v>
      </c>
      <c r="F3920">
        <v>120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  <c r="U3920" s="15" t="s">
        <v>8371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t="s">
        <v>8221</v>
      </c>
      <c r="F3921">
        <v>90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  <c r="U3921" s="15" t="s">
        <v>8368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 t="s">
        <v>8221</v>
      </c>
      <c r="F3922">
        <v>135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42687.428935185184</v>
      </c>
      <c r="U3922" s="15" t="s">
        <v>8370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 t="s">
        <v>8221</v>
      </c>
      <c r="F3923">
        <v>0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  <c r="U3923" s="15" t="s">
        <v>8371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 t="s">
        <v>8221</v>
      </c>
      <c r="F3924">
        <v>61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  <c r="U3924" s="15" t="s">
        <v>8368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 t="s">
        <v>8221</v>
      </c>
      <c r="F3925">
        <v>1384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  <c r="U3925" s="15" t="s">
        <v>8368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t="s">
        <v>8221</v>
      </c>
      <c r="F3926">
        <v>2290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  <c r="U3926" s="15" t="s">
        <v>8371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t="s">
        <v>8221</v>
      </c>
      <c r="F3927">
        <v>15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  <c r="U3927" s="15" t="s">
        <v>8371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 t="s">
        <v>8221</v>
      </c>
      <c r="F3928">
        <v>15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  <c r="U3928" s="15" t="s">
        <v>8371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 t="s">
        <v>8221</v>
      </c>
      <c r="F3929">
        <v>25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  <c r="U3929" s="15" t="s">
        <v>8371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 t="s">
        <v>8221</v>
      </c>
      <c r="F3930">
        <v>651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  <c r="U3930" s="15" t="s">
        <v>8368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 t="s">
        <v>8221</v>
      </c>
      <c r="F3931">
        <v>453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  <c r="U3931" s="15" t="s">
        <v>8370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 t="s">
        <v>8221</v>
      </c>
      <c r="F3932">
        <v>0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  <c r="U3932" s="15" t="s">
        <v>8370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 t="s">
        <v>8221</v>
      </c>
      <c r="F3933">
        <v>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  <c r="U3933" s="15" t="s">
        <v>8368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 t="s">
        <v>8221</v>
      </c>
      <c r="F3934">
        <v>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  <c r="U3934" s="15" t="s">
        <v>8370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 t="s">
        <v>8221</v>
      </c>
      <c r="F3935">
        <v>1102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  <c r="U3935" s="15" t="s">
        <v>8370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t="s">
        <v>8221</v>
      </c>
      <c r="F3936">
        <v>550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  <c r="U3936" s="15" t="s">
        <v>8368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t="s">
        <v>8221</v>
      </c>
      <c r="F3937">
        <v>1315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14">
        <f t="shared" si="246"/>
        <v>42221.656782407408</v>
      </c>
      <c r="T3937" s="14">
        <f t="shared" si="247"/>
        <v>42281.656782407408</v>
      </c>
      <c r="U3937" s="15" t="s">
        <v>8368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 t="s">
        <v>8221</v>
      </c>
      <c r="F3938">
        <v>0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  <c r="U3938" s="15" t="s">
        <v>8370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t="s">
        <v>8221</v>
      </c>
      <c r="F3939">
        <v>2485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  <c r="U3939" s="15" t="s">
        <v>8370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 t="s">
        <v>8221</v>
      </c>
      <c r="F3940">
        <v>397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14">
        <f t="shared" si="246"/>
        <v>42151.905717592592</v>
      </c>
      <c r="T3940" s="14">
        <f t="shared" si="247"/>
        <v>42182.905717592592</v>
      </c>
      <c r="U3940" s="15" t="s">
        <v>8368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 t="s">
        <v>8221</v>
      </c>
      <c r="F3941">
        <v>5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  <c r="U3941" s="15" t="s">
        <v>8371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 t="s">
        <v>8221</v>
      </c>
      <c r="F3942">
        <v>11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  <c r="U3942" s="15" t="s">
        <v>8371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 t="s">
        <v>8221</v>
      </c>
      <c r="F3943">
        <v>50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  <c r="U3943" s="15" t="s">
        <v>8371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t="s">
        <v>8221</v>
      </c>
      <c r="F3944">
        <v>0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  <c r="U3944" s="15" t="s">
        <v>8368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t="s">
        <v>8221</v>
      </c>
      <c r="F3945">
        <v>1782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  <c r="U3945" s="15" t="s">
        <v>8368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 t="s">
        <v>8221</v>
      </c>
      <c r="F3946">
        <v>0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  <c r="U3946" s="15" t="s">
        <v>8368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 t="s">
        <v>8221</v>
      </c>
      <c r="F3947">
        <v>5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  <c r="U3947" s="15" t="s">
        <v>8368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t="s">
        <v>8221</v>
      </c>
      <c r="F3948">
        <v>195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  <c r="U3948" s="15" t="s">
        <v>8368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 t="s">
        <v>8221</v>
      </c>
      <c r="F3949">
        <v>101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  <c r="U3949" s="15" t="s">
        <v>8370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 t="s">
        <v>8221</v>
      </c>
      <c r="F3950">
        <v>0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4">
        <f t="shared" si="246"/>
        <v>41829.325497685189</v>
      </c>
      <c r="T3950" s="14">
        <f t="shared" si="247"/>
        <v>41889.325497685189</v>
      </c>
      <c r="U3950" s="15" t="s">
        <v>8371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 t="s">
        <v>8221</v>
      </c>
      <c r="F3951">
        <v>1577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  <c r="U3951" s="15" t="s">
        <v>8368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 t="s">
        <v>8221</v>
      </c>
      <c r="F3952">
        <v>25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  <c r="U3952" s="15" t="s">
        <v>8370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 t="s">
        <v>8221</v>
      </c>
      <c r="F3953">
        <v>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  <c r="U3953" s="15" t="s">
        <v>8370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 t="s">
        <v>8221</v>
      </c>
      <c r="F3954">
        <v>25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  <c r="U3954" s="15" t="s">
        <v>8368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t="s">
        <v>8221</v>
      </c>
      <c r="F3955">
        <v>0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  <c r="U3955" s="15" t="s">
        <v>8370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 t="s">
        <v>8221</v>
      </c>
      <c r="F3956">
        <v>0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  <c r="U3956" s="15" t="s">
        <v>8371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 t="s">
        <v>8221</v>
      </c>
      <c r="F3957">
        <v>425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  <c r="U3957" s="15" t="s">
        <v>8368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 t="s">
        <v>8221</v>
      </c>
      <c r="F3958">
        <v>0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  <c r="U3958" s="15" t="s">
        <v>8370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t="s">
        <v>8221</v>
      </c>
      <c r="F3959">
        <v>7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14">
        <f t="shared" si="246"/>
        <v>42513.976319444446</v>
      </c>
      <c r="T3959" s="14">
        <f t="shared" si="247"/>
        <v>42559.976319444446</v>
      </c>
      <c r="U3959" s="15" t="s">
        <v>8370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 t="s">
        <v>8221</v>
      </c>
      <c r="F3960">
        <v>641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14">
        <f t="shared" si="246"/>
        <v>41816.950370370367</v>
      </c>
      <c r="T3960" s="14">
        <f t="shared" si="247"/>
        <v>41853.583333333336</v>
      </c>
      <c r="U3960" s="15" t="s">
        <v>8371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 t="s">
        <v>8221</v>
      </c>
      <c r="F3961">
        <v>292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  <c r="U3961" s="15" t="s">
        <v>8371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 t="s">
        <v>8221</v>
      </c>
      <c r="F3962">
        <v>45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  <c r="U3962" s="15" t="s">
        <v>8368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 t="s">
        <v>8221</v>
      </c>
      <c r="F3963">
        <v>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  <c r="U3963" s="15" t="s">
        <v>8371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 t="s">
        <v>8221</v>
      </c>
      <c r="F3964">
        <v>45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  <c r="U3964" s="15" t="s">
        <v>8368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 t="s">
        <v>8221</v>
      </c>
      <c r="F3965">
        <v>0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  <c r="U3965" s="15" t="s">
        <v>8368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t="s">
        <v>8221</v>
      </c>
      <c r="F3966">
        <v>126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  <c r="U3966" s="15" t="s">
        <v>8368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 t="s">
        <v>8221</v>
      </c>
      <c r="F3967">
        <v>285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  <c r="U3967" s="15" t="s">
        <v>8370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 t="s">
        <v>8221</v>
      </c>
      <c r="F3968">
        <v>45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  <c r="U3968" s="15" t="s">
        <v>8371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 t="s">
        <v>8221</v>
      </c>
      <c r="F3969">
        <v>410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  <c r="U3969" s="15" t="s">
        <v>8369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t="s">
        <v>8221</v>
      </c>
      <c r="F3970">
        <v>527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ROUND((F3970/D3970)*100,0)</f>
        <v>11</v>
      </c>
      <c r="P3970">
        <f t="shared" ref="P3970:P4033" si="249">ROUND(F3970/L3970,2)</f>
        <v>47.91</v>
      </c>
      <c r="Q397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  <c r="U3970" s="15" t="s">
        <v>8370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 t="s">
        <v>8221</v>
      </c>
      <c r="F3971">
        <v>211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</v>
      </c>
      <c r="P3971">
        <f t="shared" si="249"/>
        <v>35.17</v>
      </c>
      <c r="Q3971" t="s">
        <v>8316</v>
      </c>
      <c r="R3971" t="s">
        <v>8317</v>
      </c>
      <c r="S3971" s="14">
        <f t="shared" ref="S3971:S4034" si="250">(J3971/86400)+DATE(1970,1,1)</f>
        <v>42601.854699074072</v>
      </c>
      <c r="T3971" s="14">
        <f t="shared" ref="T3971:T4034" si="251">(I3971/86400)+DATE(1970,1,1)</f>
        <v>42611.163194444445</v>
      </c>
      <c r="U3971" s="15" t="s">
        <v>8370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t="s">
        <v>8221</v>
      </c>
      <c r="F3972">
        <v>11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14">
        <f t="shared" si="250"/>
        <v>42447.863553240742</v>
      </c>
      <c r="T3972" s="14">
        <f t="shared" si="251"/>
        <v>42477.863553240742</v>
      </c>
      <c r="U3972" s="15" t="s">
        <v>8370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 t="s">
        <v>8221</v>
      </c>
      <c r="F3973">
        <v>136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  <c r="U3973" s="15" t="s">
        <v>8371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 t="s">
        <v>8221</v>
      </c>
      <c r="F3974">
        <v>211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  <c r="U3974" s="15" t="s">
        <v>8371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 t="s">
        <v>8221</v>
      </c>
      <c r="F3975">
        <v>3905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  <c r="U3975" s="15" t="s">
        <v>8370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 t="s">
        <v>8221</v>
      </c>
      <c r="F3976">
        <v>320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  <c r="U3976" s="15" t="s">
        <v>8370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 t="s">
        <v>8221</v>
      </c>
      <c r="F3977">
        <v>0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  <c r="U3977" s="15" t="s">
        <v>8370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 t="s">
        <v>8221</v>
      </c>
      <c r="F3978">
        <v>620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  <c r="U3978" s="15" t="s">
        <v>8371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 t="s">
        <v>8221</v>
      </c>
      <c r="F3979">
        <v>1305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  <c r="U3979" s="15" t="s">
        <v>8370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 t="s">
        <v>8221</v>
      </c>
      <c r="F3980">
        <v>214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  <c r="U3980" s="15" t="s">
        <v>8371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 t="s">
        <v>8221</v>
      </c>
      <c r="F3981">
        <v>110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  <c r="U3981" s="15" t="s">
        <v>8368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 t="s">
        <v>8221</v>
      </c>
      <c r="F3982">
        <v>450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  <c r="U3982" s="15" t="s">
        <v>8371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 t="s">
        <v>8221</v>
      </c>
      <c r="F3983">
        <v>1225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  <c r="U3983" s="15" t="s">
        <v>8370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t="s">
        <v>8221</v>
      </c>
      <c r="F3984">
        <v>170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  <c r="U3984" s="15" t="s">
        <v>8368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 t="s">
        <v>8221</v>
      </c>
      <c r="F3985">
        <v>3877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  <c r="U3985" s="15" t="s">
        <v>8371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 t="s">
        <v>8221</v>
      </c>
      <c r="F3986">
        <v>95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14">
        <f t="shared" si="250"/>
        <v>41920.963472222225</v>
      </c>
      <c r="T3986" s="14">
        <f t="shared" si="251"/>
        <v>41951</v>
      </c>
      <c r="U3986" s="15" t="s">
        <v>8371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 t="s">
        <v>8221</v>
      </c>
      <c r="F3987">
        <v>641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  <c r="U3987" s="15" t="s">
        <v>8370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 t="s">
        <v>8221</v>
      </c>
      <c r="F3988">
        <v>488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  <c r="U3988" s="15" t="s">
        <v>8370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t="s">
        <v>8221</v>
      </c>
      <c r="F3989">
        <v>151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  <c r="U3989" s="15" t="s">
        <v>8371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t="s">
        <v>8221</v>
      </c>
      <c r="F3990">
        <v>32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  <c r="U3990" s="15" t="s">
        <v>8368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 t="s">
        <v>8221</v>
      </c>
      <c r="F3991">
        <v>0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  <c r="U3991" s="15" t="s">
        <v>8368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t="s">
        <v>8221</v>
      </c>
      <c r="F3992">
        <v>69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  <c r="U3992" s="15" t="s">
        <v>8370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t="s">
        <v>8221</v>
      </c>
      <c r="F3993">
        <v>100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  <c r="U3993" s="15" t="s">
        <v>8368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t="s">
        <v>8221</v>
      </c>
      <c r="F3994">
        <v>541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  <c r="U3994" s="15" t="s">
        <v>8368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t="s">
        <v>8221</v>
      </c>
      <c r="F3995">
        <v>3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  <c r="U3995" s="15" t="s">
        <v>8368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 t="s">
        <v>8221</v>
      </c>
      <c r="F3996">
        <v>5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  <c r="U3996" s="15" t="s">
        <v>8371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 t="s">
        <v>8221</v>
      </c>
      <c r="F3997">
        <v>70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  <c r="U3997" s="15" t="s">
        <v>8368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t="s">
        <v>8221</v>
      </c>
      <c r="F3998">
        <v>497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14">
        <f t="shared" si="250"/>
        <v>41950.266944444447</v>
      </c>
      <c r="T3998" s="14">
        <f t="shared" si="251"/>
        <v>41963.669444444444</v>
      </c>
      <c r="U3998" s="15" t="s">
        <v>8371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 t="s">
        <v>8221</v>
      </c>
      <c r="F3999">
        <v>0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  <c r="U3999" s="15" t="s">
        <v>8368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t="s">
        <v>8221</v>
      </c>
      <c r="F4000">
        <v>715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  <c r="U4000" s="15" t="s">
        <v>8368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t="s">
        <v>8221</v>
      </c>
      <c r="F4001">
        <v>1156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  <c r="U4001" s="15" t="s">
        <v>8371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 t="s">
        <v>8221</v>
      </c>
      <c r="F4002">
        <v>10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  <c r="U4002" s="15" t="s">
        <v>8370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 t="s">
        <v>8221</v>
      </c>
      <c r="F4003">
        <v>453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  <c r="U4003" s="15" t="s">
        <v>8369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 t="s">
        <v>8221</v>
      </c>
      <c r="F4004">
        <v>23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  <c r="U4004" s="15" t="s">
        <v>8371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t="s">
        <v>8221</v>
      </c>
      <c r="F4005">
        <v>201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  <c r="U4005" s="15" t="s">
        <v>8368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 t="s">
        <v>8221</v>
      </c>
      <c r="F4006">
        <v>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  <c r="U4006" s="15" t="s">
        <v>8371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t="s">
        <v>8221</v>
      </c>
      <c r="F4007">
        <v>40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  <c r="U4007" s="15" t="s">
        <v>8371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 t="s">
        <v>8221</v>
      </c>
      <c r="F4008">
        <v>2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  <c r="U4008" s="15" t="s">
        <v>8370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t="s">
        <v>8221</v>
      </c>
      <c r="F4009">
        <v>5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41877.686111111107</v>
      </c>
      <c r="U4009" s="15" t="s">
        <v>8371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 t="s">
        <v>8221</v>
      </c>
      <c r="F4010">
        <v>60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  <c r="U4010" s="15" t="s">
        <v>8368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t="s">
        <v>8221</v>
      </c>
      <c r="F4011">
        <v>75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  <c r="U4011" s="15" t="s">
        <v>8371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t="s">
        <v>8221</v>
      </c>
      <c r="F4012">
        <v>1742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  <c r="U4012" s="15" t="s">
        <v>8371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 t="s">
        <v>8221</v>
      </c>
      <c r="F4013">
        <v>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  <c r="U4013" s="15" t="s">
        <v>8371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 t="s">
        <v>8221</v>
      </c>
      <c r="F4014">
        <v>0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  <c r="U4014" s="15" t="s">
        <v>8368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 t="s">
        <v>8221</v>
      </c>
      <c r="F4015">
        <v>26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  <c r="U4015" s="15" t="s">
        <v>8368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 t="s">
        <v>8221</v>
      </c>
      <c r="F4016">
        <v>0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  <c r="U4016" s="15" t="s">
        <v>8370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 t="s">
        <v>8221</v>
      </c>
      <c r="F4017">
        <v>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14">
        <f t="shared" si="250"/>
        <v>42174.780821759261</v>
      </c>
      <c r="T4017" s="14">
        <f t="shared" si="251"/>
        <v>42204.780821759261</v>
      </c>
      <c r="U4017" s="15" t="s">
        <v>8368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 t="s">
        <v>8221</v>
      </c>
      <c r="F4018">
        <v>70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  <c r="U4018" s="15" t="s">
        <v>8371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 t="s">
        <v>8221</v>
      </c>
      <c r="F4019">
        <v>105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  <c r="U4019" s="15" t="s">
        <v>8371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t="s">
        <v>8221</v>
      </c>
      <c r="F4020">
        <v>130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  <c r="U4020" s="15" t="s">
        <v>8370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 t="s">
        <v>8221</v>
      </c>
      <c r="F4021">
        <v>29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  <c r="U4021" s="15" t="s">
        <v>8370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 t="s">
        <v>8221</v>
      </c>
      <c r="F4022">
        <v>100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  <c r="U4022" s="15" t="s">
        <v>8368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t="s">
        <v>8221</v>
      </c>
      <c r="F4023">
        <v>125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  <c r="U4023" s="15" t="s">
        <v>8371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t="s">
        <v>8221</v>
      </c>
      <c r="F4024">
        <v>12521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14">
        <f t="shared" si="250"/>
        <v>41990.584108796298</v>
      </c>
      <c r="T4024" s="14">
        <f t="shared" si="251"/>
        <v>42036.120833333334</v>
      </c>
      <c r="U4024" s="15" t="s">
        <v>8371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t="s">
        <v>8221</v>
      </c>
      <c r="F4025">
        <v>0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4">
        <f t="shared" si="250"/>
        <v>42408.999571759261</v>
      </c>
      <c r="T4025" s="14">
        <f t="shared" si="251"/>
        <v>42453.957905092597</v>
      </c>
      <c r="U4025" s="15" t="s">
        <v>8370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 t="s">
        <v>8221</v>
      </c>
      <c r="F4026">
        <v>10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  <c r="U4026" s="15" t="s">
        <v>8368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 t="s">
        <v>8221</v>
      </c>
      <c r="F4027">
        <v>250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  <c r="U4027" s="15" t="s">
        <v>8368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t="s">
        <v>8221</v>
      </c>
      <c r="F4028">
        <v>0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  <c r="U4028" s="15" t="s">
        <v>8368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 t="s">
        <v>8221</v>
      </c>
      <c r="F4029">
        <v>215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  <c r="U4029" s="15" t="s">
        <v>8369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t="s">
        <v>8221</v>
      </c>
      <c r="F4030">
        <v>561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  <c r="U4030" s="15" t="s">
        <v>8371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t="s">
        <v>8221</v>
      </c>
      <c r="F4031">
        <v>0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4">
        <f t="shared" si="250"/>
        <v>42322.02511574074</v>
      </c>
      <c r="T4031" s="14">
        <f t="shared" si="251"/>
        <v>42352.02511574074</v>
      </c>
      <c r="U4031" s="15" t="s">
        <v>8368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 t="s">
        <v>8221</v>
      </c>
      <c r="F4032">
        <v>400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42403.78402777778</v>
      </c>
      <c r="U4032" s="15" t="s">
        <v>8370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 t="s">
        <v>8221</v>
      </c>
      <c r="F4033">
        <v>0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  <c r="U4033" s="15" t="s">
        <v>8371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 t="s">
        <v>8221</v>
      </c>
      <c r="F4034">
        <v>413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ROUND((F4034/D4034)*100,0)</f>
        <v>7</v>
      </c>
      <c r="P4034">
        <f t="shared" ref="P4034:P4097" si="253">ROUND(F4034/L4034,2)</f>
        <v>59</v>
      </c>
      <c r="Q4034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  <c r="U4034" s="15" t="s">
        <v>8368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t="s">
        <v>8221</v>
      </c>
      <c r="F4035">
        <v>6141.99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26</v>
      </c>
      <c r="P4035">
        <f t="shared" si="253"/>
        <v>65.34</v>
      </c>
      <c r="Q4035" t="s">
        <v>8316</v>
      </c>
      <c r="R4035" t="s">
        <v>8317</v>
      </c>
      <c r="S4035" s="14">
        <f t="shared" ref="S4035:S4098" si="254">(J4035/86400)+DATE(1970,1,1)</f>
        <v>42614.268796296295</v>
      </c>
      <c r="T4035" s="14">
        <f t="shared" ref="T4035:T4098" si="255">(I4035/86400)+DATE(1970,1,1)</f>
        <v>42645.375</v>
      </c>
      <c r="U4035" s="15" t="s">
        <v>8370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 t="s">
        <v>8221</v>
      </c>
      <c r="F4036">
        <v>200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  <c r="U4036" s="15" t="s">
        <v>8368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t="s">
        <v>8221</v>
      </c>
      <c r="F4037">
        <v>3685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14">
        <f t="shared" si="254"/>
        <v>41903.882951388892</v>
      </c>
      <c r="T4037" s="14">
        <f t="shared" si="255"/>
        <v>41933.882951388892</v>
      </c>
      <c r="U4037" s="15" t="s">
        <v>8371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t="s">
        <v>8221</v>
      </c>
      <c r="F4038">
        <v>2823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14">
        <f t="shared" si="254"/>
        <v>41804.937083333338</v>
      </c>
      <c r="T4038" s="14">
        <f t="shared" si="255"/>
        <v>41821.9375</v>
      </c>
      <c r="U4038" s="15" t="s">
        <v>8371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 t="s">
        <v>8221</v>
      </c>
      <c r="F4039">
        <v>80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14">
        <f t="shared" si="254"/>
        <v>42497.070775462962</v>
      </c>
      <c r="T4039" s="14">
        <f t="shared" si="255"/>
        <v>42514.600694444445</v>
      </c>
      <c r="U4039" s="15" t="s">
        <v>8370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t="s">
        <v>8221</v>
      </c>
      <c r="F4040">
        <v>301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14">
        <f t="shared" si="254"/>
        <v>41869.798726851848</v>
      </c>
      <c r="T4040" s="14">
        <f t="shared" si="255"/>
        <v>41929.798726851848</v>
      </c>
      <c r="U4040" s="15" t="s">
        <v>8371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t="s">
        <v>8221</v>
      </c>
      <c r="F4041">
        <v>300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  <c r="U4041" s="15" t="s">
        <v>8368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t="s">
        <v>8221</v>
      </c>
      <c r="F4042">
        <v>2500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  <c r="U4042" s="15" t="s">
        <v>8368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 t="s">
        <v>8221</v>
      </c>
      <c r="F4043">
        <v>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  <c r="U4043" s="15" t="s">
        <v>8370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 t="s">
        <v>8221</v>
      </c>
      <c r="F4044">
        <v>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  <c r="U4044" s="15" t="s">
        <v>8371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t="s">
        <v>8221</v>
      </c>
      <c r="F4045">
        <v>0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  <c r="U4045" s="15" t="s">
        <v>8371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 t="s">
        <v>8221</v>
      </c>
      <c r="F4046">
        <v>225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  <c r="U4046" s="15" t="s">
        <v>8368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 t="s">
        <v>8221</v>
      </c>
      <c r="F4047">
        <v>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  <c r="U4047" s="15" t="s">
        <v>8371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 t="s">
        <v>8221</v>
      </c>
      <c r="F4048">
        <v>460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  <c r="U4048" s="15" t="s">
        <v>8371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t="s">
        <v>8221</v>
      </c>
      <c r="F4049">
        <v>110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  <c r="U4049" s="15" t="s">
        <v>8371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 t="s">
        <v>8221</v>
      </c>
      <c r="F4050">
        <v>3001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  <c r="U4050" s="15" t="s">
        <v>8370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 t="s">
        <v>8221</v>
      </c>
      <c r="F4051">
        <v>16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  <c r="U4051" s="15" t="s">
        <v>8368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 t="s">
        <v>8221</v>
      </c>
      <c r="F4052">
        <v>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  <c r="U4052" s="15" t="s">
        <v>8371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t="s">
        <v>8221</v>
      </c>
      <c r="F4053">
        <v>0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4">
        <f t="shared" si="254"/>
        <v>41761.810150462959</v>
      </c>
      <c r="T4053" s="14">
        <f t="shared" si="255"/>
        <v>41768.286805555559</v>
      </c>
      <c r="U4053" s="15" t="s">
        <v>8371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t="s">
        <v>8221</v>
      </c>
      <c r="F4054">
        <v>1126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  <c r="U4054" s="15" t="s">
        <v>8371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 t="s">
        <v>8221</v>
      </c>
      <c r="F4055">
        <v>110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  <c r="U4055" s="15" t="s">
        <v>8371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t="s">
        <v>8221</v>
      </c>
      <c r="F4056">
        <v>0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  <c r="U4056" s="15" t="s">
        <v>8370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t="s">
        <v>8221</v>
      </c>
      <c r="F4057">
        <v>881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  <c r="U4057" s="15" t="s">
        <v>8371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t="s">
        <v>8221</v>
      </c>
      <c r="F4058">
        <v>795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14">
        <f t="shared" si="254"/>
        <v>42534.933321759258</v>
      </c>
      <c r="T4058" s="14">
        <f t="shared" si="255"/>
        <v>42554.832638888889</v>
      </c>
      <c r="U4058" s="15" t="s">
        <v>8370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t="s">
        <v>8221</v>
      </c>
      <c r="F4059">
        <v>775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  <c r="U4059" s="15" t="s">
        <v>8368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t="s">
        <v>8221</v>
      </c>
      <c r="F4060">
        <v>95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  <c r="U4060" s="15" t="s">
        <v>8370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t="s">
        <v>8221</v>
      </c>
      <c r="F4061">
        <v>250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  <c r="U4061" s="15" t="s">
        <v>8371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 t="s">
        <v>8221</v>
      </c>
      <c r="F4062">
        <v>285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  <c r="U4062" s="15" t="s">
        <v>8371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 t="s">
        <v>8221</v>
      </c>
      <c r="F4063">
        <v>0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  <c r="U4063" s="15" t="s">
        <v>8370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 t="s">
        <v>8221</v>
      </c>
      <c r="F4064">
        <v>490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  <c r="U4064" s="15" t="s">
        <v>8370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 t="s">
        <v>8221</v>
      </c>
      <c r="F4065">
        <v>135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  <c r="U4065" s="15" t="s">
        <v>8371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 t="s">
        <v>8221</v>
      </c>
      <c r="F4066">
        <v>385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  <c r="U4066" s="15" t="s">
        <v>8368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 t="s">
        <v>8221</v>
      </c>
      <c r="F4067">
        <v>27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  <c r="U4067" s="15" t="s">
        <v>8371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 t="s">
        <v>8221</v>
      </c>
      <c r="F4068">
        <v>25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  <c r="U4068" s="15" t="s">
        <v>8370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 t="s">
        <v>8221</v>
      </c>
      <c r="F4069">
        <v>3045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  <c r="U4069" s="15" t="s">
        <v>8368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 t="s">
        <v>8221</v>
      </c>
      <c r="F4070">
        <v>34.950000000000003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  <c r="U4070" s="15" t="s">
        <v>8370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t="s">
        <v>8221</v>
      </c>
      <c r="F4071">
        <v>430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  <c r="U4071" s="15" t="s">
        <v>8368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 t="s">
        <v>8221</v>
      </c>
      <c r="F4072">
        <v>165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  <c r="U4072" s="15" t="s">
        <v>8368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 t="s">
        <v>8221</v>
      </c>
      <c r="F4073">
        <v>0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  <c r="U4073" s="15" t="s">
        <v>8370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 t="s">
        <v>8221</v>
      </c>
      <c r="F4074">
        <v>4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  <c r="U4074" s="15" t="s">
        <v>8371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t="s">
        <v>8221</v>
      </c>
      <c r="F4075">
        <v>37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14">
        <f t="shared" si="254"/>
        <v>42078.345208333332</v>
      </c>
      <c r="T4075" s="14">
        <f t="shared" si="255"/>
        <v>42133.166666666672</v>
      </c>
      <c r="U4075" s="15" t="s">
        <v>8368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 t="s">
        <v>8221</v>
      </c>
      <c r="F4076">
        <v>735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  <c r="U4076" s="15" t="s">
        <v>8368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 t="s">
        <v>8221</v>
      </c>
      <c r="F4077">
        <v>576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  <c r="U4077" s="15" t="s">
        <v>8371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t="s">
        <v>8221</v>
      </c>
      <c r="F4078">
        <v>0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4">
        <f t="shared" si="254"/>
        <v>41905.795706018514</v>
      </c>
      <c r="T4078" s="14">
        <f t="shared" si="255"/>
        <v>41933.827083333337</v>
      </c>
      <c r="U4078" s="15" t="s">
        <v>8371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 t="s">
        <v>8221</v>
      </c>
      <c r="F4079">
        <v>1335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  <c r="U4079" s="15" t="s">
        <v>8370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 t="s">
        <v>8221</v>
      </c>
      <c r="F4080">
        <v>0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  <c r="U4080" s="15" t="s">
        <v>8370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 t="s">
        <v>8221</v>
      </c>
      <c r="F4081">
        <v>5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  <c r="U4081" s="15" t="s">
        <v>8370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 t="s">
        <v>8221</v>
      </c>
      <c r="F4082">
        <v>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42535.787499999999</v>
      </c>
      <c r="U4082" s="15" t="s">
        <v>8370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t="s">
        <v>8221</v>
      </c>
      <c r="F4083">
        <v>350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  <c r="U4083" s="15" t="s">
        <v>8368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 t="s">
        <v>8221</v>
      </c>
      <c r="F4084">
        <v>3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  <c r="U4084" s="15" t="s">
        <v>8368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 t="s">
        <v>8221</v>
      </c>
      <c r="F4085">
        <v>759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  <c r="U4085" s="15" t="s">
        <v>8368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 t="s">
        <v>8221</v>
      </c>
      <c r="F4086">
        <v>10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  <c r="U4086" s="15" t="s">
        <v>8370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 t="s">
        <v>8221</v>
      </c>
      <c r="F4087">
        <v>10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  <c r="U4087" s="15" t="s">
        <v>8368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 t="s">
        <v>8221</v>
      </c>
      <c r="F4088">
        <v>47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  <c r="U4088" s="15" t="s">
        <v>8368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 t="s">
        <v>8221</v>
      </c>
      <c r="F4089">
        <v>0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  <c r="U4089" s="15" t="s">
        <v>8370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t="s">
        <v>8221</v>
      </c>
      <c r="F4090">
        <v>216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</v>
      </c>
      <c r="U4090" s="15" t="s">
        <v>8371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 t="s">
        <v>8221</v>
      </c>
      <c r="F4091">
        <v>240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  <c r="U4091" s="15" t="s">
        <v>8368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t="s">
        <v>8221</v>
      </c>
      <c r="F4092">
        <v>32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  <c r="U4092" s="15" t="s">
        <v>8368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 t="s">
        <v>8221</v>
      </c>
      <c r="F4093">
        <v>204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  <c r="U4093" s="15" t="s">
        <v>8371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t="s">
        <v>8221</v>
      </c>
      <c r="F4094">
        <v>20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42099.153321759259</v>
      </c>
      <c r="U4094" s="15" t="s">
        <v>8368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 t="s">
        <v>8221</v>
      </c>
      <c r="F4095">
        <v>60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  <c r="U4095" s="15" t="s">
        <v>8368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t="s">
        <v>8221</v>
      </c>
      <c r="F4096">
        <v>730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  <c r="U4096" s="15" t="s">
        <v>8371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 t="s">
        <v>8221</v>
      </c>
      <c r="F4097">
        <v>800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  <c r="U4097" s="15" t="s">
        <v>8370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t="s">
        <v>8221</v>
      </c>
      <c r="F4098">
        <v>400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ROUND((F4098/D4098)*100,0)</f>
        <v>11</v>
      </c>
      <c r="P4098">
        <f t="shared" ref="P4098:P4115" si="257">ROUND(F4098/L4098,2)</f>
        <v>80</v>
      </c>
      <c r="Q4098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42794.368750000001</v>
      </c>
      <c r="U4098" s="15" t="s">
        <v>8369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 t="s">
        <v>8221</v>
      </c>
      <c r="F4099">
        <v>0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14">
        <f t="shared" ref="S4099:S4115" si="258">(J4099/86400)+DATE(1970,1,1)</f>
        <v>42344.824502314819</v>
      </c>
      <c r="T4099" s="14">
        <f t="shared" ref="T4099:T4115" si="259">(I4099/86400)+DATE(1970,1,1)</f>
        <v>42400.996527777781</v>
      </c>
      <c r="U4099" s="15" t="s">
        <v>8368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t="s">
        <v>8221</v>
      </c>
      <c r="F4100">
        <v>0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  <c r="U4100" s="15" t="s">
        <v>8370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 t="s">
        <v>8221</v>
      </c>
      <c r="F4101">
        <v>50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  <c r="U4101" s="15" t="s">
        <v>8370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 t="s">
        <v>8221</v>
      </c>
      <c r="F4102">
        <v>0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  <c r="U4102" s="15" t="s">
        <v>8371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 t="s">
        <v>8221</v>
      </c>
      <c r="F4103">
        <v>0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  <c r="U4103" s="15" t="s">
        <v>8370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t="s">
        <v>8221</v>
      </c>
      <c r="F4104">
        <v>137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  <c r="U4104" s="15" t="s">
        <v>8370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t="s">
        <v>8221</v>
      </c>
      <c r="F4105">
        <v>100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  <c r="U4105" s="15" t="s">
        <v>8368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t="s">
        <v>8221</v>
      </c>
      <c r="F4106">
        <v>641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  <c r="U4106" s="15" t="s">
        <v>8370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 t="s">
        <v>8221</v>
      </c>
      <c r="F4107">
        <v>2300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  <c r="U4107" s="15" t="s">
        <v>8370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 t="s">
        <v>8221</v>
      </c>
      <c r="F4108">
        <v>3530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  <c r="U4108" s="15" t="s">
        <v>8368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 t="s">
        <v>8221</v>
      </c>
      <c r="F4109">
        <v>41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  <c r="U4109" s="15" t="s">
        <v>8371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t="s">
        <v>8221</v>
      </c>
      <c r="F4110">
        <v>59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14">
        <f t="shared" si="258"/>
        <v>42767.031678240739</v>
      </c>
      <c r="T4110" s="14">
        <f t="shared" si="259"/>
        <v>42797.208333333328</v>
      </c>
      <c r="U4110" s="15" t="s">
        <v>8369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t="s">
        <v>8221</v>
      </c>
      <c r="F4111">
        <v>0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  <c r="U4111" s="15" t="s">
        <v>8368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 t="s">
        <v>8221</v>
      </c>
      <c r="F4112">
        <v>86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14">
        <f t="shared" si="258"/>
        <v>42512.626747685186</v>
      </c>
      <c r="T4112" s="14">
        <f t="shared" si="259"/>
        <v>42572.626747685186</v>
      </c>
      <c r="U4112" s="15" t="s">
        <v>8370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t="s">
        <v>8221</v>
      </c>
      <c r="F4113">
        <v>94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  <c r="U4113" s="15" t="s">
        <v>8368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 t="s">
        <v>8221</v>
      </c>
      <c r="F4114">
        <v>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  <c r="U4114" s="15" t="s">
        <v>8370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 t="s">
        <v>8221</v>
      </c>
      <c r="F4115">
        <v>3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  <c r="U4115" s="15" t="s">
        <v>8368</v>
      </c>
    </row>
    <row r="4116" spans="1:21" x14ac:dyDescent="0.25">
      <c r="E4116" s="9"/>
    </row>
  </sheetData>
  <autoFilter ref="A1:R4115" xr:uid="{D2C557DF-52ED-4796-BBDE-EF0964C81FC1}"/>
  <conditionalFormatting sqref="O2:O4115">
    <cfRule type="colorScale" priority="9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conditionalFormatting sqref="E1:E1048576">
    <cfRule type="containsText" dxfId="3" priority="1" operator="containsText" text="canceled">
      <formula>NOT(ISERROR(SEARCH("canceled",E1)))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live">
      <formula>NOT(ISERROR(SEARCH("live",E1)))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786BC-37D1-4362-A0CD-122B5474F01F}">
  <dimension ref="A1:F47"/>
  <sheetViews>
    <sheetView workbookViewId="0">
      <selection sqref="A1:XFD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8" width="22" bestFit="1" customWidth="1"/>
    <col min="29" max="29" width="14.28515625" bestFit="1" customWidth="1"/>
    <col min="30" max="30" width="16.28515625" bestFit="1" customWidth="1"/>
    <col min="31" max="31" width="20" bestFit="1" customWidth="1"/>
    <col min="32" max="32" width="20.5703125" bestFit="1" customWidth="1"/>
    <col min="33" max="33" width="23.7109375" bestFit="1" customWidth="1"/>
    <col min="34" max="34" width="25.7109375" bestFit="1" customWidth="1"/>
    <col min="35" max="35" width="27" bestFit="1" customWidth="1"/>
  </cols>
  <sheetData>
    <row r="1" spans="1:6" x14ac:dyDescent="0.25">
      <c r="A1" s="11" t="s">
        <v>8223</v>
      </c>
      <c r="B1" t="s">
        <v>8360</v>
      </c>
    </row>
    <row r="2" spans="1:6" x14ac:dyDescent="0.25">
      <c r="A2" s="11" t="s">
        <v>8359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70E3D-AAD1-4E4B-BD83-584DC4A1EABA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8360</v>
      </c>
    </row>
    <row r="2" spans="1:6" x14ac:dyDescent="0.25">
      <c r="A2" s="11" t="s">
        <v>8359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BEA6A-83F1-4EF2-8565-28BC0C256844}">
  <dimension ref="A1:F18"/>
  <sheetViews>
    <sheetView tabSelected="1"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8360</v>
      </c>
    </row>
    <row r="2" spans="1:6" x14ac:dyDescent="0.25">
      <c r="A2" s="11" t="s">
        <v>8367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8383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2" t="s">
        <v>8384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2" t="s">
        <v>8385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2" t="s">
        <v>8386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2" t="s">
        <v>8377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2" t="s">
        <v>8387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2" t="s">
        <v>8378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2" t="s">
        <v>8379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2" t="s">
        <v>8380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2" t="s">
        <v>8381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2" t="s">
        <v>8382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2" t="s">
        <v>8388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2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B110-44CA-451D-ACF9-52BDA82FF628}">
  <dimension ref="A1:H13"/>
  <sheetViews>
    <sheetView workbookViewId="0">
      <selection activeCell="G17" sqref="G17"/>
    </sheetView>
  </sheetViews>
  <sheetFormatPr defaultRowHeight="15" x14ac:dyDescent="0.25"/>
  <cols>
    <col min="1" max="1" width="27.140625" customWidth="1"/>
    <col min="2" max="2" width="18.5703125" customWidth="1"/>
    <col min="3" max="3" width="15.28515625" customWidth="1"/>
    <col min="4" max="4" width="16.28515625" customWidth="1"/>
    <col min="5" max="5" width="13.140625" customWidth="1"/>
    <col min="6" max="6" width="20.7109375" customWidth="1"/>
    <col min="7" max="7" width="17.28515625" customWidth="1"/>
    <col min="8" max="8" width="19.85546875" customWidth="1"/>
  </cols>
  <sheetData>
    <row r="1" spans="1:8" x14ac:dyDescent="0.25">
      <c r="A1" s="16" t="s">
        <v>8389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5">
      <c r="A2" t="s">
        <v>8397</v>
      </c>
      <c r="B2">
        <f>COUNTIFS(Initial!D:D,"&lt;1000",Initial!E:E,"successful")</f>
        <v>322</v>
      </c>
      <c r="C2">
        <f>COUNTIFS(Initial!D:D,"&lt;1000",Initial!E:E,"failed")</f>
        <v>113</v>
      </c>
      <c r="D2">
        <f>COUNTIFS(Initial!D:D,"&lt;1000",Initial!E:E,"canceled")</f>
        <v>18</v>
      </c>
      <c r="E2">
        <f>SUM(B2,C2,D2)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8398</v>
      </c>
      <c r="B3">
        <f>COUNTIFS(Initial!D:D,"&gt;=1000",Initial!D:D,"&lt;=4999",Initial!E:E,"successful")</f>
        <v>932</v>
      </c>
      <c r="C3">
        <f>COUNTIFS(Initial!D:D,"&gt;=1000",Initial!D:D,"&lt;=4999",Initial!E:E,"failed")</f>
        <v>420</v>
      </c>
      <c r="D3">
        <f>COUNTIFS(Initial!D:D,"&gt;=1000",Initial!D:D,"&lt;=4999",Initial!E:E,"canceled")</f>
        <v>60</v>
      </c>
      <c r="E3">
        <f t="shared" ref="E3:E13" si="0">SUM(B3,C3,D3)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8399</v>
      </c>
      <c r="B4">
        <f>COUNTIFS(Initial!D:D,"&gt;=5000",Initial!D:D,"&lt;=9999",Initial!E:E,"successful")</f>
        <v>381</v>
      </c>
      <c r="C4">
        <f>COUNTIFS(Initial!D:D,"&gt;=5000",Initial!D:D,"&lt;=9999",Initial!E:E,"failed")</f>
        <v>283</v>
      </c>
      <c r="D4">
        <f>COUNTIFS(Initial!D:D,"&gt;=5000",Initial!D:D,"&lt;=9999",Initial!E:E,"canceled")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8400</v>
      </c>
      <c r="B5">
        <f>COUNTIFS(Initial!D:D,"&gt;=10000",Initial!D:D,"&lt;=14999",Initial!E:E,"successful")</f>
        <v>168</v>
      </c>
      <c r="C5">
        <f>COUNTIFS(Initial!D:D,"&gt;=10000",Initial!D:D,"&lt;=14999",Initial!E:E,"failed")</f>
        <v>144</v>
      </c>
      <c r="D5">
        <f>COUNTIFS(Initial!D:D,"&gt;=10000",Initial!D:D,"&lt;=14999",Initial!E:E,"canceled")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8401</v>
      </c>
      <c r="B6">
        <f>COUNTIFS(Initial!D:D,"&gt;=15000",Initial!D:D,"&lt;=19999",Initial!E:E,"successful")</f>
        <v>94</v>
      </c>
      <c r="C6">
        <f>COUNTIFS(Initial!D:D,"&gt;=15000",Initial!D:D,"&lt;=19999",Initial!E:E,"failed")</f>
        <v>90</v>
      </c>
      <c r="D6">
        <f>COUNTIFS(Initial!D:D,"&gt;=15000",Initial!D:D,"&lt;=19999",Initial!E:E,"canceled")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8402</v>
      </c>
      <c r="B7">
        <f>COUNTIFS(Initial!D:D,"&gt;=20000",Initial!D:D,"&lt;=24999",Initial!E:E,"successful")</f>
        <v>62</v>
      </c>
      <c r="C7">
        <f>COUNTIFS(Initial!D:D,"&gt;=20000",Initial!D:D,"&lt;=24999",Initial!E:E,"failed")</f>
        <v>72</v>
      </c>
      <c r="D7">
        <f>COUNTIFS(Initial!D:D,"&gt;=20000",Initial!D:D,"&lt;=24999",Initial!E:E,"canceled")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8403</v>
      </c>
      <c r="B8">
        <f>COUNTIFS(Initial!D:D,"&gt;=25000",Initial!D:D,"&lt;=29999",Initial!E:E,"successful")</f>
        <v>55</v>
      </c>
      <c r="C8">
        <f>COUNTIFS(Initial!D:D,"&gt;=25000",Initial!D:D,"&lt;=29999",Initial!E:E,"failed")</f>
        <v>64</v>
      </c>
      <c r="D8">
        <f>COUNTIFS(Initial!D:D,"&gt;=25000",Initial!D:D,"&lt;=29999",Initial!E:E,"canceled")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8404</v>
      </c>
      <c r="B9">
        <f>COUNTIFS(Initial!D:D,"&gt;=30000",Initial!D:D,"&lt;=34999",Initial!E:E,"successful")</f>
        <v>32</v>
      </c>
      <c r="C9">
        <f>COUNTIFS(Initial!D:D,"&gt;=30000",Initial!D:D,"&lt;=34999",Initial!E:E,"failed")</f>
        <v>37</v>
      </c>
      <c r="D9">
        <f>COUNTIFS(Initial!D:D,"&gt;=30000",Initial!D:D,"&lt;=34999",Initial!E:E,"canceled")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8405</v>
      </c>
      <c r="B10">
        <f>COUNTIFS(Initial!D:D,"&gt;=35000",Initial!D:D,"&lt;=39999",Initial!E:E,"successful")</f>
        <v>26</v>
      </c>
      <c r="C10">
        <f>COUNTIFS(Initial!D:D,"&gt;=35000",Initial!D:D,"&lt;=39999",Initial!E:E,"failed")</f>
        <v>22</v>
      </c>
      <c r="D10">
        <f>COUNTIFS(Initial!D:D,"&gt;=35000",Initial!D:D,"&lt;=39999",Initial!E:E,"canceled")</f>
        <v>7</v>
      </c>
      <c r="E10">
        <f t="shared" si="0"/>
        <v>55</v>
      </c>
      <c r="F10" s="17">
        <f t="shared" si="1"/>
        <v>0.47272727272727272</v>
      </c>
      <c r="G10" s="17">
        <f>C10/E10</f>
        <v>0.4</v>
      </c>
      <c r="H10" s="17">
        <f t="shared" si="3"/>
        <v>0.12727272727272726</v>
      </c>
    </row>
    <row r="11" spans="1:8" x14ac:dyDescent="0.25">
      <c r="A11" t="s">
        <v>8406</v>
      </c>
      <c r="B11">
        <f>COUNTIFS(Initial!D:D,"&gt;=40000",Initial!D:D,"&lt;=44999",Initial!E:E,"successful")</f>
        <v>21</v>
      </c>
      <c r="C11">
        <f>COUNTIFS(Initial!D:D,"&gt;=40000",Initial!D:D,"&lt;=44999",Initial!E:E,"failed")</f>
        <v>16</v>
      </c>
      <c r="D11">
        <f>COUNTIFS(Initial!D:D,"&gt;=40000",Initial!D:D,"&lt;=44999",Initial!E:E,"canceled")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8407</v>
      </c>
      <c r="B12">
        <f>COUNTIFS(Initial!D:D,"&gt;=45000",Initial!D:D,"&lt;=49999",Initial!E:E,"successful")</f>
        <v>6</v>
      </c>
      <c r="C12">
        <f>COUNTIFS(Initial!D:D,"&gt;=45000",Initial!D:D,"&lt;=49999",Initial!E:E,"failed")</f>
        <v>11</v>
      </c>
      <c r="D12">
        <f>COUNTIFS(Initial!D:D,"&gt;=45000",Initial!D:D,"&lt;=49999",Initial!E:E,"canceled")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8408</v>
      </c>
      <c r="B13">
        <f>COUNTIFS(Initial!D:D,"&gt;=50000",Initial!E:E,"successful")</f>
        <v>86</v>
      </c>
      <c r="C13">
        <f>COUNTIFS(Initial!D:D,"&gt;=50000",Initial!E:E,"failed")</f>
        <v>258</v>
      </c>
      <c r="D13">
        <f>COUNTIFS(Initial!D:D,"&gt;=50000",Initial!E:E,"canceled")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</vt:lpstr>
      <vt:lpstr>Part1</vt:lpstr>
      <vt:lpstr>Part2</vt:lpstr>
      <vt:lpstr>Part3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2020-01-28T23:49:18Z</dcterms:modified>
</cp:coreProperties>
</file>