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U:\ECON\S&amp;UTAX\"/>
    </mc:Choice>
  </mc:AlternateContent>
  <bookViews>
    <workbookView xWindow="0" yWindow="0" windowWidth="17496" windowHeight="11580"/>
  </bookViews>
  <sheets>
    <sheet name="A" sheetId="1" r:id="rId1"/>
  </sheets>
  <definedNames>
    <definedName name="GFTAB">A!$G$93:$H$111</definedName>
    <definedName name="_xlnm.Print_Area" localSheetId="0">A!$A$1:$I$30</definedName>
    <definedName name="STATETAX">A!$J$112:$HZ$182</definedName>
    <definedName name="TAXRATES">A!$H$159:$I$313</definedName>
    <definedName name="TOTTABS">A!$A$1:$G$61</definedName>
  </definedNames>
  <calcPr calcId="162913"/>
</workbook>
</file>

<file path=xl/calcChain.xml><?xml version="1.0" encoding="utf-8"?>
<calcChain xmlns="http://schemas.openxmlformats.org/spreadsheetml/2006/main">
  <c r="C110" i="1" l="1"/>
  <c r="B110" i="1"/>
  <c r="E101" i="1"/>
  <c r="D101" i="1"/>
  <c r="C101" i="1"/>
  <c r="C112" i="1" s="1"/>
  <c r="B101" i="1"/>
  <c r="B112" i="1" s="1"/>
  <c r="H22" i="1"/>
  <c r="E112" i="1"/>
  <c r="D112" i="1"/>
  <c r="F112" i="1"/>
  <c r="H8" i="1"/>
  <c r="B30" i="1"/>
  <c r="C30" i="1"/>
  <c r="D30" i="1"/>
  <c r="H30" i="1" s="1"/>
  <c r="E30" i="1"/>
  <c r="F30" i="1"/>
  <c r="G30" i="1"/>
  <c r="I30" i="1" s="1"/>
  <c r="G101" i="1"/>
  <c r="H45" i="1"/>
  <c r="G110" i="1"/>
  <c r="G109" i="1"/>
  <c r="G108" i="1"/>
  <c r="G107" i="1"/>
  <c r="G106" i="1"/>
  <c r="G105" i="1"/>
  <c r="G104" i="1"/>
  <c r="G103" i="1"/>
  <c r="G102" i="1"/>
  <c r="E92" i="1"/>
  <c r="D92" i="1"/>
  <c r="C92" i="1"/>
  <c r="B92" i="1"/>
  <c r="E61" i="1"/>
  <c r="I61" i="1" s="1"/>
  <c r="D61" i="1"/>
  <c r="C61" i="1"/>
  <c r="B6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I7" i="1"/>
  <c r="H7" i="1"/>
  <c r="I6" i="1"/>
  <c r="H6" i="1"/>
  <c r="F61" i="1"/>
  <c r="G61" i="1"/>
  <c r="F92" i="1"/>
  <c r="G92" i="1"/>
  <c r="I92" i="1"/>
  <c r="H92" i="1"/>
  <c r="H61" i="1" l="1"/>
  <c r="G112" i="1"/>
</calcChain>
</file>

<file path=xl/sharedStrings.xml><?xml version="1.0" encoding="utf-8"?>
<sst xmlns="http://schemas.openxmlformats.org/spreadsheetml/2006/main" count="140" uniqueCount="60">
  <si>
    <t>ALBANY</t>
  </si>
  <si>
    <t>BIG HORN</t>
  </si>
  <si>
    <t>CAMPBELL</t>
  </si>
  <si>
    <t>CARBON</t>
  </si>
  <si>
    <t>CONVERSE</t>
  </si>
  <si>
    <t>CROOK</t>
  </si>
  <si>
    <t>FRANCHISE TAX</t>
  </si>
  <si>
    <t>FREMONT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</si>
  <si>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</si>
  <si>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</si>
  <si>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</si>
  <si>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</si>
  <si>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</si>
  <si>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</si>
  <si>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</si>
  <si>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</si>
  <si>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</si>
  <si>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REVENUE SOURCE</t>
  </si>
  <si>
    <t>SHERIDAN</t>
  </si>
  <si>
    <t>STATE OF WYOMING</t>
  </si>
  <si>
    <t>SUBLETTE</t>
  </si>
  <si>
    <t>SWEETWATER</t>
  </si>
  <si>
    <t>TETON</t>
  </si>
  <si>
    <t>TOTAL REVENUE</t>
  </si>
  <si>
    <t>UINTA</t>
  </si>
  <si>
    <t>WASHAKIE</t>
  </si>
  <si>
    <t>WESTON</t>
  </si>
  <si>
    <t>Total Taxes</t>
  </si>
  <si>
    <t>4% Taxes</t>
  </si>
  <si>
    <t>TOTAL SALES TAX COLLECTIONS BY COUNTY</t>
  </si>
  <si>
    <t>TOTAL USE TAX COLLECTIONS BY COUNTY</t>
  </si>
  <si>
    <t>SALES AND USE TAX</t>
  </si>
  <si>
    <t>CIGARETTE TAX</t>
  </si>
  <si>
    <t>COUNTY</t>
  </si>
  <si>
    <t>CHARGES-SALES &amp; SERVICES</t>
  </si>
  <si>
    <t>TOTAL RETAIL TRADE, ACCOMMODATION AND FOOD SERVICES SALES TAX COLLECTIONS BY COUNTY</t>
  </si>
  <si>
    <t>WYOMING</t>
  </si>
  <si>
    <t>INCOME-POOLED FUND</t>
  </si>
  <si>
    <t xml:space="preserve">  </t>
  </si>
  <si>
    <t>GENERAL FUND AND BUDGET RESERVE ACCOUNT REVENUE</t>
  </si>
  <si>
    <t>FEDERAL MINERAL ROYALTIES</t>
  </si>
  <si>
    <t xml:space="preserve">      FY 2020</t>
  </si>
  <si>
    <t xml:space="preserve">      FY 2021</t>
  </si>
  <si>
    <t>FY 2022</t>
  </si>
  <si>
    <t xml:space="preserve">      FY 2022</t>
  </si>
  <si>
    <t>FY 2023</t>
  </si>
  <si>
    <t xml:space="preserve">      FY 2023</t>
  </si>
  <si>
    <r>
      <t>MINERAL SEVERANCE TAX</t>
    </r>
    <r>
      <rPr>
        <b/>
        <vertAlign val="superscript"/>
        <sz val="10"/>
        <rFont val="Arial"/>
        <family val="2"/>
      </rPr>
      <t>1</t>
    </r>
  </si>
  <si>
    <r>
      <t>INCOME-PWMTF</t>
    </r>
    <r>
      <rPr>
        <b/>
        <vertAlign val="superscript"/>
        <sz val="10"/>
        <rFont val="Arial"/>
        <family val="2"/>
      </rPr>
      <t>2</t>
    </r>
  </si>
  <si>
    <r>
      <t>PENALTIES &amp; INTEREST</t>
    </r>
    <r>
      <rPr>
        <b/>
        <vertAlign val="superscript"/>
        <sz val="10"/>
        <rFont val="Arial"/>
        <family val="2"/>
      </rPr>
      <t>3</t>
    </r>
  </si>
  <si>
    <r>
      <t>ALL OTHER</t>
    </r>
    <r>
      <rPr>
        <b/>
        <vertAlign val="superscript"/>
        <sz val="10"/>
        <rFont val="Arial"/>
        <family val="2"/>
      </rPr>
      <t>4</t>
    </r>
  </si>
  <si>
    <r>
      <rPr>
        <vertAlign val="superscript"/>
        <sz val="9"/>
        <rFont val="Arial"/>
        <family val="2"/>
      </rPr>
      <t>2</t>
    </r>
    <r>
      <rPr>
        <sz val="9"/>
        <rFont val="Arial"/>
        <family val="2"/>
      </rPr>
      <t xml:space="preserve"> PWMTF = Permanent Wyoming Mineral Trust Fund.  Its income includes investment earnings in excess of spending policy amounts ($101.9 million in FY 2021 and $47.5 million in FY 2022) appropriated to the PWMTF Reserve Account.  The fluctuation of income between different years was mainly caused by the amount in realized capital gains.</t>
    </r>
  </si>
  <si>
    <r>
      <rPr>
        <vertAlign val="superscript"/>
        <sz val="9"/>
        <rFont val="Arial"/>
        <family val="2"/>
      </rPr>
      <t>3</t>
    </r>
    <r>
      <rPr>
        <sz val="9"/>
        <rFont val="Arial"/>
        <family val="2"/>
      </rPr>
      <t xml:space="preserve"> Starting in January 2023, severance tax penalties are not deposited to general fund.</t>
    </r>
  </si>
  <si>
    <t>FY 2024</t>
  </si>
  <si>
    <t>% Chge FY23 to FY24</t>
  </si>
  <si>
    <t>FISCAL YEAR 2020 THROUGH FISCAL YEAR 2024</t>
  </si>
  <si>
    <t xml:space="preserve">      FY 2024</t>
  </si>
  <si>
    <t>% Change          FY23 to FY24</t>
  </si>
  <si>
    <r>
      <rPr>
        <vertAlign val="superscript"/>
        <sz val="9"/>
        <rFont val="Arial"/>
        <family val="2"/>
      </rPr>
      <t>4</t>
    </r>
    <r>
      <rPr>
        <sz val="9"/>
        <rFont val="Arial"/>
        <family val="2"/>
      </rPr>
      <t xml:space="preserve"> ALL OTHER includes license and permit fees, property and money use fees, and miscellaneous tax revenue as well as non-tax receipts.  </t>
    </r>
  </si>
  <si>
    <r>
      <rPr>
        <vertAlign val="superscript"/>
        <sz val="9"/>
        <rFont val="Arial"/>
        <family val="2"/>
      </rPr>
      <t>1</t>
    </r>
    <r>
      <rPr>
        <sz val="9"/>
        <rFont val="Arial"/>
        <family val="2"/>
      </rPr>
      <t xml:space="preserve"> Includes taxes from the statutory one percent severance tax directly deposited in the general fund for FY 2020.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</si>
</sst>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164" formatCode="0.00000"/>
    <numFmt numFmtId="165" formatCode="&quot;$&quot;#,##0"/>
    <numFmt numFmtId="166" formatCode="#,##0.0"/>
  </numFmts>
  <fonts count="12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3"/>
      <name val="Calibri"/>
      <family val="2"/>
      <scheme val="minor"/>
    </font>
    <font>
      <sz val="13"/>
      <name val="Calibri"/>
      <family val="2"/>
      <scheme val="minor"/>
    </font>
    <font>
      <b/>
      <vertAlign val="superscript"/>
      <sz val="10"/>
      <name val="Arial"/>
      <family val="2"/>
    </font>
    <font>
      <vertAlign val="superscript"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31"/>
        <bgColor indexed="9"/>
      </patternFill>
    </fill>
    <fill>
      <patternFill patternType="solid">
        <fgColor rgb="FFCCCCFF"/>
        <bgColor indexed="64"/>
      </patternFill>
    </fill>
    <fill>
      <patternFill patternType="solid">
        <fgColor rgb="FFCCCCFF"/>
        <bgColor indexed="9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6">
    <xf numFmtId="5" fontId="0" fillId="0" borderId="0" xfId="0" applyNumberFormat="1"/>
    <xf numFmtId="0" fontId="0" fillId="0" borderId="0" xfId="0"/>
    <xf numFmtId="164" fontId="0" fillId="0" borderId="0" xfId="0" applyNumberFormat="1"/>
    <xf numFmtId="10" fontId="0" fillId="0" borderId="0" xfId="0" applyNumberFormat="1"/>
    <xf numFmtId="5" fontId="0" fillId="0" borderId="3" xfId="0" applyNumberFormat="1" applyBorder="1"/>
    <xf numFmtId="5" fontId="2" fillId="3" borderId="3" xfId="0" applyNumberFormat="1" applyFont="1" applyFill="1" applyBorder="1"/>
    <xf numFmtId="5" fontId="0" fillId="2" borderId="3" xfId="0" applyNumberFormat="1" applyFill="1" applyBorder="1"/>
    <xf numFmtId="5" fontId="0" fillId="2" borderId="4" xfId="0" applyNumberFormat="1" applyFill="1" applyBorder="1"/>
    <xf numFmtId="5" fontId="2" fillId="3" borderId="4" xfId="0" applyNumberFormat="1" applyFont="1" applyFill="1" applyBorder="1"/>
    <xf numFmtId="5" fontId="0" fillId="0" borderId="1" xfId="0" applyNumberFormat="1" applyBorder="1"/>
    <xf numFmtId="3" fontId="5" fillId="0" borderId="3" xfId="0" applyNumberFormat="1" applyFont="1" applyBorder="1" applyAlignment="1" applyProtection="1">
      <alignment horizontal="right"/>
      <protection locked="0"/>
    </xf>
    <xf numFmtId="5" fontId="0" fillId="0" borderId="0" xfId="0" applyNumberFormat="1" applyBorder="1"/>
    <xf numFmtId="5" fontId="2" fillId="0" borderId="0" xfId="0" applyNumberFormat="1" applyFont="1" applyFill="1" applyBorder="1"/>
    <xf numFmtId="165" fontId="7" fillId="0" borderId="3" xfId="0" applyNumberFormat="1" applyFont="1" applyBorder="1" applyAlignment="1" applyProtection="1">
      <alignment horizontal="right"/>
      <protection locked="0"/>
    </xf>
    <xf numFmtId="5" fontId="2" fillId="3" borderId="5" xfId="0" applyNumberFormat="1" applyFont="1" applyFill="1" applyBorder="1"/>
    <xf numFmtId="5" fontId="6" fillId="3" borderId="3" xfId="0" applyNumberFormat="1" applyFont="1" applyFill="1" applyBorder="1"/>
    <xf numFmtId="3" fontId="7" fillId="0" borderId="3" xfId="0" applyNumberFormat="1" applyFont="1" applyBorder="1" applyAlignment="1" applyProtection="1">
      <alignment horizontal="right"/>
      <protection locked="0"/>
    </xf>
    <xf numFmtId="5" fontId="7" fillId="0" borderId="0" xfId="0" applyNumberFormat="1" applyFont="1"/>
    <xf numFmtId="166" fontId="7" fillId="0" borderId="0" xfId="0" applyNumberFormat="1" applyFont="1" applyBorder="1" applyAlignment="1" applyProtection="1">
      <alignment horizontal="right"/>
      <protection locked="0"/>
    </xf>
    <xf numFmtId="166" fontId="7" fillId="0" borderId="3" xfId="0" applyNumberFormat="1" applyFont="1" applyBorder="1" applyAlignment="1" applyProtection="1">
      <alignment horizontal="right"/>
      <protection locked="0"/>
    </xf>
    <xf numFmtId="166" fontId="6" fillId="4" borderId="3" xfId="0" applyNumberFormat="1" applyFont="1" applyFill="1" applyBorder="1" applyAlignment="1" applyProtection="1">
      <alignment horizontal="right"/>
      <protection locked="0"/>
    </xf>
    <xf numFmtId="5" fontId="2" fillId="5" borderId="8" xfId="0" applyNumberFormat="1" applyFont="1" applyFill="1" applyBorder="1"/>
    <xf numFmtId="5" fontId="2" fillId="4" borderId="3" xfId="0" applyNumberFormat="1" applyFont="1" applyFill="1" applyBorder="1" applyAlignment="1">
      <alignment horizontal="center" wrapText="1"/>
    </xf>
    <xf numFmtId="165" fontId="7" fillId="0" borderId="6" xfId="0" applyNumberFormat="1" applyFont="1" applyBorder="1" applyAlignment="1" applyProtection="1">
      <alignment horizontal="right"/>
      <protection locked="0"/>
    </xf>
    <xf numFmtId="166" fontId="7" fillId="0" borderId="0" xfId="0" applyNumberFormat="1" applyFont="1" applyFill="1" applyBorder="1" applyAlignment="1" applyProtection="1">
      <alignment horizontal="right"/>
      <protection locked="0"/>
    </xf>
    <xf numFmtId="5" fontId="0" fillId="0" borderId="0" xfId="0" applyNumberFormat="1" applyFill="1"/>
    <xf numFmtId="5" fontId="2" fillId="3" borderId="3" xfId="0" applyNumberFormat="1" applyFont="1" applyFill="1" applyBorder="1" applyAlignment="1">
      <alignment horizontal="center"/>
    </xf>
    <xf numFmtId="5" fontId="2" fillId="5" borderId="3" xfId="0" applyNumberFormat="1" applyFont="1" applyFill="1" applyBorder="1"/>
    <xf numFmtId="5" fontId="2" fillId="3" borderId="3" xfId="0" applyNumberFormat="1" applyFont="1" applyFill="1" applyBorder="1" applyAlignment="1"/>
    <xf numFmtId="165" fontId="0" fillId="0" borderId="3" xfId="0" applyNumberFormat="1" applyBorder="1" applyProtection="1">
      <protection locked="0"/>
    </xf>
    <xf numFmtId="165" fontId="7" fillId="0" borderId="1" xfId="0" applyNumberFormat="1" applyFont="1" applyBorder="1" applyAlignment="1" applyProtection="1">
      <alignment horizontal="right"/>
      <protection locked="0"/>
    </xf>
    <xf numFmtId="166" fontId="2" fillId="4" borderId="3" xfId="0" applyNumberFormat="1" applyFont="1" applyFill="1" applyBorder="1" applyAlignment="1" applyProtection="1">
      <alignment horizontal="right"/>
      <protection locked="0"/>
    </xf>
    <xf numFmtId="165" fontId="2" fillId="3" borderId="3" xfId="0" applyNumberFormat="1" applyFont="1" applyFill="1" applyBorder="1"/>
    <xf numFmtId="5" fontId="7" fillId="0" borderId="2" xfId="0" applyNumberFormat="1" applyFont="1" applyBorder="1"/>
    <xf numFmtId="165" fontId="7" fillId="0" borderId="3" xfId="0" applyNumberFormat="1" applyFont="1" applyFill="1" applyBorder="1"/>
    <xf numFmtId="165" fontId="7" fillId="0" borderId="4" xfId="0" applyNumberFormat="1" applyFont="1" applyFill="1" applyBorder="1"/>
    <xf numFmtId="165" fontId="7" fillId="0" borderId="2" xfId="0" applyNumberFormat="1" applyFont="1" applyBorder="1"/>
    <xf numFmtId="165" fontId="2" fillId="0" borderId="0" xfId="0" applyNumberFormat="1" applyFont="1" applyFill="1" applyBorder="1"/>
    <xf numFmtId="166" fontId="2" fillId="0" borderId="0" xfId="0" applyNumberFormat="1" applyFont="1" applyFill="1" applyBorder="1" applyAlignment="1" applyProtection="1">
      <alignment horizontal="right"/>
      <protection locked="0"/>
    </xf>
    <xf numFmtId="5" fontId="5" fillId="0" borderId="0" xfId="0" applyNumberFormat="1" applyFont="1" applyFill="1"/>
    <xf numFmtId="5" fontId="0" fillId="0" borderId="0" xfId="0" applyNumberFormat="1" applyFill="1" applyAlignment="1">
      <alignment wrapText="1"/>
    </xf>
    <xf numFmtId="5" fontId="5" fillId="0" borderId="0" xfId="0" applyNumberFormat="1" applyFont="1" applyFill="1" applyAlignment="1">
      <alignment wrapText="1"/>
    </xf>
    <xf numFmtId="5" fontId="5" fillId="0" borderId="0" xfId="0" applyNumberFormat="1" applyFont="1" applyFill="1" applyAlignment="1"/>
    <xf numFmtId="5" fontId="5" fillId="0" borderId="0" xfId="0" applyNumberFormat="1" applyFont="1" applyFill="1" applyBorder="1" applyAlignment="1">
      <alignment wrapText="1"/>
    </xf>
    <xf numFmtId="5" fontId="0" fillId="0" borderId="0" xfId="0" applyNumberFormat="1" applyFill="1" applyAlignment="1">
      <alignment wrapText="1"/>
    </xf>
    <xf numFmtId="5" fontId="1" fillId="0" borderId="0" xfId="0" applyNumberFormat="1" applyFont="1" applyAlignment="1">
      <alignment horizontal="center"/>
    </xf>
    <xf numFmtId="5" fontId="0" fillId="0" borderId="0" xfId="0" applyNumberFormat="1" applyAlignment="1"/>
    <xf numFmtId="5" fontId="3" fillId="0" borderId="0" xfId="0" applyNumberFormat="1" applyFont="1" applyAlignment="1">
      <alignment horizontal="center"/>
    </xf>
    <xf numFmtId="5" fontId="5" fillId="0" borderId="0" xfId="0" applyNumberFormat="1" applyFont="1" applyFill="1" applyAlignment="1">
      <alignment wrapText="1"/>
    </xf>
    <xf numFmtId="5" fontId="2" fillId="4" borderId="8" xfId="0" applyNumberFormat="1" applyFont="1" applyFill="1" applyBorder="1" applyAlignment="1">
      <alignment horizontal="center"/>
    </xf>
    <xf numFmtId="5" fontId="6" fillId="4" borderId="7" xfId="0" applyNumberFormat="1" applyFont="1" applyFill="1" applyBorder="1" applyAlignment="1">
      <alignment horizontal="center"/>
    </xf>
    <xf numFmtId="5" fontId="8" fillId="0" borderId="0" xfId="0" applyNumberFormat="1" applyFont="1" applyBorder="1" applyAlignment="1">
      <alignment horizontal="center"/>
    </xf>
    <xf numFmtId="5" fontId="9" fillId="0" borderId="0" xfId="0" applyNumberFormat="1" applyFont="1" applyBorder="1" applyAlignment="1">
      <alignment horizontal="center"/>
    </xf>
    <xf numFmtId="5" fontId="9" fillId="0" borderId="0" xfId="0" applyNumberFormat="1" applyFont="1" applyAlignment="1"/>
    <xf numFmtId="5" fontId="2" fillId="3" borderId="8" xfId="0" applyNumberFormat="1" applyFont="1" applyFill="1" applyBorder="1" applyAlignment="1">
      <alignment horizontal="center"/>
    </xf>
    <xf numFmtId="5" fontId="2" fillId="3" borderId="7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CC00"/>
      <color rgb="FF0066FF"/>
      <color rgb="FFCCCCFF"/>
      <color rgb="FF9999FF"/>
      <color rgb="FFFFFF99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Z250"/>
  <sheetViews>
    <sheetView showGridLines="0" tabSelected="1" topLeftCell="A109" zoomScaleNormal="100" workbookViewId="0">
      <selection activeCell="A115" sqref="A115"/>
    </sheetView>
  </sheetViews>
  <sheetFormatPr defaultColWidth="16" defaultRowHeight="13.2" x14ac:dyDescent="0.25"/>
  <cols>
    <col min="1" max="1" width="33.5546875" customWidth="1"/>
    <col min="2" max="3" width="13.6640625" customWidth="1"/>
    <col min="4" max="4" width="14.44140625" bestFit="1" customWidth="1"/>
    <col min="5" max="5" width="13.6640625" customWidth="1"/>
    <col min="6" max="6" width="14.44140625" bestFit="1" customWidth="1"/>
    <col min="7" max="7" width="13.6640625" customWidth="1"/>
    <col min="8" max="9" width="10.88671875" customWidth="1"/>
  </cols>
  <sheetData>
    <row r="1" spans="1:208" ht="15" customHeight="1" x14ac:dyDescent="0.35">
      <c r="A1" s="51" t="s">
        <v>29</v>
      </c>
      <c r="B1" s="52"/>
      <c r="C1" s="52"/>
      <c r="D1" s="52"/>
      <c r="E1" s="52"/>
      <c r="F1" s="52"/>
      <c r="G1" s="52"/>
      <c r="H1" s="53"/>
      <c r="I1" s="53"/>
      <c r="GU1" s="1"/>
      <c r="GZ1" s="1"/>
    </row>
    <row r="2" spans="1:208" ht="15" customHeight="1" x14ac:dyDescent="0.25">
      <c r="GU2" s="1"/>
      <c r="GZ2" s="1"/>
    </row>
    <row r="3" spans="1:208" ht="15" customHeight="1" x14ac:dyDescent="0.25">
      <c r="A3" s="5" t="s">
        <v>33</v>
      </c>
      <c r="B3" s="54" t="s">
        <v>43</v>
      </c>
      <c r="C3" s="55"/>
      <c r="D3" s="54" t="s">
        <v>45</v>
      </c>
      <c r="E3" s="55"/>
      <c r="F3" s="54" t="s">
        <v>53</v>
      </c>
      <c r="G3" s="55"/>
      <c r="H3" s="49" t="s">
        <v>54</v>
      </c>
      <c r="I3" s="50"/>
      <c r="GU3" s="1"/>
      <c r="GZ3" s="1"/>
    </row>
    <row r="4" spans="1:208" ht="15" customHeight="1" x14ac:dyDescent="0.25">
      <c r="A4" s="14"/>
      <c r="B4" s="16" t="s">
        <v>27</v>
      </c>
      <c r="C4" s="16" t="s">
        <v>28</v>
      </c>
      <c r="D4" s="16" t="s">
        <v>27</v>
      </c>
      <c r="E4" s="16" t="s">
        <v>28</v>
      </c>
      <c r="F4" s="16" t="s">
        <v>27</v>
      </c>
      <c r="G4" s="16" t="s">
        <v>28</v>
      </c>
      <c r="H4" s="16" t="s">
        <v>27</v>
      </c>
      <c r="I4" s="16" t="s">
        <v>28</v>
      </c>
      <c r="GU4" s="1"/>
      <c r="GZ4" s="1"/>
    </row>
    <row r="5" spans="1:208" ht="15" customHeight="1" x14ac:dyDescent="0.25">
      <c r="A5" s="8"/>
      <c r="B5" s="4"/>
      <c r="C5" s="4"/>
      <c r="D5" s="4"/>
      <c r="E5" s="4"/>
      <c r="F5" s="4"/>
      <c r="G5" s="4"/>
      <c r="H5" s="4"/>
      <c r="I5" s="4"/>
    </row>
    <row r="6" spans="1:208" ht="15" customHeight="1" x14ac:dyDescent="0.25">
      <c r="A6" s="5" t="s">
        <v>0</v>
      </c>
      <c r="B6" s="29">
        <v>41779531.759999998</v>
      </c>
      <c r="C6" s="29">
        <v>27769742.219999995</v>
      </c>
      <c r="D6" s="13">
        <v>51747782.060000002</v>
      </c>
      <c r="E6" s="23">
        <v>34412071.380000003</v>
      </c>
      <c r="F6" s="13">
        <v>72345489.180000007</v>
      </c>
      <c r="G6" s="23">
        <v>48142399.420000002</v>
      </c>
      <c r="H6" s="19">
        <f>(F6-D6)/D6*100</f>
        <v>39.80403855013067</v>
      </c>
      <c r="I6" s="19">
        <f>(G6-E6)/E6*100</f>
        <v>39.899742995360477</v>
      </c>
    </row>
    <row r="7" spans="1:208" ht="15" customHeight="1" x14ac:dyDescent="0.25">
      <c r="A7" s="5" t="s">
        <v>1</v>
      </c>
      <c r="B7" s="29">
        <v>10381259.280000001</v>
      </c>
      <c r="C7" s="29">
        <v>8291133.4300000006</v>
      </c>
      <c r="D7" s="30">
        <v>10878714.58</v>
      </c>
      <c r="E7" s="23">
        <v>8688307.7399999984</v>
      </c>
      <c r="F7" s="30">
        <v>11400664.990000002</v>
      </c>
      <c r="G7" s="23">
        <v>9106273.9900000002</v>
      </c>
      <c r="H7" s="19">
        <f t="shared" ref="H7:H28" si="0">(F7-D7)/D7*100</f>
        <v>4.7979051767713718</v>
      </c>
      <c r="I7" s="19">
        <f t="shared" ref="I7:I28" si="1">(G7-E7)/E7*100</f>
        <v>4.8106750187465384</v>
      </c>
    </row>
    <row r="8" spans="1:208" ht="15" customHeight="1" x14ac:dyDescent="0.25">
      <c r="A8" s="5" t="s">
        <v>2</v>
      </c>
      <c r="B8" s="29">
        <v>133068270.61000001</v>
      </c>
      <c r="C8" s="29">
        <v>106334942.54999998</v>
      </c>
      <c r="D8" s="30">
        <v>169679989.16999999</v>
      </c>
      <c r="E8" s="23">
        <v>135611477.21000001</v>
      </c>
      <c r="F8" s="30">
        <v>163950024.80000001</v>
      </c>
      <c r="G8" s="23">
        <v>131025264.11000001</v>
      </c>
      <c r="H8" s="19">
        <f t="shared" si="0"/>
        <v>-3.3769240545266683</v>
      </c>
      <c r="I8" s="19">
        <f t="shared" si="1"/>
        <v>-3.3818768103956662</v>
      </c>
    </row>
    <row r="9" spans="1:208" ht="15" customHeight="1" x14ac:dyDescent="0.25">
      <c r="A9" s="5" t="s">
        <v>3</v>
      </c>
      <c r="B9" s="29">
        <v>26526793.409999996</v>
      </c>
      <c r="C9" s="29">
        <v>17641676.789999999</v>
      </c>
      <c r="D9" s="30">
        <v>35618125.57</v>
      </c>
      <c r="E9" s="23">
        <v>23700257.829999998</v>
      </c>
      <c r="F9" s="30">
        <v>33151094.520000003</v>
      </c>
      <c r="G9" s="23">
        <v>22052503.320000004</v>
      </c>
      <c r="H9" s="19">
        <f t="shared" si="0"/>
        <v>-6.926335989106339</v>
      </c>
      <c r="I9" s="19">
        <f t="shared" si="1"/>
        <v>-6.9524750398042166</v>
      </c>
    </row>
    <row r="10" spans="1:208" ht="15" customHeight="1" x14ac:dyDescent="0.25">
      <c r="A10" s="5" t="s">
        <v>4</v>
      </c>
      <c r="B10" s="29">
        <v>53977482.32</v>
      </c>
      <c r="C10" s="29">
        <v>43131206.349999987</v>
      </c>
      <c r="D10" s="30">
        <v>78865113.709999993</v>
      </c>
      <c r="E10" s="23">
        <v>63028692.030000001</v>
      </c>
      <c r="F10" s="30">
        <v>92091446.519999996</v>
      </c>
      <c r="G10" s="23">
        <v>73604946.169999987</v>
      </c>
      <c r="H10" s="19">
        <f t="shared" si="0"/>
        <v>16.770828301389898</v>
      </c>
      <c r="I10" s="19">
        <f t="shared" si="1"/>
        <v>16.780062856081429</v>
      </c>
    </row>
    <row r="11" spans="1:208" ht="15" customHeight="1" x14ac:dyDescent="0.25">
      <c r="A11" s="5" t="s">
        <v>5</v>
      </c>
      <c r="B11" s="29">
        <v>9466840.3300000001</v>
      </c>
      <c r="C11" s="29">
        <v>6298925.6899999995</v>
      </c>
      <c r="D11" s="30">
        <v>10725503.970000001</v>
      </c>
      <c r="E11" s="23">
        <v>7129789.5399999991</v>
      </c>
      <c r="F11" s="30">
        <v>11771883.300000001</v>
      </c>
      <c r="G11" s="23">
        <v>7824748.0800000019</v>
      </c>
      <c r="H11" s="19">
        <f t="shared" si="0"/>
        <v>9.7559921932507567</v>
      </c>
      <c r="I11" s="19">
        <f t="shared" si="1"/>
        <v>9.7472518101846095</v>
      </c>
    </row>
    <row r="12" spans="1:208" ht="15" customHeight="1" x14ac:dyDescent="0.25">
      <c r="A12" s="5" t="s">
        <v>7</v>
      </c>
      <c r="B12" s="29">
        <v>41544766.289999992</v>
      </c>
      <c r="C12" s="29">
        <v>30145967.389999993</v>
      </c>
      <c r="D12" s="30">
        <v>44881697.610000007</v>
      </c>
      <c r="E12" s="23">
        <v>32571942.669999998</v>
      </c>
      <c r="F12" s="30">
        <v>44955066.75</v>
      </c>
      <c r="G12" s="23">
        <v>32624397.68</v>
      </c>
      <c r="H12" s="19">
        <f t="shared" si="0"/>
        <v>0.16347229250893108</v>
      </c>
      <c r="I12" s="19">
        <f t="shared" si="1"/>
        <v>0.16104354146587241</v>
      </c>
    </row>
    <row r="13" spans="1:208" ht="15" customHeight="1" x14ac:dyDescent="0.25">
      <c r="A13" s="5" t="s">
        <v>8</v>
      </c>
      <c r="B13" s="29">
        <v>10671478.800000001</v>
      </c>
      <c r="C13" s="29">
        <v>8111888.3000000007</v>
      </c>
      <c r="D13" s="30">
        <v>11802843.4</v>
      </c>
      <c r="E13" s="23">
        <v>8973062.379999999</v>
      </c>
      <c r="F13" s="30">
        <v>11964301.76</v>
      </c>
      <c r="G13" s="23">
        <v>9095818.1799999997</v>
      </c>
      <c r="H13" s="19">
        <f t="shared" si="0"/>
        <v>1.3679615540777184</v>
      </c>
      <c r="I13" s="19">
        <f t="shared" si="1"/>
        <v>1.3680479952263604</v>
      </c>
    </row>
    <row r="14" spans="1:208" ht="15" customHeight="1" x14ac:dyDescent="0.25">
      <c r="A14" s="5" t="s">
        <v>9</v>
      </c>
      <c r="B14" s="29">
        <v>6683881.7800000003</v>
      </c>
      <c r="C14" s="29">
        <v>4441417.5200000005</v>
      </c>
      <c r="D14" s="30">
        <v>7166228.4300000006</v>
      </c>
      <c r="E14" s="23">
        <v>4763024.3000000007</v>
      </c>
      <c r="F14" s="30">
        <v>6893594.1500000013</v>
      </c>
      <c r="G14" s="23">
        <v>4577097.9499999993</v>
      </c>
      <c r="H14" s="19">
        <f t="shared" si="0"/>
        <v>-3.8044318941700177</v>
      </c>
      <c r="I14" s="19">
        <f t="shared" si="1"/>
        <v>-3.9035356170658515</v>
      </c>
    </row>
    <row r="15" spans="1:208" ht="15" customHeight="1" x14ac:dyDescent="0.25">
      <c r="A15" s="5" t="s">
        <v>10</v>
      </c>
      <c r="B15" s="29">
        <v>14688206.91</v>
      </c>
      <c r="C15" s="29">
        <v>9766126.3000000007</v>
      </c>
      <c r="D15" s="30">
        <v>13958159.350000001</v>
      </c>
      <c r="E15" s="23">
        <v>10909198.870000001</v>
      </c>
      <c r="F15" s="30">
        <v>14406951.690000001</v>
      </c>
      <c r="G15" s="23">
        <v>11509551.370000001</v>
      </c>
      <c r="H15" s="19">
        <f t="shared" si="0"/>
        <v>3.2152687811233491</v>
      </c>
      <c r="I15" s="19">
        <f t="shared" si="1"/>
        <v>5.5031767882695126</v>
      </c>
    </row>
    <row r="16" spans="1:208" ht="15" customHeight="1" x14ac:dyDescent="0.25">
      <c r="A16" s="5" t="s">
        <v>11</v>
      </c>
      <c r="B16" s="29">
        <v>154443256.99000001</v>
      </c>
      <c r="C16" s="29">
        <v>111753158.43000002</v>
      </c>
      <c r="D16" s="30">
        <v>179413548.28</v>
      </c>
      <c r="E16" s="23">
        <v>119343104.95</v>
      </c>
      <c r="F16" s="30">
        <v>188702513.80000001</v>
      </c>
      <c r="G16" s="23">
        <v>125489073.34999999</v>
      </c>
      <c r="H16" s="19">
        <f t="shared" si="0"/>
        <v>5.1774047216898458</v>
      </c>
      <c r="I16" s="19">
        <f t="shared" si="1"/>
        <v>5.1498311549501805</v>
      </c>
    </row>
    <row r="17" spans="1:9" ht="15" customHeight="1" x14ac:dyDescent="0.25">
      <c r="A17" s="5" t="s">
        <v>12</v>
      </c>
      <c r="B17" s="29">
        <v>23820247.850000001</v>
      </c>
      <c r="C17" s="29">
        <v>19024250.239999995</v>
      </c>
      <c r="D17" s="30">
        <v>26330849.710000005</v>
      </c>
      <c r="E17" s="23">
        <v>21031394.620000001</v>
      </c>
      <c r="F17" s="30">
        <v>32751796.580000006</v>
      </c>
      <c r="G17" s="23">
        <v>26164126.91</v>
      </c>
      <c r="H17" s="19">
        <f t="shared" si="0"/>
        <v>24.385642471543314</v>
      </c>
      <c r="I17" s="19">
        <f t="shared" si="1"/>
        <v>24.405097154703089</v>
      </c>
    </row>
    <row r="18" spans="1:9" ht="15" customHeight="1" x14ac:dyDescent="0.25">
      <c r="A18" s="5" t="s">
        <v>13</v>
      </c>
      <c r="B18" s="29">
        <v>106904896.19000001</v>
      </c>
      <c r="C18" s="29">
        <v>85393044.25</v>
      </c>
      <c r="D18" s="30">
        <v>120169419.28</v>
      </c>
      <c r="E18" s="23">
        <v>95990501.099999979</v>
      </c>
      <c r="F18" s="30">
        <v>126341930.41000003</v>
      </c>
      <c r="G18" s="23">
        <v>100926813.98999998</v>
      </c>
      <c r="H18" s="19">
        <f t="shared" si="0"/>
        <v>5.1365074134358624</v>
      </c>
      <c r="I18" s="19">
        <f t="shared" si="1"/>
        <v>5.1425014281960051</v>
      </c>
    </row>
    <row r="19" spans="1:9" ht="15" customHeight="1" x14ac:dyDescent="0.25">
      <c r="A19" s="5" t="s">
        <v>14</v>
      </c>
      <c r="B19" s="29">
        <v>2528993.94</v>
      </c>
      <c r="C19" s="29">
        <v>1679590.12</v>
      </c>
      <c r="D19" s="30">
        <v>3155914.1399999997</v>
      </c>
      <c r="E19" s="23">
        <v>2097868.4</v>
      </c>
      <c r="F19" s="30">
        <v>4803117.879999999</v>
      </c>
      <c r="G19" s="23">
        <v>3194697.1300000013</v>
      </c>
      <c r="H19" s="19">
        <f t="shared" si="0"/>
        <v>52.194187386859625</v>
      </c>
      <c r="I19" s="19">
        <f t="shared" si="1"/>
        <v>52.283009267883607</v>
      </c>
    </row>
    <row r="20" spans="1:9" ht="15" customHeight="1" x14ac:dyDescent="0.25">
      <c r="A20" s="5" t="s">
        <v>15</v>
      </c>
      <c r="B20" s="29">
        <v>35198045.090000004</v>
      </c>
      <c r="C20" s="29">
        <v>35193423.210000001</v>
      </c>
      <c r="D20" s="30">
        <v>36315048.739999995</v>
      </c>
      <c r="E20" s="23">
        <v>36313659.889999993</v>
      </c>
      <c r="F20" s="30">
        <v>35749276.109999999</v>
      </c>
      <c r="G20" s="23">
        <v>36111954.199999996</v>
      </c>
      <c r="H20" s="19">
        <f t="shared" si="0"/>
        <v>-1.5579564109928146</v>
      </c>
      <c r="I20" s="19">
        <f t="shared" si="1"/>
        <v>-0.55545403743659294</v>
      </c>
    </row>
    <row r="21" spans="1:9" ht="15" customHeight="1" x14ac:dyDescent="0.25">
      <c r="A21" s="5" t="s">
        <v>16</v>
      </c>
      <c r="B21" s="29">
        <v>12385515.470000001</v>
      </c>
      <c r="C21" s="29">
        <v>8231752.459999999</v>
      </c>
      <c r="D21" s="30">
        <v>11518043.01</v>
      </c>
      <c r="E21" s="23">
        <v>7653948.5499999989</v>
      </c>
      <c r="F21" s="30">
        <v>14771298.300000001</v>
      </c>
      <c r="G21" s="23">
        <v>9820823.1599999983</v>
      </c>
      <c r="H21" s="19">
        <f t="shared" si="0"/>
        <v>28.244861450643267</v>
      </c>
      <c r="I21" s="19">
        <f t="shared" si="1"/>
        <v>28.310545803185466</v>
      </c>
    </row>
    <row r="22" spans="1:9" ht="15" customHeight="1" x14ac:dyDescent="0.25">
      <c r="A22" s="5" t="s">
        <v>18</v>
      </c>
      <c r="B22" s="29">
        <v>45026934.960000008</v>
      </c>
      <c r="C22" s="29">
        <v>29927148.420000002</v>
      </c>
      <c r="D22" s="30">
        <v>47134756.770000003</v>
      </c>
      <c r="E22" s="23">
        <v>31331683.750000004</v>
      </c>
      <c r="F22" s="30">
        <v>48690883.790000007</v>
      </c>
      <c r="G22" s="23">
        <v>32373387.329999998</v>
      </c>
      <c r="H22" s="19">
        <f t="shared" si="0"/>
        <v>3.3014427709754006</v>
      </c>
      <c r="I22" s="19">
        <f t="shared" si="1"/>
        <v>3.3247609299005338</v>
      </c>
    </row>
    <row r="23" spans="1:9" ht="15" customHeight="1" x14ac:dyDescent="0.25">
      <c r="A23" s="5" t="s">
        <v>20</v>
      </c>
      <c r="B23" s="29">
        <v>14774462.289999999</v>
      </c>
      <c r="C23" s="29">
        <v>14774462.289999999</v>
      </c>
      <c r="D23" s="30">
        <v>18687692.75</v>
      </c>
      <c r="E23" s="23">
        <v>18687692.75</v>
      </c>
      <c r="F23" s="30">
        <v>17025674.909999996</v>
      </c>
      <c r="G23" s="23">
        <v>17025674.909999996</v>
      </c>
      <c r="H23" s="19">
        <f t="shared" si="0"/>
        <v>-8.8936492173438779</v>
      </c>
      <c r="I23" s="19">
        <f t="shared" si="1"/>
        <v>-8.8936492173438779</v>
      </c>
    </row>
    <row r="24" spans="1:9" ht="15" customHeight="1" x14ac:dyDescent="0.25">
      <c r="A24" s="5" t="s">
        <v>21</v>
      </c>
      <c r="B24" s="29">
        <v>61816102.869999997</v>
      </c>
      <c r="C24" s="29">
        <v>49376887.230000004</v>
      </c>
      <c r="D24" s="30">
        <v>75039627.25</v>
      </c>
      <c r="E24" s="23">
        <v>58224699.510000005</v>
      </c>
      <c r="F24" s="30">
        <v>93880501.89000003</v>
      </c>
      <c r="G24" s="23">
        <v>62523301.340000004</v>
      </c>
      <c r="H24" s="19">
        <f t="shared" si="0"/>
        <v>25.10790009288063</v>
      </c>
      <c r="I24" s="19">
        <f t="shared" si="1"/>
        <v>7.3827806174623882</v>
      </c>
    </row>
    <row r="25" spans="1:9" ht="15" customHeight="1" x14ac:dyDescent="0.25">
      <c r="A25" s="5" t="s">
        <v>22</v>
      </c>
      <c r="B25" s="29">
        <v>131086495.81</v>
      </c>
      <c r="C25" s="29">
        <v>84133556.730000004</v>
      </c>
      <c r="D25" s="30">
        <v>129907298.34999999</v>
      </c>
      <c r="E25" s="23">
        <v>83493481.579999998</v>
      </c>
      <c r="F25" s="30">
        <v>135393148.55000001</v>
      </c>
      <c r="G25" s="23">
        <v>87173590.829999998</v>
      </c>
      <c r="H25" s="19">
        <f t="shared" si="0"/>
        <v>4.2228960725669795</v>
      </c>
      <c r="I25" s="19">
        <f t="shared" si="1"/>
        <v>4.4076605506908599</v>
      </c>
    </row>
    <row r="26" spans="1:9" ht="15" customHeight="1" x14ac:dyDescent="0.25">
      <c r="A26" s="5" t="s">
        <v>24</v>
      </c>
      <c r="B26" s="29">
        <v>21212890.419999998</v>
      </c>
      <c r="C26" s="29">
        <v>16943517.780000001</v>
      </c>
      <c r="D26" s="30">
        <v>22952007.530000001</v>
      </c>
      <c r="E26" s="23">
        <v>18333192.84</v>
      </c>
      <c r="F26" s="30">
        <v>28862283.789999995</v>
      </c>
      <c r="G26" s="23">
        <v>23057628.570000008</v>
      </c>
      <c r="H26" s="19">
        <f t="shared" si="0"/>
        <v>25.750585225605292</v>
      </c>
      <c r="I26" s="19">
        <f t="shared" si="1"/>
        <v>25.769846917728749</v>
      </c>
    </row>
    <row r="27" spans="1:9" ht="15" customHeight="1" x14ac:dyDescent="0.25">
      <c r="A27" s="5" t="s">
        <v>25</v>
      </c>
      <c r="B27" s="29">
        <v>8030692.1900000013</v>
      </c>
      <c r="C27" s="29">
        <v>6413933.2800000021</v>
      </c>
      <c r="D27" s="30">
        <v>9002104.9300000016</v>
      </c>
      <c r="E27" s="23">
        <v>7190160.4099999992</v>
      </c>
      <c r="F27" s="30">
        <v>8732378.9199999999</v>
      </c>
      <c r="G27" s="23">
        <v>6974934.0200000005</v>
      </c>
      <c r="H27" s="19">
        <f t="shared" si="0"/>
        <v>-2.9962548992416775</v>
      </c>
      <c r="I27" s="19">
        <f t="shared" si="1"/>
        <v>-2.9933461526207976</v>
      </c>
    </row>
    <row r="28" spans="1:9" ht="15" customHeight="1" x14ac:dyDescent="0.25">
      <c r="A28" s="5" t="s">
        <v>26</v>
      </c>
      <c r="B28" s="29">
        <v>6307101.6699999999</v>
      </c>
      <c r="C28" s="29">
        <v>4193011.9000000008</v>
      </c>
      <c r="D28" s="30">
        <v>5822595.8200000003</v>
      </c>
      <c r="E28" s="23">
        <v>4593068.7199999988</v>
      </c>
      <c r="F28" s="30">
        <v>6825225.9600000009</v>
      </c>
      <c r="G28" s="23">
        <v>5451299.870000001</v>
      </c>
      <c r="H28" s="19">
        <f t="shared" si="0"/>
        <v>17.219641737042306</v>
      </c>
      <c r="I28" s="19">
        <f t="shared" si="1"/>
        <v>18.685354004457448</v>
      </c>
    </row>
    <row r="29" spans="1:9" ht="15" customHeight="1" x14ac:dyDescent="0.25">
      <c r="A29" s="8"/>
      <c r="B29" s="7"/>
      <c r="C29" s="7"/>
      <c r="D29" s="7"/>
      <c r="E29" s="7"/>
      <c r="F29" s="7"/>
      <c r="G29" s="7"/>
      <c r="H29" s="19"/>
      <c r="I29" s="19"/>
    </row>
    <row r="30" spans="1:9" ht="15" customHeight="1" x14ac:dyDescent="0.25">
      <c r="A30" s="15" t="s">
        <v>36</v>
      </c>
      <c r="B30" s="5">
        <f t="shared" ref="B30:E30" si="2">SUM(B6:B28)</f>
        <v>972324147.23000026</v>
      </c>
      <c r="C30" s="5">
        <f t="shared" si="2"/>
        <v>728970762.87999988</v>
      </c>
      <c r="D30" s="5">
        <f t="shared" si="2"/>
        <v>1120773064.4099998</v>
      </c>
      <c r="E30" s="5">
        <f t="shared" si="2"/>
        <v>834072281.01999998</v>
      </c>
      <c r="F30" s="5">
        <f t="shared" ref="F30:G30" si="3">SUM(F6:F28)</f>
        <v>1205460548.55</v>
      </c>
      <c r="G30" s="28">
        <f t="shared" si="3"/>
        <v>885850305.88000011</v>
      </c>
      <c r="H30" s="20">
        <f>(F30-D30)/D30*100</f>
        <v>7.5561669734257482</v>
      </c>
      <c r="I30" s="20">
        <f>(G30-E30)/E30*100</f>
        <v>6.2078582442135568</v>
      </c>
    </row>
    <row r="31" spans="1:9" ht="15" customHeight="1" x14ac:dyDescent="0.25"/>
    <row r="32" spans="1:9" ht="15" customHeight="1" x14ac:dyDescent="0.35">
      <c r="A32" s="51" t="s">
        <v>30</v>
      </c>
      <c r="B32" s="52"/>
      <c r="C32" s="52"/>
      <c r="D32" s="52"/>
      <c r="E32" s="52"/>
      <c r="F32" s="52"/>
      <c r="G32" s="52"/>
      <c r="H32" s="53"/>
      <c r="I32" s="53"/>
    </row>
    <row r="33" spans="1:9" ht="15" customHeight="1" x14ac:dyDescent="0.25"/>
    <row r="34" spans="1:9" ht="15" customHeight="1" x14ac:dyDescent="0.25">
      <c r="A34" s="5" t="s">
        <v>33</v>
      </c>
      <c r="B34" s="54" t="s">
        <v>43</v>
      </c>
      <c r="C34" s="55"/>
      <c r="D34" s="54" t="s">
        <v>45</v>
      </c>
      <c r="E34" s="55"/>
      <c r="F34" s="54" t="s">
        <v>53</v>
      </c>
      <c r="G34" s="55"/>
      <c r="H34" s="49" t="s">
        <v>54</v>
      </c>
      <c r="I34" s="50"/>
    </row>
    <row r="35" spans="1:9" ht="15" customHeight="1" x14ac:dyDescent="0.25">
      <c r="A35" s="14"/>
      <c r="B35" s="16" t="s">
        <v>27</v>
      </c>
      <c r="C35" s="16" t="s">
        <v>28</v>
      </c>
      <c r="D35" s="16" t="s">
        <v>27</v>
      </c>
      <c r="E35" s="16" t="s">
        <v>28</v>
      </c>
      <c r="F35" s="16" t="s">
        <v>27</v>
      </c>
      <c r="G35" s="16" t="s">
        <v>28</v>
      </c>
      <c r="H35" s="16" t="s">
        <v>27</v>
      </c>
      <c r="I35" s="16" t="s">
        <v>28</v>
      </c>
    </row>
    <row r="36" spans="1:9" ht="15" customHeight="1" x14ac:dyDescent="0.25">
      <c r="A36" s="8"/>
      <c r="B36" s="9"/>
      <c r="C36" s="9"/>
      <c r="D36" s="9"/>
      <c r="E36" s="9"/>
      <c r="F36" s="9"/>
      <c r="G36" s="9"/>
      <c r="H36" s="4"/>
      <c r="I36" s="4"/>
    </row>
    <row r="37" spans="1:9" ht="15" customHeight="1" x14ac:dyDescent="0.25">
      <c r="A37" s="5" t="s">
        <v>0</v>
      </c>
      <c r="B37" s="13">
        <v>3578429.91</v>
      </c>
      <c r="C37" s="13">
        <v>2384021.77</v>
      </c>
      <c r="D37" s="13">
        <v>3727304.86</v>
      </c>
      <c r="E37" s="23">
        <v>2483273.1</v>
      </c>
      <c r="F37" s="13">
        <v>4505972.3499999996</v>
      </c>
      <c r="G37" s="23">
        <v>3001038.29</v>
      </c>
      <c r="H37" s="19">
        <f>(F37-D37)/D37*100</f>
        <v>20.890898900070109</v>
      </c>
      <c r="I37" s="19">
        <f>(G37-E37)/E37*100</f>
        <v>20.850110686577324</v>
      </c>
    </row>
    <row r="38" spans="1:9" ht="15" customHeight="1" x14ac:dyDescent="0.25">
      <c r="A38" s="5" t="s">
        <v>1</v>
      </c>
      <c r="B38" s="13">
        <v>1992094.7600000002</v>
      </c>
      <c r="C38" s="13">
        <v>1592320.9300000002</v>
      </c>
      <c r="D38" s="30">
        <v>2097492.75</v>
      </c>
      <c r="E38" s="23">
        <v>1676890.0299999998</v>
      </c>
      <c r="F38" s="30">
        <v>1678881.25</v>
      </c>
      <c r="G38" s="23">
        <v>1341943.1800000002</v>
      </c>
      <c r="H38" s="19">
        <f t="shared" ref="H38:H59" si="4">(F38-D38)/D38*100</f>
        <v>-19.957709031413813</v>
      </c>
      <c r="I38" s="19">
        <f t="shared" ref="I38:I59" si="5">(G38-E38)/E38*100</f>
        <v>-19.974288355688994</v>
      </c>
    </row>
    <row r="39" spans="1:9" ht="15" customHeight="1" x14ac:dyDescent="0.25">
      <c r="A39" s="5" t="s">
        <v>2</v>
      </c>
      <c r="B39" s="13">
        <v>6947768.9700000016</v>
      </c>
      <c r="C39" s="13">
        <v>5552362.040000001</v>
      </c>
      <c r="D39" s="30">
        <v>9177691.7300000004</v>
      </c>
      <c r="E39" s="23">
        <v>7336029.790000001</v>
      </c>
      <c r="F39" s="30">
        <v>7206539.2899999991</v>
      </c>
      <c r="G39" s="23">
        <v>5759541.8399999999</v>
      </c>
      <c r="H39" s="19">
        <f t="shared" si="4"/>
        <v>-21.4776492607254</v>
      </c>
      <c r="I39" s="19">
        <f t="shared" si="5"/>
        <v>-21.489661235413287</v>
      </c>
    </row>
    <row r="40" spans="1:9" ht="15" customHeight="1" x14ac:dyDescent="0.25">
      <c r="A40" s="5" t="s">
        <v>3</v>
      </c>
      <c r="B40" s="13">
        <v>3923756.5100000007</v>
      </c>
      <c r="C40" s="13">
        <v>2614728.8199999998</v>
      </c>
      <c r="D40" s="30">
        <v>5437711.9799999995</v>
      </c>
      <c r="E40" s="23">
        <v>3624365.7300000004</v>
      </c>
      <c r="F40" s="30">
        <v>3428179.43</v>
      </c>
      <c r="G40" s="23">
        <v>2283974.0099999998</v>
      </c>
      <c r="H40" s="19">
        <f t="shared" si="4"/>
        <v>-36.955479756763424</v>
      </c>
      <c r="I40" s="19">
        <f t="shared" si="5"/>
        <v>-36.982794228108993</v>
      </c>
    </row>
    <row r="41" spans="1:9" ht="15" customHeight="1" x14ac:dyDescent="0.25">
      <c r="A41" s="5" t="s">
        <v>4</v>
      </c>
      <c r="B41" s="13">
        <v>3653771.7100000004</v>
      </c>
      <c r="C41" s="13">
        <v>2919931.1799999997</v>
      </c>
      <c r="D41" s="30">
        <v>3289897.59</v>
      </c>
      <c r="E41" s="23">
        <v>2628912.5300000003</v>
      </c>
      <c r="F41" s="30">
        <v>5302613.47</v>
      </c>
      <c r="G41" s="23">
        <v>4238926.9000000004</v>
      </c>
      <c r="H41" s="19">
        <f t="shared" si="4"/>
        <v>61.178678817172539</v>
      </c>
      <c r="I41" s="19">
        <f t="shared" si="5"/>
        <v>61.242599425702458</v>
      </c>
    </row>
    <row r="42" spans="1:9" ht="15" customHeight="1" x14ac:dyDescent="0.25">
      <c r="A42" s="5" t="s">
        <v>5</v>
      </c>
      <c r="B42" s="13">
        <v>1649675.46</v>
      </c>
      <c r="C42" s="13">
        <v>1099168.25</v>
      </c>
      <c r="D42" s="30">
        <v>2169184.2200000002</v>
      </c>
      <c r="E42" s="23">
        <v>1444981.2</v>
      </c>
      <c r="F42" s="30">
        <v>2567834.2199999997</v>
      </c>
      <c r="G42" s="23">
        <v>1710013.45</v>
      </c>
      <c r="H42" s="19">
        <f t="shared" si="4"/>
        <v>18.377876637881844</v>
      </c>
      <c r="I42" s="19">
        <f t="shared" si="5"/>
        <v>18.341570810748266</v>
      </c>
    </row>
    <row r="43" spans="1:9" ht="15" customHeight="1" x14ac:dyDescent="0.25">
      <c r="A43" s="5" t="s">
        <v>7</v>
      </c>
      <c r="B43" s="13">
        <v>4049491.57</v>
      </c>
      <c r="C43" s="13">
        <v>2935742.8699999996</v>
      </c>
      <c r="D43" s="30">
        <v>3277695.96</v>
      </c>
      <c r="E43" s="23">
        <v>2380046.7200000002</v>
      </c>
      <c r="F43" s="30">
        <v>2973705.95</v>
      </c>
      <c r="G43" s="23">
        <v>2110863.1500000004</v>
      </c>
      <c r="H43" s="19">
        <f t="shared" si="4"/>
        <v>-9.2745029956957872</v>
      </c>
      <c r="I43" s="19">
        <f t="shared" si="5"/>
        <v>-11.310012015226315</v>
      </c>
    </row>
    <row r="44" spans="1:9" ht="15" customHeight="1" x14ac:dyDescent="0.25">
      <c r="A44" s="5" t="s">
        <v>8</v>
      </c>
      <c r="B44" s="13">
        <v>1541859.38</v>
      </c>
      <c r="C44" s="13">
        <v>1174428.2</v>
      </c>
      <c r="D44" s="30">
        <v>1612241.58</v>
      </c>
      <c r="E44" s="23">
        <v>1228131.1199999999</v>
      </c>
      <c r="F44" s="30">
        <v>1943736.5999999999</v>
      </c>
      <c r="G44" s="23">
        <v>1480622.74</v>
      </c>
      <c r="H44" s="19">
        <f t="shared" si="4"/>
        <v>20.561125833263759</v>
      </c>
      <c r="I44" s="19">
        <f t="shared" si="5"/>
        <v>20.559011646899734</v>
      </c>
    </row>
    <row r="45" spans="1:9" ht="15" customHeight="1" x14ac:dyDescent="0.25">
      <c r="A45" s="5" t="s">
        <v>9</v>
      </c>
      <c r="B45" s="13">
        <v>360471.87000000005</v>
      </c>
      <c r="C45" s="13">
        <v>240195.12000000002</v>
      </c>
      <c r="D45" s="30">
        <v>412414.94</v>
      </c>
      <c r="E45" s="23">
        <v>274687.44999999995</v>
      </c>
      <c r="F45" s="30">
        <v>-348851.69000000006</v>
      </c>
      <c r="G45" s="23">
        <v>-238160.41999999998</v>
      </c>
      <c r="H45" s="19">
        <f t="shared" si="4"/>
        <v>-184.58754913194952</v>
      </c>
      <c r="I45" s="19">
        <f t="shared" si="5"/>
        <v>-186.70233023023079</v>
      </c>
    </row>
    <row r="46" spans="1:9" ht="15" customHeight="1" x14ac:dyDescent="0.25">
      <c r="A46" s="5" t="s">
        <v>10</v>
      </c>
      <c r="B46" s="13">
        <v>1114770.6300000001</v>
      </c>
      <c r="C46" s="13">
        <v>742575.76</v>
      </c>
      <c r="D46" s="30">
        <v>791480.14999999991</v>
      </c>
      <c r="E46" s="23">
        <v>622637.35</v>
      </c>
      <c r="F46" s="30">
        <v>828380.02</v>
      </c>
      <c r="G46" s="23">
        <v>661912.61</v>
      </c>
      <c r="H46" s="19">
        <f t="shared" si="4"/>
        <v>4.6621346094403142</v>
      </c>
      <c r="I46" s="19">
        <f t="shared" si="5"/>
        <v>6.3078869264749402</v>
      </c>
    </row>
    <row r="47" spans="1:9" ht="15" customHeight="1" x14ac:dyDescent="0.25">
      <c r="A47" s="5" t="s">
        <v>11</v>
      </c>
      <c r="B47" s="13">
        <v>18977954.150000002</v>
      </c>
      <c r="C47" s="13">
        <v>13571886.030000001</v>
      </c>
      <c r="D47" s="30">
        <v>18693530.009999998</v>
      </c>
      <c r="E47" s="23">
        <v>12480244.68</v>
      </c>
      <c r="F47" s="30">
        <v>18715680.629999995</v>
      </c>
      <c r="G47" s="23">
        <v>12465276.289999999</v>
      </c>
      <c r="H47" s="19">
        <f t="shared" si="4"/>
        <v>0.11849351079302824</v>
      </c>
      <c r="I47" s="19">
        <f t="shared" si="5"/>
        <v>-0.11993667098520856</v>
      </c>
    </row>
    <row r="48" spans="1:9" ht="15" customHeight="1" x14ac:dyDescent="0.25">
      <c r="A48" s="5" t="s">
        <v>12</v>
      </c>
      <c r="B48" s="13">
        <v>5213961.6900000004</v>
      </c>
      <c r="C48" s="13">
        <v>4170051.28</v>
      </c>
      <c r="D48" s="30">
        <v>5988563.7400000002</v>
      </c>
      <c r="E48" s="23">
        <v>4789601.3100000005</v>
      </c>
      <c r="F48" s="30">
        <v>6094710.7899999991</v>
      </c>
      <c r="G48" s="23">
        <v>4874460.42</v>
      </c>
      <c r="H48" s="19">
        <f t="shared" si="4"/>
        <v>1.7724959540966474</v>
      </c>
      <c r="I48" s="19">
        <f t="shared" si="5"/>
        <v>1.7717364036715488</v>
      </c>
    </row>
    <row r="49" spans="1:9" ht="15" customHeight="1" x14ac:dyDescent="0.25">
      <c r="A49" s="5" t="s">
        <v>13</v>
      </c>
      <c r="B49" s="13">
        <v>6870164.2899999991</v>
      </c>
      <c r="C49" s="13">
        <v>5492339.6000000006</v>
      </c>
      <c r="D49" s="30">
        <v>8983465</v>
      </c>
      <c r="E49" s="23">
        <v>7183263.5700000003</v>
      </c>
      <c r="F49" s="30">
        <v>8198425.0600000005</v>
      </c>
      <c r="G49" s="23">
        <v>6554684.3200000003</v>
      </c>
      <c r="H49" s="19">
        <f t="shared" si="4"/>
        <v>-8.7387209723642201</v>
      </c>
      <c r="I49" s="19">
        <f t="shared" si="5"/>
        <v>-8.7506081863010348</v>
      </c>
    </row>
    <row r="50" spans="1:9" ht="15" customHeight="1" x14ac:dyDescent="0.25">
      <c r="A50" s="5" t="s">
        <v>14</v>
      </c>
      <c r="B50" s="13">
        <v>348768.96000000008</v>
      </c>
      <c r="C50" s="13">
        <v>232370.06000000003</v>
      </c>
      <c r="D50" s="30">
        <v>540339.42000000004</v>
      </c>
      <c r="E50" s="23">
        <v>360131.5</v>
      </c>
      <c r="F50" s="30">
        <v>740394.94</v>
      </c>
      <c r="G50" s="23">
        <v>493284.31</v>
      </c>
      <c r="H50" s="19">
        <f t="shared" si="4"/>
        <v>37.02404684818292</v>
      </c>
      <c r="I50" s="19">
        <f t="shared" si="5"/>
        <v>36.973386110351356</v>
      </c>
    </row>
    <row r="51" spans="1:9" ht="15" customHeight="1" x14ac:dyDescent="0.25">
      <c r="A51" s="5" t="s">
        <v>15</v>
      </c>
      <c r="B51" s="13">
        <v>3026144.59</v>
      </c>
      <c r="C51" s="13">
        <v>3024344.6899999995</v>
      </c>
      <c r="D51" s="30">
        <v>3404539.33</v>
      </c>
      <c r="E51" s="23">
        <v>3404094.0300000003</v>
      </c>
      <c r="F51" s="30">
        <v>3085482.96</v>
      </c>
      <c r="G51" s="23">
        <v>3130792.75</v>
      </c>
      <c r="H51" s="19">
        <f t="shared" si="4"/>
        <v>-9.3714990215724754</v>
      </c>
      <c r="I51" s="19">
        <f t="shared" si="5"/>
        <v>-8.0286054847903312</v>
      </c>
    </row>
    <row r="52" spans="1:9" ht="15" customHeight="1" x14ac:dyDescent="0.25">
      <c r="A52" s="5" t="s">
        <v>16</v>
      </c>
      <c r="B52" s="13">
        <v>5477891.6099999994</v>
      </c>
      <c r="C52" s="13">
        <v>3648025.3700000006</v>
      </c>
      <c r="D52" s="30">
        <v>7501401.1699999999</v>
      </c>
      <c r="E52" s="23">
        <v>4997127.2699999977</v>
      </c>
      <c r="F52" s="30">
        <v>7921716.79</v>
      </c>
      <c r="G52" s="23">
        <v>5276957.0700000012</v>
      </c>
      <c r="H52" s="19">
        <f t="shared" si="4"/>
        <v>5.6031614690992475</v>
      </c>
      <c r="I52" s="19">
        <f t="shared" si="5"/>
        <v>5.5998133503612699</v>
      </c>
    </row>
    <row r="53" spans="1:9" ht="15" customHeight="1" x14ac:dyDescent="0.25">
      <c r="A53" s="5" t="s">
        <v>18</v>
      </c>
      <c r="B53" s="13">
        <v>3644821.3600000003</v>
      </c>
      <c r="C53" s="13">
        <v>2427887.1799999997</v>
      </c>
      <c r="D53" s="30">
        <v>4282334.8</v>
      </c>
      <c r="E53" s="23">
        <v>2852625.2199999997</v>
      </c>
      <c r="F53" s="30">
        <v>4246920.33</v>
      </c>
      <c r="G53" s="23">
        <v>2828707.31</v>
      </c>
      <c r="H53" s="19">
        <f t="shared" si="4"/>
        <v>-0.82698975334669633</v>
      </c>
      <c r="I53" s="19">
        <f t="shared" si="5"/>
        <v>-0.83845258859485527</v>
      </c>
    </row>
    <row r="54" spans="1:9" ht="15" customHeight="1" x14ac:dyDescent="0.25">
      <c r="A54" s="5" t="s">
        <v>20</v>
      </c>
      <c r="B54" s="13">
        <v>1712200.8</v>
      </c>
      <c r="C54" s="13">
        <v>1712200.8</v>
      </c>
      <c r="D54" s="30">
        <v>2234732.91</v>
      </c>
      <c r="E54" s="23">
        <v>2234732.91</v>
      </c>
      <c r="F54" s="30">
        <v>2321930.4699999997</v>
      </c>
      <c r="G54" s="23">
        <v>2321930.4699999997</v>
      </c>
      <c r="H54" s="19">
        <f t="shared" si="4"/>
        <v>3.9019231161722852</v>
      </c>
      <c r="I54" s="19">
        <f t="shared" si="5"/>
        <v>3.9019231161722852</v>
      </c>
    </row>
    <row r="55" spans="1:9" ht="15" customHeight="1" x14ac:dyDescent="0.25">
      <c r="A55" s="5" t="s">
        <v>21</v>
      </c>
      <c r="B55" s="13">
        <v>15657786.629999999</v>
      </c>
      <c r="C55" s="13">
        <v>12517858.420000002</v>
      </c>
      <c r="D55" s="30">
        <v>17896711.210000001</v>
      </c>
      <c r="E55" s="23">
        <v>13864378.970000001</v>
      </c>
      <c r="F55" s="30">
        <v>24705625.369999997</v>
      </c>
      <c r="G55" s="23">
        <v>16463977.490000002</v>
      </c>
      <c r="H55" s="19">
        <f t="shared" si="4"/>
        <v>38.045616762231901</v>
      </c>
      <c r="I55" s="19">
        <f t="shared" si="5"/>
        <v>18.750198084061758</v>
      </c>
    </row>
    <row r="56" spans="1:9" ht="15" customHeight="1" x14ac:dyDescent="0.25">
      <c r="A56" s="5" t="s">
        <v>22</v>
      </c>
      <c r="B56" s="13">
        <v>10325921.499999998</v>
      </c>
      <c r="C56" s="13">
        <v>6773077.0699999994</v>
      </c>
      <c r="D56" s="30">
        <v>11178844.85</v>
      </c>
      <c r="E56" s="23">
        <v>7312321.8500000006</v>
      </c>
      <c r="F56" s="30">
        <v>11308408.460000001</v>
      </c>
      <c r="G56" s="23">
        <v>7413710.3000000007</v>
      </c>
      <c r="H56" s="19">
        <f t="shared" si="4"/>
        <v>1.1590071401697759</v>
      </c>
      <c r="I56" s="19">
        <f t="shared" si="5"/>
        <v>1.3865424974421794</v>
      </c>
    </row>
    <row r="57" spans="1:9" ht="15" customHeight="1" x14ac:dyDescent="0.25">
      <c r="A57" s="5" t="s">
        <v>24</v>
      </c>
      <c r="B57" s="13">
        <v>2973487.26</v>
      </c>
      <c r="C57" s="13">
        <v>2378377.8099999996</v>
      </c>
      <c r="D57" s="30">
        <v>3384934.4499999997</v>
      </c>
      <c r="E57" s="23">
        <v>2707626.75</v>
      </c>
      <c r="F57" s="30">
        <v>4680779.7300000004</v>
      </c>
      <c r="G57" s="23">
        <v>3743933.1799999997</v>
      </c>
      <c r="H57" s="19">
        <f t="shared" si="4"/>
        <v>38.282728931427343</v>
      </c>
      <c r="I57" s="19">
        <f t="shared" si="5"/>
        <v>38.273607320506777</v>
      </c>
    </row>
    <row r="58" spans="1:9" ht="15" customHeight="1" x14ac:dyDescent="0.25">
      <c r="A58" s="5" t="s">
        <v>25</v>
      </c>
      <c r="B58" s="13">
        <v>943882.66000000015</v>
      </c>
      <c r="C58" s="13">
        <v>754625.87000000011</v>
      </c>
      <c r="D58" s="30">
        <v>1034187.6900000001</v>
      </c>
      <c r="E58" s="23">
        <v>826819.27</v>
      </c>
      <c r="F58" s="30">
        <v>1117151.24</v>
      </c>
      <c r="G58" s="23">
        <v>893361.29</v>
      </c>
      <c r="H58" s="19">
        <f t="shared" si="4"/>
        <v>8.0220980004122779</v>
      </c>
      <c r="I58" s="19">
        <f t="shared" si="5"/>
        <v>8.0479522447511425</v>
      </c>
    </row>
    <row r="59" spans="1:9" ht="15" customHeight="1" x14ac:dyDescent="0.25">
      <c r="A59" s="5" t="s">
        <v>26</v>
      </c>
      <c r="B59" s="13">
        <v>906299.9800000001</v>
      </c>
      <c r="C59" s="13">
        <v>603896.5</v>
      </c>
      <c r="D59" s="30">
        <v>933744.65999999992</v>
      </c>
      <c r="E59" s="23">
        <v>736338.1</v>
      </c>
      <c r="F59" s="30">
        <v>1123758.01</v>
      </c>
      <c r="G59" s="23">
        <v>897627.07000000007</v>
      </c>
      <c r="H59" s="19">
        <f t="shared" si="4"/>
        <v>20.349604998008783</v>
      </c>
      <c r="I59" s="19">
        <f t="shared" si="5"/>
        <v>21.904199986392133</v>
      </c>
    </row>
    <row r="60" spans="1:9" ht="15" customHeight="1" x14ac:dyDescent="0.25">
      <c r="A60" s="8"/>
      <c r="B60" s="6"/>
      <c r="C60" s="6"/>
      <c r="D60" s="6"/>
      <c r="E60" s="6"/>
      <c r="F60" s="13"/>
      <c r="G60" s="13"/>
      <c r="H60" s="19"/>
      <c r="I60" s="19"/>
    </row>
    <row r="61" spans="1:9" ht="15" customHeight="1" x14ac:dyDescent="0.25">
      <c r="A61" s="15" t="s">
        <v>36</v>
      </c>
      <c r="B61" s="5">
        <f t="shared" ref="B61:C61" si="6">SUM(B37:B59)</f>
        <v>104891376.25</v>
      </c>
      <c r="C61" s="5">
        <f t="shared" si="6"/>
        <v>78562415.620000005</v>
      </c>
      <c r="D61" s="5">
        <f t="shared" ref="D61:E61" si="7">SUM(D37:D59)</f>
        <v>118050444.99999999</v>
      </c>
      <c r="E61" s="5">
        <f t="shared" si="7"/>
        <v>87449260.449999988</v>
      </c>
      <c r="F61" s="5">
        <f t="shared" ref="F61:G61" si="8">SUM(F37:F59)</f>
        <v>124347975.67</v>
      </c>
      <c r="G61" s="5">
        <f t="shared" si="8"/>
        <v>89709378.019999996</v>
      </c>
      <c r="H61" s="20">
        <f t="shared" ref="H61" si="9">(F61-D61)/D61*100</f>
        <v>5.3346098525931165</v>
      </c>
      <c r="I61" s="20">
        <f t="shared" ref="I61" si="10">(G61-E61)/E61*100</f>
        <v>2.584490204227917</v>
      </c>
    </row>
    <row r="62" spans="1:9" ht="15" customHeight="1" x14ac:dyDescent="0.25"/>
    <row r="63" spans="1:9" ht="15" customHeight="1" x14ac:dyDescent="0.35">
      <c r="A63" s="51" t="s">
        <v>35</v>
      </c>
      <c r="B63" s="52"/>
      <c r="C63" s="52"/>
      <c r="D63" s="52"/>
      <c r="E63" s="52"/>
      <c r="F63" s="52"/>
      <c r="G63" s="52"/>
      <c r="H63" s="53"/>
      <c r="I63" s="53"/>
    </row>
    <row r="64" spans="1:9" ht="15" customHeight="1" x14ac:dyDescent="0.25"/>
    <row r="65" spans="1:9" ht="15" customHeight="1" x14ac:dyDescent="0.25">
      <c r="A65" s="5" t="s">
        <v>33</v>
      </c>
      <c r="B65" s="54" t="s">
        <v>43</v>
      </c>
      <c r="C65" s="55"/>
      <c r="D65" s="54" t="s">
        <v>45</v>
      </c>
      <c r="E65" s="55"/>
      <c r="F65" s="54" t="s">
        <v>53</v>
      </c>
      <c r="G65" s="55"/>
      <c r="H65" s="49" t="s">
        <v>54</v>
      </c>
      <c r="I65" s="50"/>
    </row>
    <row r="66" spans="1:9" ht="15" customHeight="1" x14ac:dyDescent="0.25">
      <c r="A66" s="8"/>
      <c r="B66" s="16" t="s">
        <v>27</v>
      </c>
      <c r="C66" s="16" t="s">
        <v>28</v>
      </c>
      <c r="D66" s="16" t="s">
        <v>27</v>
      </c>
      <c r="E66" s="16" t="s">
        <v>28</v>
      </c>
      <c r="F66" s="16" t="s">
        <v>27</v>
      </c>
      <c r="G66" s="16" t="s">
        <v>28</v>
      </c>
      <c r="H66" s="16" t="s">
        <v>27</v>
      </c>
      <c r="I66" s="16" t="s">
        <v>28</v>
      </c>
    </row>
    <row r="67" spans="1:9" ht="15" customHeight="1" x14ac:dyDescent="0.25">
      <c r="A67" s="8"/>
      <c r="B67" s="10"/>
      <c r="C67" s="10"/>
      <c r="D67" s="10"/>
      <c r="E67" s="10"/>
      <c r="F67" s="10"/>
      <c r="G67" s="10"/>
      <c r="H67" s="4"/>
      <c r="I67" s="4"/>
    </row>
    <row r="68" spans="1:9" ht="15" customHeight="1" x14ac:dyDescent="0.25">
      <c r="A68" s="5" t="s">
        <v>0</v>
      </c>
      <c r="B68" s="13">
        <v>29687883.489999995</v>
      </c>
      <c r="C68" s="13">
        <v>19726721.25</v>
      </c>
      <c r="D68" s="13">
        <v>31349339.660000004</v>
      </c>
      <c r="E68" s="23">
        <v>20831498.740000002</v>
      </c>
      <c r="F68" s="13">
        <v>34557128.400000006</v>
      </c>
      <c r="G68" s="23">
        <v>22973249.760000002</v>
      </c>
      <c r="H68" s="19">
        <f>(F68-D68)/D68*100</f>
        <v>10.232396518683167</v>
      </c>
      <c r="I68" s="19">
        <f>(G68-E68)/E68*100</f>
        <v>10.281310273117676</v>
      </c>
    </row>
    <row r="69" spans="1:9" ht="15" customHeight="1" x14ac:dyDescent="0.25">
      <c r="A69" s="5" t="s">
        <v>1</v>
      </c>
      <c r="B69" s="13">
        <v>4903389.24</v>
      </c>
      <c r="C69" s="13">
        <v>3915133.6599999997</v>
      </c>
      <c r="D69" s="30">
        <v>5269887.7699999996</v>
      </c>
      <c r="E69" s="23">
        <v>4207727.7300000004</v>
      </c>
      <c r="F69" s="30">
        <v>5818123.3800000008</v>
      </c>
      <c r="G69" s="23">
        <v>4646207.2300000004</v>
      </c>
      <c r="H69" s="19">
        <f t="shared" ref="H69:H90" si="11">(F69-D69)/D69*100</f>
        <v>10.403174297580939</v>
      </c>
      <c r="I69" s="19">
        <f t="shared" ref="I69:I90" si="12">(G69-E69)/E69*100</f>
        <v>10.420814466529183</v>
      </c>
    </row>
    <row r="70" spans="1:9" ht="15" customHeight="1" x14ac:dyDescent="0.25">
      <c r="A70" s="5" t="s">
        <v>2</v>
      </c>
      <c r="B70" s="13">
        <v>48227505.499999993</v>
      </c>
      <c r="C70" s="13">
        <v>38519667.920000002</v>
      </c>
      <c r="D70" s="30">
        <v>58298272.07</v>
      </c>
      <c r="E70" s="23">
        <v>46569215.610000007</v>
      </c>
      <c r="F70" s="30">
        <v>57944954.130000003</v>
      </c>
      <c r="G70" s="23">
        <v>46286515.929999992</v>
      </c>
      <c r="H70" s="19">
        <f t="shared" si="11"/>
        <v>-0.6060521649351136</v>
      </c>
      <c r="I70" s="19">
        <f t="shared" si="12"/>
        <v>-0.6070526984339184</v>
      </c>
    </row>
    <row r="71" spans="1:9" ht="15" customHeight="1" x14ac:dyDescent="0.25">
      <c r="A71" s="5" t="s">
        <v>3</v>
      </c>
      <c r="B71" s="13">
        <v>15871433.369999999</v>
      </c>
      <c r="C71" s="13">
        <v>10554542.469999999</v>
      </c>
      <c r="D71" s="30">
        <v>18138765.109999999</v>
      </c>
      <c r="E71" s="23">
        <v>12069088.699999999</v>
      </c>
      <c r="F71" s="30">
        <v>18698009.810000002</v>
      </c>
      <c r="G71" s="23">
        <v>12438765.469999999</v>
      </c>
      <c r="H71" s="19">
        <f t="shared" si="11"/>
        <v>3.0831464910016853</v>
      </c>
      <c r="I71" s="19">
        <f t="shared" si="12"/>
        <v>3.063004831508112</v>
      </c>
    </row>
    <row r="72" spans="1:9" ht="15" customHeight="1" x14ac:dyDescent="0.25">
      <c r="A72" s="5" t="s">
        <v>4</v>
      </c>
      <c r="B72" s="13">
        <v>17907041.879999999</v>
      </c>
      <c r="C72" s="13">
        <v>14306167.83</v>
      </c>
      <c r="D72" s="30">
        <v>24081596.580000002</v>
      </c>
      <c r="E72" s="23">
        <v>19243549.450000003</v>
      </c>
      <c r="F72" s="30">
        <v>24612885.91</v>
      </c>
      <c r="G72" s="23">
        <v>19667262.84</v>
      </c>
      <c r="H72" s="19">
        <f t="shared" si="11"/>
        <v>2.2062047598672887</v>
      </c>
      <c r="I72" s="19">
        <f t="shared" si="12"/>
        <v>2.2018463438926377</v>
      </c>
    </row>
    <row r="73" spans="1:9" ht="15" customHeight="1" x14ac:dyDescent="0.25">
      <c r="A73" s="5" t="s">
        <v>5</v>
      </c>
      <c r="B73" s="13">
        <v>5219047.67</v>
      </c>
      <c r="C73" s="13">
        <v>3471716.77</v>
      </c>
      <c r="D73" s="30">
        <v>5772010.8099999996</v>
      </c>
      <c r="E73" s="23">
        <v>3835726.21</v>
      </c>
      <c r="F73" s="30">
        <v>6066818.1399999997</v>
      </c>
      <c r="G73" s="23">
        <v>4031314.17</v>
      </c>
      <c r="H73" s="19">
        <f t="shared" si="11"/>
        <v>5.1075325342296116</v>
      </c>
      <c r="I73" s="19">
        <f t="shared" si="12"/>
        <v>5.0991115969145246</v>
      </c>
    </row>
    <row r="74" spans="1:9" ht="15" customHeight="1" x14ac:dyDescent="0.25">
      <c r="A74" s="5" t="s">
        <v>7</v>
      </c>
      <c r="B74" s="13">
        <v>28626271.770000003</v>
      </c>
      <c r="C74" s="13">
        <v>20779520.920000002</v>
      </c>
      <c r="D74" s="30">
        <v>29374036.16</v>
      </c>
      <c r="E74" s="23">
        <v>21314723.220000003</v>
      </c>
      <c r="F74" s="30">
        <v>27923119.719999999</v>
      </c>
      <c r="G74" s="23">
        <v>20264026.660000004</v>
      </c>
      <c r="H74" s="19">
        <f t="shared" si="11"/>
        <v>-4.9394520797103878</v>
      </c>
      <c r="I74" s="19">
        <f t="shared" si="12"/>
        <v>-4.9294403176397354</v>
      </c>
    </row>
    <row r="75" spans="1:9" ht="15" customHeight="1" x14ac:dyDescent="0.25">
      <c r="A75" s="5" t="s">
        <v>8</v>
      </c>
      <c r="B75" s="13">
        <v>7004922.8000000007</v>
      </c>
      <c r="C75" s="13">
        <v>5325240.5199999986</v>
      </c>
      <c r="D75" s="30">
        <v>7636109.0999999996</v>
      </c>
      <c r="E75" s="23">
        <v>5805880.2799999993</v>
      </c>
      <c r="F75" s="30">
        <v>8284362.9500000011</v>
      </c>
      <c r="G75" s="23">
        <v>6299092.6399999997</v>
      </c>
      <c r="H75" s="19">
        <f t="shared" si="11"/>
        <v>8.4893214791810863</v>
      </c>
      <c r="I75" s="19">
        <f t="shared" si="12"/>
        <v>8.4950487473710083</v>
      </c>
    </row>
    <row r="76" spans="1:9" ht="15" customHeight="1" x14ac:dyDescent="0.25">
      <c r="A76" s="5" t="s">
        <v>9</v>
      </c>
      <c r="B76" s="13">
        <v>3695236.6299999994</v>
      </c>
      <c r="C76" s="13">
        <v>2454076.7399999998</v>
      </c>
      <c r="D76" s="30">
        <v>3775041.51</v>
      </c>
      <c r="E76" s="23">
        <v>2507394.89</v>
      </c>
      <c r="F76" s="30">
        <v>3313269.99</v>
      </c>
      <c r="G76" s="23">
        <v>2200250.2799999998</v>
      </c>
      <c r="H76" s="19">
        <f t="shared" si="11"/>
        <v>-12.232223639840177</v>
      </c>
      <c r="I76" s="19">
        <f t="shared" si="12"/>
        <v>-12.249550767809067</v>
      </c>
    </row>
    <row r="77" spans="1:9" ht="15" customHeight="1" x14ac:dyDescent="0.25">
      <c r="A77" s="5" t="s">
        <v>10</v>
      </c>
      <c r="B77" s="13">
        <v>7909347.0300000012</v>
      </c>
      <c r="C77" s="13">
        <v>5255162.1500000004</v>
      </c>
      <c r="D77" s="30">
        <v>7073765.04</v>
      </c>
      <c r="E77" s="23">
        <v>5513070.9999999991</v>
      </c>
      <c r="F77" s="30">
        <v>7774930.4399999995</v>
      </c>
      <c r="G77" s="23">
        <v>6210093.1600000011</v>
      </c>
      <c r="H77" s="19">
        <f t="shared" si="11"/>
        <v>9.9121952176121386</v>
      </c>
      <c r="I77" s="19">
        <f t="shared" si="12"/>
        <v>12.64308331962353</v>
      </c>
    </row>
    <row r="78" spans="1:9" ht="15" customHeight="1" x14ac:dyDescent="0.25">
      <c r="A78" s="5" t="s">
        <v>11</v>
      </c>
      <c r="B78" s="13">
        <v>95664204.049999997</v>
      </c>
      <c r="C78" s="13">
        <v>69236734.25</v>
      </c>
      <c r="D78" s="30">
        <v>107445404.98</v>
      </c>
      <c r="E78" s="23">
        <v>71444707.349999994</v>
      </c>
      <c r="F78" s="30">
        <v>110766714.04000001</v>
      </c>
      <c r="G78" s="23">
        <v>73650796.810000002</v>
      </c>
      <c r="H78" s="19">
        <f t="shared" si="11"/>
        <v>3.0911597016347363</v>
      </c>
      <c r="I78" s="19">
        <f t="shared" si="12"/>
        <v>3.0878276947690635</v>
      </c>
    </row>
    <row r="79" spans="1:9" ht="15" customHeight="1" x14ac:dyDescent="0.25">
      <c r="A79" s="5" t="s">
        <v>12</v>
      </c>
      <c r="B79" s="13">
        <v>14471635.440000001</v>
      </c>
      <c r="C79" s="13">
        <v>11556933.440000001</v>
      </c>
      <c r="D79" s="30">
        <v>15424218.640000001</v>
      </c>
      <c r="E79" s="23">
        <v>12317421.049999999</v>
      </c>
      <c r="F79" s="30">
        <v>17211149.32</v>
      </c>
      <c r="G79" s="23">
        <v>13746026.73</v>
      </c>
      <c r="H79" s="19">
        <f t="shared" si="11"/>
        <v>11.585226595309722</v>
      </c>
      <c r="I79" s="19">
        <f t="shared" si="12"/>
        <v>11.598253191158078</v>
      </c>
    </row>
    <row r="80" spans="1:9" ht="15" customHeight="1" x14ac:dyDescent="0.25">
      <c r="A80" s="5" t="s">
        <v>13</v>
      </c>
      <c r="B80" s="13">
        <v>68586858.479999989</v>
      </c>
      <c r="C80" s="13">
        <v>54778555.879999995</v>
      </c>
      <c r="D80" s="30">
        <v>73157622.710000008</v>
      </c>
      <c r="E80" s="23">
        <v>58427994.820000008</v>
      </c>
      <c r="F80" s="30">
        <v>75687481.780000001</v>
      </c>
      <c r="G80" s="23">
        <v>60456435.890000008</v>
      </c>
      <c r="H80" s="19">
        <f t="shared" si="11"/>
        <v>3.4580936015765085</v>
      </c>
      <c r="I80" s="19">
        <f t="shared" si="12"/>
        <v>3.4716937937867778</v>
      </c>
    </row>
    <row r="81" spans="1:9" ht="15" customHeight="1" x14ac:dyDescent="0.25">
      <c r="A81" s="5" t="s">
        <v>14</v>
      </c>
      <c r="B81" s="13">
        <v>1396506.0199999998</v>
      </c>
      <c r="C81" s="13">
        <v>927737.11</v>
      </c>
      <c r="D81" s="30">
        <v>1549410.89</v>
      </c>
      <c r="E81" s="23">
        <v>1030246.8300000001</v>
      </c>
      <c r="F81" s="30">
        <v>2232990.17</v>
      </c>
      <c r="G81" s="23">
        <v>1485532.84</v>
      </c>
      <c r="H81" s="19">
        <f t="shared" si="11"/>
        <v>44.118657253015698</v>
      </c>
      <c r="I81" s="19">
        <f t="shared" si="12"/>
        <v>44.191935053078488</v>
      </c>
    </row>
    <row r="82" spans="1:9" ht="15" customHeight="1" x14ac:dyDescent="0.25">
      <c r="A82" s="5" t="s">
        <v>15</v>
      </c>
      <c r="B82" s="13">
        <v>23985841.079999998</v>
      </c>
      <c r="C82" s="13">
        <v>23981746.810000002</v>
      </c>
      <c r="D82" s="30">
        <v>24398978.59</v>
      </c>
      <c r="E82" s="23">
        <v>24397918.120000001</v>
      </c>
      <c r="F82" s="30">
        <v>26382408.479999997</v>
      </c>
      <c r="G82" s="23">
        <v>26382377.329999998</v>
      </c>
      <c r="H82" s="19">
        <f t="shared" si="11"/>
        <v>8.1291513195265974</v>
      </c>
      <c r="I82" s="19">
        <f t="shared" si="12"/>
        <v>8.1337235424741117</v>
      </c>
    </row>
    <row r="83" spans="1:9" ht="15" customHeight="1" x14ac:dyDescent="0.25">
      <c r="A83" s="5" t="s">
        <v>16</v>
      </c>
      <c r="B83" s="13">
        <v>7817654.5600000005</v>
      </c>
      <c r="C83" s="13">
        <v>5196496.3099999987</v>
      </c>
      <c r="D83" s="30">
        <v>7203699.129999999</v>
      </c>
      <c r="E83" s="23">
        <v>4787198.97</v>
      </c>
      <c r="F83" s="30">
        <v>9555922.5299999993</v>
      </c>
      <c r="G83" s="23">
        <v>6354396.4100000001</v>
      </c>
      <c r="H83" s="19">
        <f t="shared" si="11"/>
        <v>32.652993379527786</v>
      </c>
      <c r="I83" s="19">
        <f t="shared" si="12"/>
        <v>32.737253032956772</v>
      </c>
    </row>
    <row r="84" spans="1:9" ht="15" customHeight="1" x14ac:dyDescent="0.25">
      <c r="A84" s="5" t="s">
        <v>18</v>
      </c>
      <c r="B84" s="13">
        <v>31289398.079999994</v>
      </c>
      <c r="C84" s="13">
        <v>20791255.280000001</v>
      </c>
      <c r="D84" s="30">
        <v>33618501.949999996</v>
      </c>
      <c r="E84" s="23">
        <v>22343120.450000007</v>
      </c>
      <c r="F84" s="30">
        <v>34168858.909999996</v>
      </c>
      <c r="G84" s="23">
        <v>22714716.190000001</v>
      </c>
      <c r="H84" s="19">
        <f t="shared" si="11"/>
        <v>1.6370656872770055</v>
      </c>
      <c r="I84" s="19">
        <f t="shared" si="12"/>
        <v>1.6631326892390024</v>
      </c>
    </row>
    <row r="85" spans="1:9" ht="15" customHeight="1" x14ac:dyDescent="0.25">
      <c r="A85" s="5" t="s">
        <v>20</v>
      </c>
      <c r="B85" s="13">
        <v>6586814.330000001</v>
      </c>
      <c r="C85" s="13">
        <v>6586814.330000001</v>
      </c>
      <c r="D85" s="30">
        <v>7080274.0199999996</v>
      </c>
      <c r="E85" s="23">
        <v>7080274.0199999996</v>
      </c>
      <c r="F85" s="30">
        <v>6691480.9199999999</v>
      </c>
      <c r="G85" s="23">
        <v>6691480.9199999999</v>
      </c>
      <c r="H85" s="19">
        <f t="shared" si="11"/>
        <v>-5.4912154374499718</v>
      </c>
      <c r="I85" s="19">
        <f t="shared" si="12"/>
        <v>-5.4912154374499718</v>
      </c>
    </row>
    <row r="86" spans="1:9" ht="15" customHeight="1" x14ac:dyDescent="0.25">
      <c r="A86" s="5" t="s">
        <v>21</v>
      </c>
      <c r="B86" s="13">
        <v>32078446.430000003</v>
      </c>
      <c r="C86" s="13">
        <v>25616780.560000002</v>
      </c>
      <c r="D86" s="30">
        <v>36460164.229999997</v>
      </c>
      <c r="E86" s="23">
        <v>28280841.809999995</v>
      </c>
      <c r="F86" s="30">
        <v>44932643.299999997</v>
      </c>
      <c r="G86" s="23">
        <v>29896870.109999999</v>
      </c>
      <c r="H86" s="19">
        <f t="shared" si="11"/>
        <v>23.237632766965739</v>
      </c>
      <c r="I86" s="19">
        <f t="shared" si="12"/>
        <v>5.7142156901022059</v>
      </c>
    </row>
    <row r="87" spans="1:9" ht="15" customHeight="1" x14ac:dyDescent="0.25">
      <c r="A87" s="5" t="s">
        <v>22</v>
      </c>
      <c r="B87" s="13">
        <v>103819386.54000001</v>
      </c>
      <c r="C87" s="13">
        <v>66226843.259999998</v>
      </c>
      <c r="D87" s="30">
        <v>103245220.47</v>
      </c>
      <c r="E87" s="23">
        <v>66019486.409999989</v>
      </c>
      <c r="F87" s="30">
        <v>109141912.10000001</v>
      </c>
      <c r="G87" s="23">
        <v>69951581.959999993</v>
      </c>
      <c r="H87" s="19">
        <f t="shared" si="11"/>
        <v>5.7113458648804123</v>
      </c>
      <c r="I87" s="19">
        <f t="shared" si="12"/>
        <v>5.9559620406323077</v>
      </c>
    </row>
    <row r="88" spans="1:9" ht="15" customHeight="1" x14ac:dyDescent="0.25">
      <c r="A88" s="5" t="s">
        <v>24</v>
      </c>
      <c r="B88" s="13">
        <v>13470734.41</v>
      </c>
      <c r="C88" s="13">
        <v>10758351.890000002</v>
      </c>
      <c r="D88" s="30">
        <v>14373903.960000001</v>
      </c>
      <c r="E88" s="23">
        <v>11479904.300000001</v>
      </c>
      <c r="F88" s="30">
        <v>15385023.439999999</v>
      </c>
      <c r="G88" s="23">
        <v>12288482.689999999</v>
      </c>
      <c r="H88" s="19">
        <f t="shared" si="11"/>
        <v>7.0344109910137353</v>
      </c>
      <c r="I88" s="19">
        <f t="shared" si="12"/>
        <v>7.043424482205821</v>
      </c>
    </row>
    <row r="89" spans="1:9" ht="15" customHeight="1" x14ac:dyDescent="0.25">
      <c r="A89" s="5" t="s">
        <v>25</v>
      </c>
      <c r="B89" s="13">
        <v>4570879.2899999991</v>
      </c>
      <c r="C89" s="13">
        <v>3650356.78</v>
      </c>
      <c r="D89" s="30">
        <v>4709474.75</v>
      </c>
      <c r="E89" s="23">
        <v>3760871.6100000003</v>
      </c>
      <c r="F89" s="30">
        <v>4871595.09</v>
      </c>
      <c r="G89" s="23">
        <v>3890836.1199999996</v>
      </c>
      <c r="H89" s="19">
        <f t="shared" si="11"/>
        <v>3.4424293282387772</v>
      </c>
      <c r="I89" s="19">
        <f t="shared" si="12"/>
        <v>3.4557018552409264</v>
      </c>
    </row>
    <row r="90" spans="1:9" ht="15" customHeight="1" x14ac:dyDescent="0.25">
      <c r="A90" s="5" t="s">
        <v>26</v>
      </c>
      <c r="B90" s="13">
        <v>4007295.8999999994</v>
      </c>
      <c r="C90" s="13">
        <v>2664897.5300000003</v>
      </c>
      <c r="D90" s="30">
        <v>3233835.9099999997</v>
      </c>
      <c r="E90" s="23">
        <v>2563623.4</v>
      </c>
      <c r="F90" s="30">
        <v>3696857.3199999994</v>
      </c>
      <c r="G90" s="23">
        <v>2953870.57</v>
      </c>
      <c r="H90" s="19">
        <f t="shared" si="11"/>
        <v>14.318024256215267</v>
      </c>
      <c r="I90" s="19">
        <f t="shared" si="12"/>
        <v>15.222484316534166</v>
      </c>
    </row>
    <row r="91" spans="1:9" ht="15" customHeight="1" x14ac:dyDescent="0.25">
      <c r="A91" s="8"/>
      <c r="B91" s="6"/>
      <c r="C91" s="6"/>
      <c r="D91" s="6"/>
      <c r="E91" s="6"/>
      <c r="F91" s="6"/>
      <c r="G91" s="6"/>
      <c r="H91" s="19"/>
      <c r="I91" s="19"/>
    </row>
    <row r="92" spans="1:9" ht="15" customHeight="1" x14ac:dyDescent="0.25">
      <c r="A92" s="15" t="s">
        <v>36</v>
      </c>
      <c r="B92" s="5">
        <f t="shared" ref="B92:C92" si="13">SUM(B68:B90)</f>
        <v>576797733.98999989</v>
      </c>
      <c r="C92" s="5">
        <f t="shared" si="13"/>
        <v>426281453.65999997</v>
      </c>
      <c r="D92" s="5">
        <f t="shared" ref="D92:E92" si="14">SUM(D68:D90)</f>
        <v>622669534.03999996</v>
      </c>
      <c r="E92" s="5">
        <f t="shared" si="14"/>
        <v>455831484.96999997</v>
      </c>
      <c r="F92" s="5">
        <f t="shared" ref="F92:G92" si="15">SUM(F68:F90)</f>
        <v>655718640.27000022</v>
      </c>
      <c r="G92" s="5">
        <f t="shared" si="15"/>
        <v>475480182.70999998</v>
      </c>
      <c r="H92" s="20">
        <f t="shared" ref="H92" si="16">(F92-D92)/D92*100</f>
        <v>5.3076478650836316</v>
      </c>
      <c r="I92" s="20">
        <f t="shared" ref="I92" si="17">(G92-E92)/E92*100</f>
        <v>4.3105178970454769</v>
      </c>
    </row>
    <row r="93" spans="1:9" ht="15" customHeight="1" x14ac:dyDescent="0.25"/>
    <row r="94" spans="1:9" ht="15" customHeight="1" x14ac:dyDescent="0.25"/>
    <row r="95" spans="1:9" ht="15" customHeight="1" x14ac:dyDescent="0.3">
      <c r="A95" s="45" t="s">
        <v>19</v>
      </c>
      <c r="B95" s="46"/>
      <c r="C95" s="46"/>
      <c r="D95" s="46"/>
      <c r="E95" s="46"/>
      <c r="F95" s="46"/>
      <c r="G95" s="46"/>
    </row>
    <row r="96" spans="1:9" ht="15" customHeight="1" x14ac:dyDescent="0.3">
      <c r="A96" s="45" t="s">
        <v>39</v>
      </c>
      <c r="B96" s="46"/>
      <c r="C96" s="46"/>
      <c r="D96" s="46"/>
      <c r="E96" s="46"/>
      <c r="F96" s="46"/>
      <c r="G96" s="46"/>
    </row>
    <row r="97" spans="1:7" ht="15" customHeight="1" x14ac:dyDescent="0.3">
      <c r="A97" s="47" t="s">
        <v>55</v>
      </c>
      <c r="B97" s="46"/>
      <c r="C97" s="46"/>
      <c r="D97" s="46"/>
      <c r="E97" s="46"/>
      <c r="F97" s="46"/>
      <c r="G97" s="46"/>
    </row>
    <row r="98" spans="1:7" ht="15" customHeight="1" x14ac:dyDescent="0.25">
      <c r="C98" s="2"/>
      <c r="D98" s="2"/>
      <c r="E98" s="2"/>
      <c r="F98" s="2"/>
    </row>
    <row r="99" spans="1:7" ht="29.25" customHeight="1" x14ac:dyDescent="0.25">
      <c r="A99" s="21" t="s">
        <v>17</v>
      </c>
      <c r="B99" s="26" t="s">
        <v>41</v>
      </c>
      <c r="C99" s="26" t="s">
        <v>42</v>
      </c>
      <c r="D99" s="26" t="s">
        <v>44</v>
      </c>
      <c r="E99" s="26" t="s">
        <v>46</v>
      </c>
      <c r="F99" s="26" t="s">
        <v>56</v>
      </c>
      <c r="G99" s="22" t="s">
        <v>57</v>
      </c>
    </row>
    <row r="100" spans="1:7" ht="19.5" customHeight="1" x14ac:dyDescent="0.25">
      <c r="A100" s="27"/>
      <c r="B100" s="33"/>
      <c r="C100" s="33"/>
      <c r="D100" s="33"/>
      <c r="E100" s="33"/>
      <c r="F100" s="33"/>
      <c r="G100" s="16"/>
    </row>
    <row r="101" spans="1:7" ht="19.5" customHeight="1" x14ac:dyDescent="0.25">
      <c r="A101" s="21" t="s">
        <v>47</v>
      </c>
      <c r="B101" s="34">
        <f>221359775+93492828</f>
        <v>314852603</v>
      </c>
      <c r="C101" s="34">
        <f>150473593+107942805</f>
        <v>258416398</v>
      </c>
      <c r="D101" s="34">
        <f>185897242+228790715</f>
        <v>414687957</v>
      </c>
      <c r="E101" s="34">
        <f>239703899+200950855</f>
        <v>440654754</v>
      </c>
      <c r="F101" s="34">
        <v>336756964</v>
      </c>
      <c r="G101" s="19">
        <f>(F101-E101)/E101*100</f>
        <v>-23.578048133346588</v>
      </c>
    </row>
    <row r="102" spans="1:7" ht="19.5" customHeight="1" x14ac:dyDescent="0.25">
      <c r="A102" s="21" t="s">
        <v>40</v>
      </c>
      <c r="B102" s="34">
        <v>184286008</v>
      </c>
      <c r="C102" s="34">
        <v>170683739</v>
      </c>
      <c r="D102" s="34">
        <v>316865845</v>
      </c>
      <c r="E102" s="34">
        <v>411396639</v>
      </c>
      <c r="F102" s="34">
        <v>240468594</v>
      </c>
      <c r="G102" s="19">
        <f t="shared" ref="G102:G110" si="18">(F102-E102)/E102*100</f>
        <v>-41.54823564321827</v>
      </c>
    </row>
    <row r="103" spans="1:7" ht="19.5" customHeight="1" x14ac:dyDescent="0.25">
      <c r="A103" s="21" t="s">
        <v>31</v>
      </c>
      <c r="B103" s="35">
        <v>487232525</v>
      </c>
      <c r="C103" s="35">
        <v>493101908</v>
      </c>
      <c r="D103" s="35">
        <v>562549589</v>
      </c>
      <c r="E103" s="35">
        <v>635933813</v>
      </c>
      <c r="F103" s="35">
        <v>646923303</v>
      </c>
      <c r="G103" s="19">
        <f t="shared" si="18"/>
        <v>1.7280870705958198</v>
      </c>
    </row>
    <row r="104" spans="1:7" ht="19.5" customHeight="1" x14ac:dyDescent="0.25">
      <c r="A104" s="21" t="s">
        <v>48</v>
      </c>
      <c r="B104" s="34">
        <v>243286175</v>
      </c>
      <c r="C104" s="34">
        <v>489907047</v>
      </c>
      <c r="D104" s="34">
        <v>456264279</v>
      </c>
      <c r="E104" s="34">
        <v>244581164</v>
      </c>
      <c r="F104" s="34">
        <v>402066261</v>
      </c>
      <c r="G104" s="19">
        <f t="shared" si="18"/>
        <v>64.389707868100587</v>
      </c>
    </row>
    <row r="105" spans="1:7" ht="19.5" customHeight="1" x14ac:dyDescent="0.25">
      <c r="A105" s="21" t="s">
        <v>37</v>
      </c>
      <c r="B105" s="34">
        <v>78585082</v>
      </c>
      <c r="C105" s="34">
        <v>83868118</v>
      </c>
      <c r="D105" s="34">
        <v>89683224</v>
      </c>
      <c r="E105" s="34">
        <v>70328325</v>
      </c>
      <c r="F105" s="34">
        <v>198856264</v>
      </c>
      <c r="G105" s="19">
        <f t="shared" si="18"/>
        <v>182.75415915280223</v>
      </c>
    </row>
    <row r="106" spans="1:7" ht="19.5" customHeight="1" x14ac:dyDescent="0.25">
      <c r="A106" s="21" t="s">
        <v>34</v>
      </c>
      <c r="B106" s="34">
        <v>62288592</v>
      </c>
      <c r="C106" s="34">
        <v>63009935</v>
      </c>
      <c r="D106" s="34">
        <v>68410249</v>
      </c>
      <c r="E106" s="34">
        <v>76370493</v>
      </c>
      <c r="F106" s="34">
        <v>80820952</v>
      </c>
      <c r="G106" s="19">
        <f t="shared" si="18"/>
        <v>5.8274587804480982</v>
      </c>
    </row>
    <row r="107" spans="1:7" ht="19.5" customHeight="1" x14ac:dyDescent="0.25">
      <c r="A107" s="21" t="s">
        <v>6</v>
      </c>
      <c r="B107" s="34">
        <v>39560299</v>
      </c>
      <c r="C107" s="34">
        <v>48446992</v>
      </c>
      <c r="D107" s="34">
        <v>48971760</v>
      </c>
      <c r="E107" s="34">
        <v>53674756</v>
      </c>
      <c r="F107" s="34">
        <v>63922460</v>
      </c>
      <c r="G107" s="19">
        <f t="shared" si="18"/>
        <v>19.092222794641117</v>
      </c>
    </row>
    <row r="108" spans="1:7" ht="19.5" customHeight="1" x14ac:dyDescent="0.25">
      <c r="A108" s="21" t="s">
        <v>32</v>
      </c>
      <c r="B108" s="34">
        <v>13325367</v>
      </c>
      <c r="C108" s="34">
        <v>13028108</v>
      </c>
      <c r="D108" s="34">
        <v>12287439.65</v>
      </c>
      <c r="E108" s="34">
        <v>10998844</v>
      </c>
      <c r="F108" s="34">
        <v>9973665</v>
      </c>
      <c r="G108" s="19">
        <f t="shared" si="18"/>
        <v>-9.3207886210587212</v>
      </c>
    </row>
    <row r="109" spans="1:7" ht="19.5" customHeight="1" x14ac:dyDescent="0.25">
      <c r="A109" s="21" t="s">
        <v>49</v>
      </c>
      <c r="B109" s="34">
        <v>4570357</v>
      </c>
      <c r="C109" s="34">
        <v>4883799</v>
      </c>
      <c r="D109" s="34">
        <v>12546900</v>
      </c>
      <c r="E109" s="34">
        <v>4000244</v>
      </c>
      <c r="F109" s="34">
        <v>5980467</v>
      </c>
      <c r="G109" s="19">
        <f t="shared" si="18"/>
        <v>49.502555344124012</v>
      </c>
    </row>
    <row r="110" spans="1:7" ht="19.5" customHeight="1" x14ac:dyDescent="0.25">
      <c r="A110" s="21" t="s">
        <v>50</v>
      </c>
      <c r="B110" s="34">
        <f>55839650-13325367+8593852</f>
        <v>51108135</v>
      </c>
      <c r="C110" s="34">
        <f>57755095-13028108+16540821</f>
        <v>61267808</v>
      </c>
      <c r="D110" s="34">
        <v>55119247</v>
      </c>
      <c r="E110" s="34">
        <v>58911069</v>
      </c>
      <c r="F110" s="34">
        <v>64420765</v>
      </c>
      <c r="G110" s="19">
        <f t="shared" si="18"/>
        <v>9.3525649653378373</v>
      </c>
    </row>
    <row r="111" spans="1:7" ht="19.5" customHeight="1" x14ac:dyDescent="0.25">
      <c r="A111" s="27"/>
      <c r="B111" s="36"/>
      <c r="C111" s="36"/>
      <c r="D111" s="36"/>
      <c r="E111" s="36"/>
      <c r="F111" s="36"/>
      <c r="G111" s="19"/>
    </row>
    <row r="112" spans="1:7" ht="19.5" customHeight="1" x14ac:dyDescent="0.25">
      <c r="A112" s="21" t="s">
        <v>23</v>
      </c>
      <c r="B112" s="32">
        <f t="shared" ref="B112:C112" si="19">SUM(B101:B110)</f>
        <v>1479095143</v>
      </c>
      <c r="C112" s="32">
        <f t="shared" si="19"/>
        <v>1686613852</v>
      </c>
      <c r="D112" s="32">
        <f>SUM(D101:D110)</f>
        <v>2037386489.6500001</v>
      </c>
      <c r="E112" s="32">
        <f>SUM(E101:E110)</f>
        <v>2006850101</v>
      </c>
      <c r="F112" s="32">
        <f>SUM(F101:F110)</f>
        <v>2050189695</v>
      </c>
      <c r="G112" s="31">
        <f>(F112-E112)/E112*100</f>
        <v>2.1595830191006375</v>
      </c>
    </row>
    <row r="113" spans="1:9" ht="9" customHeight="1" x14ac:dyDescent="0.25">
      <c r="A113" s="12"/>
      <c r="B113" s="37"/>
      <c r="C113" s="37"/>
      <c r="D113" s="37"/>
      <c r="E113" s="37"/>
      <c r="F113" s="37"/>
      <c r="G113" s="38"/>
    </row>
    <row r="114" spans="1:9" ht="13.8" x14ac:dyDescent="0.25">
      <c r="A114" s="39" t="s">
        <v>59</v>
      </c>
      <c r="B114" s="25"/>
      <c r="C114" s="25"/>
      <c r="D114" s="25"/>
      <c r="E114" s="25"/>
      <c r="F114" s="25"/>
      <c r="G114" s="24"/>
      <c r="H114" s="17" t="s">
        <v>38</v>
      </c>
    </row>
    <row r="115" spans="1:9" ht="3" customHeight="1" x14ac:dyDescent="0.25">
      <c r="A115" s="39"/>
      <c r="B115" s="25"/>
      <c r="C115" s="25"/>
      <c r="D115" s="25"/>
      <c r="E115" s="25"/>
      <c r="F115" s="25"/>
      <c r="G115" s="24"/>
      <c r="H115" s="17"/>
    </row>
    <row r="116" spans="1:9" ht="40.200000000000003" customHeight="1" x14ac:dyDescent="0.25">
      <c r="A116" s="48" t="s">
        <v>51</v>
      </c>
      <c r="B116" s="44"/>
      <c r="C116" s="44"/>
      <c r="D116" s="44"/>
      <c r="E116" s="44"/>
      <c r="F116" s="44"/>
      <c r="G116" s="44"/>
    </row>
    <row r="117" spans="1:9" ht="3" customHeight="1" x14ac:dyDescent="0.25">
      <c r="A117" s="41"/>
      <c r="B117" s="40"/>
      <c r="C117" s="40"/>
      <c r="D117" s="40"/>
      <c r="E117" s="40"/>
      <c r="F117" s="40"/>
      <c r="G117" s="40"/>
    </row>
    <row r="118" spans="1:9" ht="19.2" customHeight="1" x14ac:dyDescent="0.25">
      <c r="A118" s="42" t="s">
        <v>52</v>
      </c>
      <c r="B118" s="40"/>
      <c r="C118" s="40"/>
      <c r="D118" s="40"/>
      <c r="E118" s="40"/>
      <c r="F118" s="40"/>
      <c r="G118" s="40"/>
    </row>
    <row r="119" spans="1:9" ht="3" customHeight="1" x14ac:dyDescent="0.25">
      <c r="A119" s="39"/>
      <c r="B119" s="25"/>
      <c r="C119" s="25"/>
      <c r="D119" s="25"/>
      <c r="E119" s="25"/>
      <c r="F119" s="25"/>
      <c r="G119" s="24"/>
    </row>
    <row r="120" spans="1:9" ht="16.95" customHeight="1" x14ac:dyDescent="0.25">
      <c r="A120" s="43" t="s">
        <v>58</v>
      </c>
      <c r="B120" s="44"/>
      <c r="C120" s="44"/>
      <c r="D120" s="44"/>
      <c r="E120" s="44"/>
      <c r="F120" s="44"/>
      <c r="G120" s="44"/>
    </row>
    <row r="121" spans="1:9" x14ac:dyDescent="0.25">
      <c r="G121" s="18"/>
    </row>
    <row r="122" spans="1:9" x14ac:dyDescent="0.25">
      <c r="H122" s="18"/>
      <c r="I122" s="18"/>
    </row>
    <row r="123" spans="1:9" x14ac:dyDescent="0.25">
      <c r="H123" s="18"/>
      <c r="I123" s="18"/>
    </row>
    <row r="124" spans="1:9" x14ac:dyDescent="0.25">
      <c r="H124" s="18"/>
      <c r="I124" s="18"/>
    </row>
    <row r="125" spans="1:9" x14ac:dyDescent="0.25">
      <c r="H125" s="18"/>
      <c r="I125" s="18"/>
    </row>
    <row r="126" spans="1:9" x14ac:dyDescent="0.25">
      <c r="H126" s="18"/>
      <c r="I126" s="18"/>
    </row>
    <row r="127" spans="1:9" x14ac:dyDescent="0.25">
      <c r="H127" s="18"/>
      <c r="I127" s="18"/>
    </row>
    <row r="128" spans="1:9" x14ac:dyDescent="0.25">
      <c r="H128" s="11"/>
      <c r="I128" s="11"/>
    </row>
    <row r="129" spans="8:9" x14ac:dyDescent="0.25">
      <c r="H129" s="11"/>
      <c r="I129" s="11"/>
    </row>
    <row r="130" spans="8:9" x14ac:dyDescent="0.25">
      <c r="H130" s="11"/>
      <c r="I130" s="11"/>
    </row>
    <row r="131" spans="8:9" x14ac:dyDescent="0.25">
      <c r="H131" s="11"/>
      <c r="I131" s="11"/>
    </row>
    <row r="183" spans="2:7" x14ac:dyDescent="0.25">
      <c r="F183" s="3"/>
    </row>
    <row r="184" spans="2:7" x14ac:dyDescent="0.25">
      <c r="F184" s="3"/>
    </row>
    <row r="185" spans="2:7" x14ac:dyDescent="0.25">
      <c r="B185" s="3"/>
      <c r="C185" s="3"/>
      <c r="D185" s="3"/>
      <c r="E185" s="3"/>
      <c r="F185" s="3"/>
      <c r="G185" s="3"/>
    </row>
    <row r="186" spans="2:7" x14ac:dyDescent="0.25">
      <c r="B186" s="3"/>
      <c r="C186" s="3"/>
      <c r="D186" s="3"/>
      <c r="E186" s="3"/>
      <c r="F186" s="3"/>
      <c r="G186" s="3"/>
    </row>
    <row r="187" spans="2:7" x14ac:dyDescent="0.25">
      <c r="B187" s="3"/>
      <c r="C187" s="3"/>
      <c r="D187" s="3"/>
      <c r="E187" s="3"/>
      <c r="F187" s="3"/>
      <c r="G187" s="3"/>
    </row>
    <row r="188" spans="2:7" x14ac:dyDescent="0.25">
      <c r="B188" s="3"/>
      <c r="C188" s="3"/>
      <c r="D188" s="3"/>
      <c r="E188" s="3"/>
      <c r="F188" s="3"/>
      <c r="G188" s="3"/>
    </row>
    <row r="189" spans="2:7" x14ac:dyDescent="0.25">
      <c r="B189" s="3"/>
      <c r="C189" s="3"/>
      <c r="D189" s="3"/>
      <c r="E189" s="3"/>
      <c r="F189" s="3"/>
      <c r="G189" s="3"/>
    </row>
    <row r="190" spans="2:7" x14ac:dyDescent="0.25">
      <c r="B190" s="3"/>
      <c r="C190" s="3"/>
      <c r="D190" s="3"/>
      <c r="E190" s="3"/>
      <c r="F190" s="3"/>
      <c r="G190" s="3"/>
    </row>
    <row r="191" spans="2:7" x14ac:dyDescent="0.25">
      <c r="B191" s="3"/>
      <c r="C191" s="3"/>
      <c r="D191" s="3"/>
      <c r="E191" s="3"/>
      <c r="F191" s="3"/>
      <c r="G191" s="3"/>
    </row>
    <row r="192" spans="2:7" x14ac:dyDescent="0.25">
      <c r="B192" s="3"/>
      <c r="C192" s="3"/>
      <c r="D192" s="3"/>
      <c r="E192" s="3"/>
      <c r="F192" s="3"/>
      <c r="G192" s="3"/>
    </row>
    <row r="193" spans="2:7" x14ac:dyDescent="0.25">
      <c r="B193" s="3"/>
      <c r="C193" s="3"/>
      <c r="D193" s="3"/>
      <c r="E193" s="3"/>
      <c r="F193" s="3"/>
      <c r="G193" s="3"/>
    </row>
    <row r="194" spans="2:7" x14ac:dyDescent="0.25">
      <c r="B194" s="3"/>
      <c r="C194" s="3"/>
      <c r="D194" s="3"/>
      <c r="E194" s="3"/>
      <c r="F194" s="3"/>
      <c r="G194" s="3"/>
    </row>
    <row r="195" spans="2:7" x14ac:dyDescent="0.25">
      <c r="B195" s="3"/>
      <c r="C195" s="3"/>
      <c r="D195" s="3"/>
      <c r="E195" s="3"/>
      <c r="F195" s="3"/>
      <c r="G195" s="3"/>
    </row>
    <row r="196" spans="2:7" x14ac:dyDescent="0.25">
      <c r="B196" s="3"/>
      <c r="C196" s="3"/>
      <c r="D196" s="3"/>
      <c r="E196" s="3"/>
      <c r="F196" s="3"/>
      <c r="G196" s="3"/>
    </row>
    <row r="197" spans="2:7" x14ac:dyDescent="0.25">
      <c r="B197" s="3"/>
      <c r="C197" s="3"/>
      <c r="D197" s="3"/>
      <c r="E197" s="3"/>
      <c r="F197" s="3"/>
      <c r="G197" s="3"/>
    </row>
    <row r="198" spans="2:7" x14ac:dyDescent="0.25">
      <c r="B198" s="3"/>
      <c r="C198" s="3"/>
      <c r="D198" s="3"/>
      <c r="E198" s="3"/>
      <c r="F198" s="3"/>
      <c r="G198" s="3"/>
    </row>
    <row r="199" spans="2:7" x14ac:dyDescent="0.25">
      <c r="B199" s="3"/>
      <c r="C199" s="3"/>
      <c r="D199" s="3"/>
      <c r="E199" s="3"/>
      <c r="F199" s="3"/>
      <c r="G199" s="3"/>
    </row>
    <row r="200" spans="2:7" x14ac:dyDescent="0.25">
      <c r="B200" s="3"/>
      <c r="C200" s="3"/>
      <c r="D200" s="3"/>
      <c r="E200" s="3"/>
      <c r="F200" s="3"/>
      <c r="G200" s="3"/>
    </row>
    <row r="201" spans="2:7" x14ac:dyDescent="0.25">
      <c r="B201" s="3"/>
      <c r="C201" s="3"/>
      <c r="D201" s="3"/>
      <c r="E201" s="3"/>
      <c r="F201" s="3"/>
      <c r="G201" s="3"/>
    </row>
    <row r="202" spans="2:7" x14ac:dyDescent="0.25">
      <c r="B202" s="3"/>
      <c r="C202" s="3"/>
      <c r="D202" s="3"/>
      <c r="E202" s="3"/>
      <c r="F202" s="3"/>
      <c r="G202" s="3"/>
    </row>
    <row r="203" spans="2:7" x14ac:dyDescent="0.25">
      <c r="B203" s="3"/>
      <c r="C203" s="3"/>
      <c r="D203" s="3"/>
      <c r="E203" s="3"/>
      <c r="F203" s="3"/>
      <c r="G203" s="3"/>
    </row>
    <row r="204" spans="2:7" x14ac:dyDescent="0.25">
      <c r="B204" s="3"/>
      <c r="C204" s="3"/>
      <c r="D204" s="3"/>
      <c r="E204" s="3"/>
      <c r="F204" s="3"/>
      <c r="G204" s="3"/>
    </row>
    <row r="205" spans="2:7" x14ac:dyDescent="0.25">
      <c r="B205" s="3"/>
      <c r="C205" s="3"/>
      <c r="D205" s="3"/>
      <c r="E205" s="3"/>
      <c r="F205" s="3"/>
      <c r="G205" s="3"/>
    </row>
    <row r="206" spans="2:7" x14ac:dyDescent="0.25">
      <c r="B206" s="3"/>
      <c r="C206" s="3"/>
      <c r="D206" s="3"/>
      <c r="E206" s="3"/>
      <c r="F206" s="3"/>
      <c r="G206" s="3"/>
    </row>
    <row r="207" spans="2:7" x14ac:dyDescent="0.25">
      <c r="B207" s="3"/>
      <c r="C207" s="3"/>
      <c r="D207" s="3"/>
      <c r="E207" s="3"/>
      <c r="F207" s="3"/>
      <c r="G207" s="3"/>
    </row>
    <row r="208" spans="2:7" x14ac:dyDescent="0.25">
      <c r="B208" s="3"/>
      <c r="C208" s="3"/>
      <c r="D208" s="3"/>
      <c r="E208" s="3"/>
      <c r="F208" s="3"/>
      <c r="G208" s="3"/>
    </row>
    <row r="209" spans="2:7" x14ac:dyDescent="0.25">
      <c r="B209" s="3"/>
      <c r="C209" s="3"/>
      <c r="D209" s="3"/>
      <c r="E209" s="3"/>
      <c r="F209" s="3"/>
      <c r="G209" s="3"/>
    </row>
    <row r="210" spans="2:7" x14ac:dyDescent="0.25">
      <c r="B210" s="3"/>
      <c r="C210" s="3"/>
      <c r="D210" s="3"/>
      <c r="E210" s="3"/>
      <c r="F210" s="3"/>
      <c r="G210" s="3"/>
    </row>
    <row r="211" spans="2:7" x14ac:dyDescent="0.25">
      <c r="B211" s="3"/>
      <c r="C211" s="3"/>
      <c r="D211" s="3"/>
      <c r="E211" s="3"/>
      <c r="F211" s="3"/>
      <c r="G211" s="3"/>
    </row>
    <row r="212" spans="2:7" x14ac:dyDescent="0.25">
      <c r="B212" s="3"/>
      <c r="C212" s="3"/>
      <c r="D212" s="3"/>
      <c r="E212" s="3"/>
      <c r="F212" s="3"/>
      <c r="G212" s="3"/>
    </row>
    <row r="213" spans="2:7" x14ac:dyDescent="0.25">
      <c r="B213" s="3"/>
      <c r="C213" s="3"/>
      <c r="D213" s="3"/>
      <c r="E213" s="3"/>
      <c r="F213" s="3"/>
      <c r="G213" s="3"/>
    </row>
    <row r="214" spans="2:7" x14ac:dyDescent="0.25">
      <c r="B214" s="3"/>
      <c r="C214" s="3"/>
      <c r="D214" s="3"/>
      <c r="E214" s="3"/>
      <c r="F214" s="3"/>
      <c r="G214" s="3"/>
    </row>
    <row r="215" spans="2:7" x14ac:dyDescent="0.25">
      <c r="B215" s="3"/>
      <c r="C215" s="3"/>
      <c r="D215" s="3"/>
      <c r="E215" s="3"/>
      <c r="F215" s="3"/>
      <c r="G215" s="3"/>
    </row>
    <row r="216" spans="2:7" x14ac:dyDescent="0.25">
      <c r="B216" s="3"/>
      <c r="C216" s="3"/>
      <c r="D216" s="3"/>
      <c r="E216" s="3"/>
      <c r="F216" s="3"/>
      <c r="G216" s="3"/>
    </row>
    <row r="217" spans="2:7" x14ac:dyDescent="0.25">
      <c r="B217" s="3"/>
      <c r="C217" s="3"/>
      <c r="D217" s="3"/>
      <c r="E217" s="3"/>
      <c r="F217" s="3"/>
      <c r="G217" s="3"/>
    </row>
    <row r="218" spans="2:7" x14ac:dyDescent="0.25">
      <c r="B218" s="3"/>
      <c r="C218" s="3"/>
      <c r="D218" s="3"/>
      <c r="E218" s="3"/>
      <c r="F218" s="3"/>
      <c r="G218" s="3"/>
    </row>
    <row r="219" spans="2:7" x14ac:dyDescent="0.25">
      <c r="B219" s="3"/>
      <c r="C219" s="3"/>
      <c r="D219" s="3"/>
      <c r="E219" s="3"/>
      <c r="F219" s="3"/>
      <c r="G219" s="3"/>
    </row>
    <row r="220" spans="2:7" x14ac:dyDescent="0.25">
      <c r="B220" s="3"/>
      <c r="C220" s="3"/>
      <c r="D220" s="3"/>
      <c r="E220" s="3"/>
      <c r="F220" s="3"/>
      <c r="G220" s="3"/>
    </row>
    <row r="221" spans="2:7" x14ac:dyDescent="0.25">
      <c r="B221" s="3"/>
      <c r="C221" s="3"/>
      <c r="D221" s="3"/>
      <c r="E221" s="3"/>
      <c r="F221" s="3"/>
      <c r="G221" s="3"/>
    </row>
    <row r="222" spans="2:7" x14ac:dyDescent="0.25">
      <c r="B222" s="3"/>
      <c r="C222" s="3"/>
      <c r="D222" s="3"/>
      <c r="E222" s="3"/>
      <c r="F222" s="3"/>
      <c r="G222" s="3"/>
    </row>
    <row r="223" spans="2:7" x14ac:dyDescent="0.25">
      <c r="B223" s="3"/>
      <c r="C223" s="3"/>
      <c r="D223" s="3"/>
      <c r="E223" s="3"/>
      <c r="F223" s="3"/>
      <c r="G223" s="3"/>
    </row>
    <row r="224" spans="2:7" x14ac:dyDescent="0.25">
      <c r="B224" s="3"/>
      <c r="C224" s="3"/>
      <c r="D224" s="3"/>
      <c r="E224" s="3"/>
      <c r="F224" s="3"/>
      <c r="G224" s="3"/>
    </row>
    <row r="225" spans="2:7" x14ac:dyDescent="0.25">
      <c r="B225" s="3"/>
      <c r="C225" s="3"/>
      <c r="D225" s="3"/>
      <c r="E225" s="3"/>
      <c r="F225" s="3"/>
      <c r="G225" s="3"/>
    </row>
    <row r="226" spans="2:7" x14ac:dyDescent="0.25">
      <c r="B226" s="3"/>
      <c r="C226" s="3"/>
      <c r="D226" s="3"/>
      <c r="E226" s="3"/>
      <c r="F226" s="3"/>
      <c r="G226" s="3"/>
    </row>
    <row r="227" spans="2:7" x14ac:dyDescent="0.25">
      <c r="B227" s="3"/>
      <c r="C227" s="3"/>
      <c r="D227" s="3"/>
      <c r="E227" s="3"/>
      <c r="F227" s="3"/>
      <c r="G227" s="3"/>
    </row>
    <row r="228" spans="2:7" x14ac:dyDescent="0.25">
      <c r="B228" s="3"/>
      <c r="C228" s="3"/>
      <c r="D228" s="3"/>
      <c r="E228" s="3"/>
      <c r="F228" s="3"/>
      <c r="G228" s="3"/>
    </row>
    <row r="229" spans="2:7" x14ac:dyDescent="0.25">
      <c r="B229" s="3"/>
      <c r="C229" s="3"/>
      <c r="D229" s="3"/>
      <c r="E229" s="3"/>
      <c r="F229" s="3"/>
      <c r="G229" s="3"/>
    </row>
    <row r="230" spans="2:7" x14ac:dyDescent="0.25">
      <c r="B230" s="3"/>
      <c r="C230" s="3"/>
      <c r="D230" s="3"/>
      <c r="E230" s="3"/>
      <c r="F230" s="3"/>
      <c r="G230" s="3"/>
    </row>
    <row r="231" spans="2:7" x14ac:dyDescent="0.25">
      <c r="B231" s="3"/>
      <c r="C231" s="3"/>
      <c r="D231" s="3"/>
      <c r="E231" s="3"/>
      <c r="F231" s="3"/>
      <c r="G231" s="3"/>
    </row>
    <row r="232" spans="2:7" x14ac:dyDescent="0.25">
      <c r="B232" s="3"/>
      <c r="C232" s="3"/>
      <c r="D232" s="3"/>
      <c r="E232" s="3"/>
      <c r="F232" s="3"/>
      <c r="G232" s="3"/>
    </row>
    <row r="233" spans="2:7" x14ac:dyDescent="0.25">
      <c r="B233" s="3"/>
      <c r="C233" s="3"/>
      <c r="D233" s="3"/>
      <c r="E233" s="3"/>
      <c r="F233" s="3"/>
      <c r="G233" s="3"/>
    </row>
    <row r="234" spans="2:7" x14ac:dyDescent="0.25">
      <c r="B234" s="3"/>
      <c r="C234" s="3"/>
      <c r="D234" s="3"/>
      <c r="E234" s="3"/>
      <c r="F234" s="3"/>
      <c r="G234" s="3"/>
    </row>
    <row r="235" spans="2:7" x14ac:dyDescent="0.25">
      <c r="B235" s="3"/>
      <c r="C235" s="3"/>
      <c r="D235" s="3"/>
      <c r="E235" s="3"/>
      <c r="F235" s="3"/>
      <c r="G235" s="3"/>
    </row>
    <row r="236" spans="2:7" x14ac:dyDescent="0.25">
      <c r="B236" s="3"/>
      <c r="C236" s="3"/>
      <c r="D236" s="3"/>
      <c r="E236" s="3"/>
      <c r="F236" s="3"/>
      <c r="G236" s="3"/>
    </row>
    <row r="237" spans="2:7" x14ac:dyDescent="0.25">
      <c r="B237" s="3"/>
      <c r="C237" s="3"/>
      <c r="D237" s="3"/>
      <c r="E237" s="3"/>
      <c r="F237" s="3"/>
      <c r="G237" s="3"/>
    </row>
    <row r="238" spans="2:7" x14ac:dyDescent="0.25">
      <c r="B238" s="3"/>
      <c r="C238" s="3"/>
      <c r="D238" s="3"/>
      <c r="E238" s="3"/>
      <c r="F238" s="3"/>
      <c r="G238" s="3"/>
    </row>
    <row r="239" spans="2:7" x14ac:dyDescent="0.25">
      <c r="B239" s="3"/>
      <c r="C239" s="3"/>
      <c r="D239" s="3"/>
      <c r="E239" s="3"/>
      <c r="F239" s="3"/>
      <c r="G239" s="3"/>
    </row>
    <row r="240" spans="2:7" x14ac:dyDescent="0.25">
      <c r="B240" s="3"/>
      <c r="C240" s="3"/>
      <c r="D240" s="3"/>
      <c r="E240" s="3"/>
      <c r="F240" s="3"/>
      <c r="G240" s="3"/>
    </row>
    <row r="241" spans="2:7" x14ac:dyDescent="0.25">
      <c r="B241" s="3"/>
      <c r="C241" s="3"/>
      <c r="D241" s="3"/>
      <c r="E241" s="3"/>
      <c r="F241" s="3"/>
      <c r="G241" s="3"/>
    </row>
    <row r="242" spans="2:7" x14ac:dyDescent="0.25">
      <c r="B242" s="3"/>
      <c r="C242" s="3"/>
      <c r="D242" s="3"/>
      <c r="E242" s="3"/>
      <c r="F242" s="3"/>
      <c r="G242" s="3"/>
    </row>
    <row r="243" spans="2:7" x14ac:dyDescent="0.25">
      <c r="B243" s="3"/>
      <c r="C243" s="3"/>
      <c r="D243" s="3"/>
      <c r="E243" s="3"/>
      <c r="F243" s="3"/>
      <c r="G243" s="3"/>
    </row>
    <row r="244" spans="2:7" x14ac:dyDescent="0.25">
      <c r="B244" s="3"/>
      <c r="C244" s="3"/>
      <c r="D244" s="3"/>
      <c r="E244" s="3"/>
      <c r="F244" s="3"/>
      <c r="G244" s="3"/>
    </row>
    <row r="245" spans="2:7" x14ac:dyDescent="0.25">
      <c r="B245" s="3"/>
      <c r="C245" s="3"/>
      <c r="D245" s="3"/>
      <c r="E245" s="3"/>
      <c r="F245" s="3"/>
      <c r="G245" s="3"/>
    </row>
    <row r="246" spans="2:7" x14ac:dyDescent="0.25">
      <c r="B246" s="3"/>
      <c r="C246" s="3"/>
      <c r="D246" s="3"/>
      <c r="E246" s="3"/>
      <c r="F246" s="3"/>
      <c r="G246" s="3"/>
    </row>
    <row r="247" spans="2:7" x14ac:dyDescent="0.25">
      <c r="B247" s="3"/>
      <c r="C247" s="3"/>
      <c r="D247" s="3"/>
      <c r="E247" s="3"/>
      <c r="F247" s="3"/>
      <c r="G247" s="3"/>
    </row>
    <row r="248" spans="2:7" x14ac:dyDescent="0.25">
      <c r="B248" s="3"/>
      <c r="C248" s="3"/>
      <c r="D248" s="3"/>
      <c r="E248" s="3"/>
      <c r="F248" s="3"/>
      <c r="G248" s="3"/>
    </row>
    <row r="249" spans="2:7" x14ac:dyDescent="0.25">
      <c r="B249" s="3"/>
      <c r="C249" s="3"/>
      <c r="D249" s="3"/>
      <c r="E249" s="3"/>
      <c r="G249" s="3"/>
    </row>
    <row r="250" spans="2:7" x14ac:dyDescent="0.25">
      <c r="B250" s="3"/>
      <c r="C250" s="3"/>
      <c r="D250" s="3"/>
      <c r="E250" s="3"/>
      <c r="G250" s="3"/>
    </row>
  </sheetData>
  <mergeCells count="20">
    <mergeCell ref="A1:I1"/>
    <mergeCell ref="H34:I34"/>
    <mergeCell ref="H65:I65"/>
    <mergeCell ref="A63:I63"/>
    <mergeCell ref="A32:I32"/>
    <mergeCell ref="D3:E3"/>
    <mergeCell ref="F3:G3"/>
    <mergeCell ref="B65:C65"/>
    <mergeCell ref="D65:E65"/>
    <mergeCell ref="F65:G65"/>
    <mergeCell ref="D34:E34"/>
    <mergeCell ref="F34:G34"/>
    <mergeCell ref="B3:C3"/>
    <mergeCell ref="B34:C34"/>
    <mergeCell ref="A120:G120"/>
    <mergeCell ref="A96:G96"/>
    <mergeCell ref="A97:G97"/>
    <mergeCell ref="A116:G116"/>
    <mergeCell ref="H3:I3"/>
    <mergeCell ref="A95:G95"/>
  </mergeCells>
  <phoneticPr fontId="4" type="noConversion"/>
  <pageMargins left="0.95" right="0.85" top="1" bottom="1" header="0.5" footer="0.95"/>
  <pageSetup scale="97" orientation="landscape" r:id="rId1"/>
  <headerFooter alignWithMargins="0">
    <oddFooter>&amp;L&amp;9Source: Wyoming Deparment of Revenue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</vt:lpstr>
      <vt:lpstr>GFTAB</vt:lpstr>
      <vt:lpstr>A!Print_Area</vt:lpstr>
      <vt:lpstr>STATETAX</vt:lpstr>
      <vt:lpstr>TAXRATES</vt:lpstr>
      <vt:lpstr>TOTTABS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Wenlin</dc:creator>
  <cp:lastModifiedBy>Liu, Wenlin</cp:lastModifiedBy>
  <cp:lastPrinted>2024-11-14T18:26:18Z</cp:lastPrinted>
  <dcterms:created xsi:type="dcterms:W3CDTF">2005-10-13T22:12:45Z</dcterms:created>
  <dcterms:modified xsi:type="dcterms:W3CDTF">2024-11-14T23:55:25Z</dcterms:modified>
</cp:coreProperties>
</file>