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ECON\S&amp;UTAX\"/>
    </mc:Choice>
  </mc:AlternateContent>
  <bookViews>
    <workbookView xWindow="0" yWindow="168" windowWidth="13212" windowHeight="6948"/>
  </bookViews>
  <sheets>
    <sheet name="Table" sheetId="2" r:id="rId1"/>
    <sheet name="Table (2)" sheetId="7" r:id="rId2"/>
    <sheet name="Formula" sheetId="6" r:id="rId3"/>
    <sheet name="Sheet1" sheetId="4" r:id="rId4"/>
  </sheets>
  <definedNames>
    <definedName name="_xlnm.Print_Area" localSheetId="0">Table!$A$1:$G$502</definedName>
    <definedName name="_xlnm.Print_Area" localSheetId="1">'Table (2)'!$A$1:$G$502</definedName>
  </definedNames>
  <calcPr calcId="162913"/>
</workbook>
</file>

<file path=xl/calcChain.xml><?xml version="1.0" encoding="utf-8"?>
<calcChain xmlns="http://schemas.openxmlformats.org/spreadsheetml/2006/main">
  <c r="G15" i="2" l="1"/>
  <c r="C40" i="2" l="1"/>
  <c r="D40" i="2"/>
  <c r="E40" i="2"/>
  <c r="F40" i="2"/>
  <c r="G40" i="2"/>
  <c r="G503" i="7"/>
  <c r="E503" i="7"/>
  <c r="C503" i="7"/>
  <c r="G502" i="7"/>
  <c r="H502" i="7" s="1"/>
  <c r="F502" i="7"/>
  <c r="E502" i="7"/>
  <c r="D502" i="7"/>
  <c r="C502" i="7"/>
  <c r="B502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G482" i="7"/>
  <c r="E482" i="7"/>
  <c r="C482" i="7"/>
  <c r="G481" i="7"/>
  <c r="H481" i="7" s="1"/>
  <c r="F481" i="7"/>
  <c r="E481" i="7"/>
  <c r="D481" i="7"/>
  <c r="C481" i="7"/>
  <c r="B481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G461" i="7"/>
  <c r="E461" i="7"/>
  <c r="C461" i="7"/>
  <c r="G460" i="7"/>
  <c r="H460" i="7" s="1"/>
  <c r="F460" i="7"/>
  <c r="E460" i="7"/>
  <c r="D460" i="7"/>
  <c r="C460" i="7"/>
  <c r="B460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G440" i="7"/>
  <c r="E440" i="7"/>
  <c r="C440" i="7"/>
  <c r="G439" i="7"/>
  <c r="H439" i="7" s="1"/>
  <c r="F439" i="7"/>
  <c r="E439" i="7"/>
  <c r="D439" i="7"/>
  <c r="C439" i="7"/>
  <c r="B439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G419" i="7"/>
  <c r="E419" i="7"/>
  <c r="C419" i="7"/>
  <c r="G418" i="7"/>
  <c r="H418" i="7" s="1"/>
  <c r="F418" i="7"/>
  <c r="E418" i="7"/>
  <c r="D418" i="7"/>
  <c r="C418" i="7"/>
  <c r="B418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G398" i="7"/>
  <c r="E398" i="7"/>
  <c r="C398" i="7"/>
  <c r="G397" i="7"/>
  <c r="H397" i="7" s="1"/>
  <c r="F397" i="7"/>
  <c r="E397" i="7"/>
  <c r="D397" i="7"/>
  <c r="C397" i="7"/>
  <c r="B397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G377" i="7"/>
  <c r="E377" i="7"/>
  <c r="C377" i="7"/>
  <c r="G376" i="7"/>
  <c r="H376" i="7" s="1"/>
  <c r="F376" i="7"/>
  <c r="E376" i="7"/>
  <c r="D376" i="7"/>
  <c r="C376" i="7"/>
  <c r="B376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G356" i="7"/>
  <c r="E356" i="7"/>
  <c r="C356" i="7"/>
  <c r="G355" i="7"/>
  <c r="H355" i="7" s="1"/>
  <c r="F355" i="7"/>
  <c r="E355" i="7"/>
  <c r="D355" i="7"/>
  <c r="C355" i="7"/>
  <c r="B355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G335" i="7"/>
  <c r="E335" i="7"/>
  <c r="C335" i="7"/>
  <c r="G334" i="7"/>
  <c r="H334" i="7" s="1"/>
  <c r="F334" i="7"/>
  <c r="E334" i="7"/>
  <c r="D334" i="7"/>
  <c r="C334" i="7"/>
  <c r="B334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G314" i="7"/>
  <c r="E314" i="7"/>
  <c r="C314" i="7"/>
  <c r="G313" i="7"/>
  <c r="H313" i="7" s="1"/>
  <c r="F313" i="7"/>
  <c r="E313" i="7"/>
  <c r="D313" i="7"/>
  <c r="C313" i="7"/>
  <c r="B313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G293" i="7"/>
  <c r="E293" i="7"/>
  <c r="C293" i="7"/>
  <c r="G292" i="7"/>
  <c r="H292" i="7" s="1"/>
  <c r="F292" i="7"/>
  <c r="E292" i="7"/>
  <c r="D292" i="7"/>
  <c r="C292" i="7"/>
  <c r="B292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G272" i="7"/>
  <c r="E272" i="7"/>
  <c r="C272" i="7"/>
  <c r="G271" i="7"/>
  <c r="H271" i="7" s="1"/>
  <c r="F271" i="7"/>
  <c r="E271" i="7"/>
  <c r="D271" i="7"/>
  <c r="C271" i="7"/>
  <c r="B271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G251" i="7"/>
  <c r="E251" i="7"/>
  <c r="C251" i="7"/>
  <c r="G250" i="7"/>
  <c r="H250" i="7" s="1"/>
  <c r="F250" i="7"/>
  <c r="E250" i="7"/>
  <c r="D250" i="7"/>
  <c r="C250" i="7"/>
  <c r="B250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G230" i="7"/>
  <c r="E230" i="7"/>
  <c r="C230" i="7"/>
  <c r="G229" i="7"/>
  <c r="H229" i="7" s="1"/>
  <c r="F229" i="7"/>
  <c r="E229" i="7"/>
  <c r="D229" i="7"/>
  <c r="C229" i="7"/>
  <c r="B229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G209" i="7"/>
  <c r="E209" i="7"/>
  <c r="C209" i="7"/>
  <c r="G208" i="7"/>
  <c r="H208" i="7" s="1"/>
  <c r="F208" i="7"/>
  <c r="E208" i="7"/>
  <c r="D208" i="7"/>
  <c r="C208" i="7"/>
  <c r="B208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G188" i="7"/>
  <c r="E188" i="7"/>
  <c r="C188" i="7"/>
  <c r="G187" i="7"/>
  <c r="H187" i="7" s="1"/>
  <c r="F187" i="7"/>
  <c r="E187" i="7"/>
  <c r="D187" i="7"/>
  <c r="C187" i="7"/>
  <c r="B187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G167" i="7"/>
  <c r="E167" i="7"/>
  <c r="C167" i="7"/>
  <c r="G166" i="7"/>
  <c r="H166" i="7" s="1"/>
  <c r="F166" i="7"/>
  <c r="E166" i="7"/>
  <c r="D166" i="7"/>
  <c r="C166" i="7"/>
  <c r="B166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G146" i="7"/>
  <c r="E146" i="7"/>
  <c r="C146" i="7"/>
  <c r="G145" i="7"/>
  <c r="H145" i="7" s="1"/>
  <c r="F145" i="7"/>
  <c r="E145" i="7"/>
  <c r="D145" i="7"/>
  <c r="C145" i="7"/>
  <c r="B145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G125" i="7"/>
  <c r="E125" i="7"/>
  <c r="C125" i="7"/>
  <c r="G124" i="7"/>
  <c r="H124" i="7" s="1"/>
  <c r="F124" i="7"/>
  <c r="E124" i="7"/>
  <c r="D124" i="7"/>
  <c r="C124" i="7"/>
  <c r="B124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G104" i="7"/>
  <c r="E104" i="7"/>
  <c r="C104" i="7"/>
  <c r="G103" i="7"/>
  <c r="H103" i="7" s="1"/>
  <c r="F103" i="7"/>
  <c r="E103" i="7"/>
  <c r="D103" i="7"/>
  <c r="C103" i="7"/>
  <c r="B103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G83" i="7"/>
  <c r="E83" i="7"/>
  <c r="C83" i="7"/>
  <c r="G82" i="7"/>
  <c r="H82" i="7" s="1"/>
  <c r="F82" i="7"/>
  <c r="E82" i="7"/>
  <c r="D82" i="7"/>
  <c r="C82" i="7"/>
  <c r="B82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G62" i="7"/>
  <c r="E62" i="7"/>
  <c r="C62" i="7"/>
  <c r="G61" i="7"/>
  <c r="H61" i="7" s="1"/>
  <c r="F61" i="7"/>
  <c r="E61" i="7"/>
  <c r="D61" i="7"/>
  <c r="C61" i="7"/>
  <c r="B61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G41" i="7"/>
  <c r="E41" i="7"/>
  <c r="C41" i="7"/>
  <c r="G40" i="7"/>
  <c r="H40" i="7" s="1"/>
  <c r="F40" i="7"/>
  <c r="E40" i="7"/>
  <c r="D40" i="7"/>
  <c r="C40" i="7"/>
  <c r="B40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G17" i="7"/>
  <c r="F17" i="7"/>
  <c r="E17" i="7"/>
  <c r="E20" i="7" s="1"/>
  <c r="D17" i="7"/>
  <c r="C17" i="7"/>
  <c r="C20" i="7" s="1"/>
  <c r="B17" i="7"/>
  <c r="G16" i="7"/>
  <c r="H16" i="7" s="1"/>
  <c r="F16" i="7"/>
  <c r="E16" i="7"/>
  <c r="D16" i="7"/>
  <c r="C16" i="7"/>
  <c r="B16" i="7"/>
  <c r="H15" i="7"/>
  <c r="G15" i="7"/>
  <c r="F15" i="7"/>
  <c r="E15" i="7"/>
  <c r="D15" i="7"/>
  <c r="C15" i="7"/>
  <c r="B15" i="7"/>
  <c r="G14" i="7"/>
  <c r="H14" i="7" s="1"/>
  <c r="F14" i="7"/>
  <c r="E14" i="7"/>
  <c r="D14" i="7"/>
  <c r="C14" i="7"/>
  <c r="B14" i="7"/>
  <c r="H13" i="7"/>
  <c r="G13" i="7"/>
  <c r="F13" i="7"/>
  <c r="E13" i="7"/>
  <c r="D13" i="7"/>
  <c r="C13" i="7"/>
  <c r="B13" i="7"/>
  <c r="H12" i="7"/>
  <c r="G12" i="7"/>
  <c r="F12" i="7"/>
  <c r="E12" i="7"/>
  <c r="D12" i="7"/>
  <c r="C12" i="7"/>
  <c r="B12" i="7"/>
  <c r="H11" i="7"/>
  <c r="G11" i="7"/>
  <c r="F11" i="7"/>
  <c r="E11" i="7"/>
  <c r="D11" i="7"/>
  <c r="C11" i="7"/>
  <c r="B11" i="7"/>
  <c r="G10" i="7"/>
  <c r="G19" i="7" s="1"/>
  <c r="H19" i="7" s="1"/>
  <c r="F10" i="7"/>
  <c r="E10" i="7"/>
  <c r="D10" i="7"/>
  <c r="C10" i="7"/>
  <c r="B10" i="7"/>
  <c r="G9" i="7"/>
  <c r="F9" i="7"/>
  <c r="E9" i="7"/>
  <c r="H9" i="7" s="1"/>
  <c r="D9" i="7"/>
  <c r="C9" i="7"/>
  <c r="B9" i="7"/>
  <c r="G8" i="7"/>
  <c r="H8" i="7" s="1"/>
  <c r="F8" i="7"/>
  <c r="E8" i="7"/>
  <c r="D8" i="7"/>
  <c r="C8" i="7"/>
  <c r="B8" i="7"/>
  <c r="H7" i="7"/>
  <c r="G7" i="7"/>
  <c r="F7" i="7"/>
  <c r="E7" i="7"/>
  <c r="D7" i="7"/>
  <c r="C7" i="7"/>
  <c r="B7" i="7"/>
  <c r="G6" i="7"/>
  <c r="H6" i="7" s="1"/>
  <c r="F6" i="7"/>
  <c r="E6" i="7"/>
  <c r="D6" i="7"/>
  <c r="C6" i="7"/>
  <c r="B6" i="7"/>
  <c r="H5" i="7"/>
  <c r="G5" i="7"/>
  <c r="F5" i="7"/>
  <c r="E5" i="7"/>
  <c r="D5" i="7"/>
  <c r="C5" i="7"/>
  <c r="B5" i="7"/>
  <c r="H4" i="7"/>
  <c r="G4" i="7"/>
  <c r="G20" i="7" s="1"/>
  <c r="F4" i="7"/>
  <c r="F19" i="7" s="1"/>
  <c r="E4" i="7"/>
  <c r="E19" i="7" s="1"/>
  <c r="D4" i="7"/>
  <c r="D19" i="7" s="1"/>
  <c r="C4" i="7"/>
  <c r="C19" i="7" s="1"/>
  <c r="B4" i="7"/>
  <c r="B19" i="7" s="1"/>
  <c r="H10" i="7" l="1"/>
  <c r="H17" i="7"/>
  <c r="C24" i="6"/>
  <c r="C476" i="6"/>
  <c r="D476" i="6"/>
  <c r="C477" i="6"/>
  <c r="D477" i="6"/>
  <c r="C478" i="6"/>
  <c r="D478" i="6"/>
  <c r="C479" i="6"/>
  <c r="D479" i="6"/>
  <c r="C480" i="6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H7" i="6" l="1"/>
  <c r="B14" i="2" l="1"/>
  <c r="C14" i="2"/>
  <c r="D14" i="2" l="1"/>
  <c r="E14" i="2"/>
  <c r="F14" i="2"/>
  <c r="G14" i="2"/>
  <c r="I869" i="6" l="1"/>
  <c r="H869" i="6"/>
  <c r="I868" i="6"/>
  <c r="H868" i="6"/>
  <c r="I867" i="6"/>
  <c r="H867" i="6"/>
  <c r="I866" i="6"/>
  <c r="H866" i="6"/>
  <c r="I865" i="6"/>
  <c r="H865" i="6"/>
  <c r="I864" i="6"/>
  <c r="H864" i="6"/>
  <c r="I863" i="6"/>
  <c r="D848" i="6" s="1"/>
  <c r="H863" i="6"/>
  <c r="C848" i="6" s="1"/>
  <c r="I862" i="6"/>
  <c r="H862" i="6"/>
  <c r="I861" i="6"/>
  <c r="H861" i="6"/>
  <c r="I860" i="6"/>
  <c r="H860" i="6"/>
  <c r="I859" i="6"/>
  <c r="H859" i="6"/>
  <c r="I858" i="6"/>
  <c r="H858" i="6"/>
  <c r="I857" i="6"/>
  <c r="H857" i="6"/>
  <c r="I856" i="6"/>
  <c r="H856" i="6"/>
  <c r="I855" i="6"/>
  <c r="D845" i="6" s="1"/>
  <c r="H855" i="6"/>
  <c r="C845" i="6" s="1"/>
  <c r="I854" i="6"/>
  <c r="D844" i="6" s="1"/>
  <c r="H854" i="6"/>
  <c r="I853" i="6"/>
  <c r="H853" i="6"/>
  <c r="I852" i="6"/>
  <c r="H852" i="6"/>
  <c r="I851" i="6"/>
  <c r="H851" i="6"/>
  <c r="I850" i="6"/>
  <c r="H850" i="6"/>
  <c r="I849" i="6"/>
  <c r="H849" i="6"/>
  <c r="I848" i="6"/>
  <c r="H848" i="6"/>
  <c r="I847" i="6"/>
  <c r="H847" i="6"/>
  <c r="I846" i="6"/>
  <c r="D842" i="6" s="1"/>
  <c r="H846" i="6"/>
  <c r="C842" i="6" s="1"/>
  <c r="D846" i="6"/>
  <c r="C846" i="6"/>
  <c r="I845" i="6"/>
  <c r="H845" i="6"/>
  <c r="I844" i="6"/>
  <c r="H844" i="6"/>
  <c r="C844" i="6"/>
  <c r="I843" i="6"/>
  <c r="D840" i="6" s="1"/>
  <c r="H843" i="6"/>
  <c r="I842" i="6"/>
  <c r="H842" i="6"/>
  <c r="I841" i="6"/>
  <c r="D839" i="6" s="1"/>
  <c r="H841" i="6"/>
  <c r="C839" i="6" s="1"/>
  <c r="I840" i="6"/>
  <c r="H840" i="6"/>
  <c r="I839" i="6"/>
  <c r="H839" i="6"/>
  <c r="C838" i="6" s="1"/>
  <c r="I838" i="6"/>
  <c r="H838" i="6"/>
  <c r="I837" i="6"/>
  <c r="D836" i="6" s="1"/>
  <c r="H837" i="6"/>
  <c r="D837" i="6"/>
  <c r="C837" i="6"/>
  <c r="I836" i="6"/>
  <c r="H836" i="6"/>
  <c r="I833" i="6"/>
  <c r="H833" i="6"/>
  <c r="I832" i="6"/>
  <c r="H832" i="6"/>
  <c r="I831" i="6"/>
  <c r="H831" i="6"/>
  <c r="I830" i="6"/>
  <c r="H830" i="6"/>
  <c r="I829" i="6"/>
  <c r="H829" i="6"/>
  <c r="I828" i="6"/>
  <c r="D812" i="6" s="1"/>
  <c r="H828" i="6"/>
  <c r="I827" i="6"/>
  <c r="H827" i="6"/>
  <c r="I826" i="6"/>
  <c r="H826" i="6"/>
  <c r="I825" i="6"/>
  <c r="H825" i="6"/>
  <c r="I824" i="6"/>
  <c r="D810" i="6" s="1"/>
  <c r="H824" i="6"/>
  <c r="I823" i="6"/>
  <c r="H823" i="6"/>
  <c r="I822" i="6"/>
  <c r="H822" i="6"/>
  <c r="I821" i="6"/>
  <c r="H821" i="6"/>
  <c r="I820" i="6"/>
  <c r="H820" i="6"/>
  <c r="I819" i="6"/>
  <c r="H819" i="6"/>
  <c r="C809" i="6" s="1"/>
  <c r="I818" i="6"/>
  <c r="D808" i="6" s="1"/>
  <c r="H818" i="6"/>
  <c r="C808" i="6" s="1"/>
  <c r="I817" i="6"/>
  <c r="H817" i="6"/>
  <c r="I816" i="6"/>
  <c r="H816" i="6"/>
  <c r="I815" i="6"/>
  <c r="H815" i="6"/>
  <c r="I814" i="6"/>
  <c r="H814" i="6"/>
  <c r="I813" i="6"/>
  <c r="H813" i="6"/>
  <c r="C807" i="6" s="1"/>
  <c r="C813" i="6"/>
  <c r="I812" i="6"/>
  <c r="D801" i="6" s="1"/>
  <c r="H812" i="6"/>
  <c r="C812" i="6"/>
  <c r="I811" i="6"/>
  <c r="H811" i="6"/>
  <c r="I810" i="6"/>
  <c r="H810" i="6"/>
  <c r="C806" i="6" s="1"/>
  <c r="C810" i="6"/>
  <c r="I809" i="6"/>
  <c r="D805" i="6" s="1"/>
  <c r="H809" i="6"/>
  <c r="D809" i="6"/>
  <c r="I808" i="6"/>
  <c r="H808" i="6"/>
  <c r="C805" i="6" s="1"/>
  <c r="I807" i="6"/>
  <c r="H807" i="6"/>
  <c r="C804" i="6" s="1"/>
  <c r="D807" i="6"/>
  <c r="I806" i="6"/>
  <c r="H806" i="6"/>
  <c r="D806" i="6"/>
  <c r="I805" i="6"/>
  <c r="H805" i="6"/>
  <c r="C803" i="6" s="1"/>
  <c r="I804" i="6"/>
  <c r="D802" i="6" s="1"/>
  <c r="H804" i="6"/>
  <c r="I803" i="6"/>
  <c r="H803" i="6"/>
  <c r="D803" i="6"/>
  <c r="I802" i="6"/>
  <c r="H802" i="6"/>
  <c r="I801" i="6"/>
  <c r="H801" i="6"/>
  <c r="C801" i="6"/>
  <c r="I800" i="6"/>
  <c r="H800" i="6"/>
  <c r="I797" i="6"/>
  <c r="D777" i="6" s="1"/>
  <c r="H797" i="6"/>
  <c r="C777" i="6" s="1"/>
  <c r="I796" i="6"/>
  <c r="H796" i="6"/>
  <c r="I795" i="6"/>
  <c r="H795" i="6"/>
  <c r="I794" i="6"/>
  <c r="H794" i="6"/>
  <c r="I793" i="6"/>
  <c r="D776" i="6" s="1"/>
  <c r="H793" i="6"/>
  <c r="C776" i="6" s="1"/>
  <c r="I792" i="6"/>
  <c r="H792" i="6"/>
  <c r="I791" i="6"/>
  <c r="H791" i="6"/>
  <c r="I790" i="6"/>
  <c r="H790" i="6"/>
  <c r="I789" i="6"/>
  <c r="H789" i="6"/>
  <c r="I788" i="6"/>
  <c r="H788" i="6"/>
  <c r="I787" i="6"/>
  <c r="H787" i="6"/>
  <c r="I786" i="6"/>
  <c r="H786" i="6"/>
  <c r="I785" i="6"/>
  <c r="H785" i="6"/>
  <c r="I784" i="6"/>
  <c r="H784" i="6"/>
  <c r="I783" i="6"/>
  <c r="H783" i="6"/>
  <c r="I782" i="6"/>
  <c r="H782" i="6"/>
  <c r="I781" i="6"/>
  <c r="D775" i="6" s="1"/>
  <c r="H781" i="6"/>
  <c r="C775" i="6" s="1"/>
  <c r="I780" i="6"/>
  <c r="H780" i="6"/>
  <c r="I779" i="6"/>
  <c r="H779" i="6"/>
  <c r="I778" i="6"/>
  <c r="H778" i="6"/>
  <c r="I777" i="6"/>
  <c r="D771" i="6" s="1"/>
  <c r="H777" i="6"/>
  <c r="C771" i="6" s="1"/>
  <c r="I776" i="6"/>
  <c r="D765" i="6" s="1"/>
  <c r="H776" i="6"/>
  <c r="C765" i="6" s="1"/>
  <c r="I775" i="6"/>
  <c r="H775" i="6"/>
  <c r="I774" i="6"/>
  <c r="D770" i="6" s="1"/>
  <c r="H774" i="6"/>
  <c r="C770" i="6" s="1"/>
  <c r="D774" i="6"/>
  <c r="C774" i="6"/>
  <c r="I773" i="6"/>
  <c r="H773" i="6"/>
  <c r="D773" i="6"/>
  <c r="C773" i="6"/>
  <c r="I772" i="6"/>
  <c r="D769" i="6" s="1"/>
  <c r="H772" i="6"/>
  <c r="C769" i="6" s="1"/>
  <c r="D772" i="6"/>
  <c r="C772" i="6"/>
  <c r="I771" i="6"/>
  <c r="H771" i="6"/>
  <c r="I770" i="6"/>
  <c r="D768" i="6" s="1"/>
  <c r="H770" i="6"/>
  <c r="C768" i="6" s="1"/>
  <c r="I769" i="6"/>
  <c r="D767" i="6" s="1"/>
  <c r="H769" i="6"/>
  <c r="C767" i="6" s="1"/>
  <c r="I768" i="6"/>
  <c r="H768" i="6"/>
  <c r="I767" i="6"/>
  <c r="H767" i="6"/>
  <c r="I766" i="6"/>
  <c r="H766" i="6"/>
  <c r="I765" i="6"/>
  <c r="H765" i="6"/>
  <c r="I764" i="6"/>
  <c r="H764" i="6"/>
  <c r="I761" i="6"/>
  <c r="H761" i="6"/>
  <c r="I760" i="6"/>
  <c r="H760" i="6"/>
  <c r="C741" i="6" s="1"/>
  <c r="I759" i="6"/>
  <c r="H759" i="6"/>
  <c r="I758" i="6"/>
  <c r="H758" i="6"/>
  <c r="I757" i="6"/>
  <c r="H757" i="6"/>
  <c r="I756" i="6"/>
  <c r="H756" i="6"/>
  <c r="C740" i="6" s="1"/>
  <c r="I755" i="6"/>
  <c r="H755" i="6"/>
  <c r="I754" i="6"/>
  <c r="H754" i="6"/>
  <c r="I753" i="6"/>
  <c r="H753" i="6"/>
  <c r="I752" i="6"/>
  <c r="H752" i="6"/>
  <c r="C738" i="6" s="1"/>
  <c r="I751" i="6"/>
  <c r="H751" i="6"/>
  <c r="I750" i="6"/>
  <c r="H750" i="6"/>
  <c r="I749" i="6"/>
  <c r="H749" i="6"/>
  <c r="I748" i="6"/>
  <c r="H748" i="6"/>
  <c r="I747" i="6"/>
  <c r="D737" i="6" s="1"/>
  <c r="H747" i="6"/>
  <c r="C737" i="6" s="1"/>
  <c r="I746" i="6"/>
  <c r="H746" i="6"/>
  <c r="I745" i="6"/>
  <c r="H745" i="6"/>
  <c r="I744" i="6"/>
  <c r="H744" i="6"/>
  <c r="I743" i="6"/>
  <c r="H743" i="6"/>
  <c r="I742" i="6"/>
  <c r="H742" i="6"/>
  <c r="C735" i="6" s="1"/>
  <c r="I741" i="6"/>
  <c r="H741" i="6"/>
  <c r="I740" i="6"/>
  <c r="H740" i="6"/>
  <c r="D740" i="6"/>
  <c r="I739" i="6"/>
  <c r="H739" i="6"/>
  <c r="I738" i="6"/>
  <c r="H738" i="6"/>
  <c r="C734" i="6" s="1"/>
  <c r="D738" i="6"/>
  <c r="I737" i="6"/>
  <c r="H737" i="6"/>
  <c r="I736" i="6"/>
  <c r="H736" i="6"/>
  <c r="D736" i="6"/>
  <c r="C736" i="6"/>
  <c r="I735" i="6"/>
  <c r="D732" i="6" s="1"/>
  <c r="H735" i="6"/>
  <c r="C732" i="6" s="1"/>
  <c r="I734" i="6"/>
  <c r="H734" i="6"/>
  <c r="D734" i="6"/>
  <c r="I733" i="6"/>
  <c r="H733" i="6"/>
  <c r="D733" i="6"/>
  <c r="C733" i="6"/>
  <c r="I732" i="6"/>
  <c r="H732" i="6"/>
  <c r="I731" i="6"/>
  <c r="H731" i="6"/>
  <c r="D731" i="6"/>
  <c r="C731" i="6"/>
  <c r="I730" i="6"/>
  <c r="H730" i="6"/>
  <c r="D730" i="6"/>
  <c r="C730" i="6"/>
  <c r="I729" i="6"/>
  <c r="H729" i="6"/>
  <c r="D729" i="6"/>
  <c r="C729" i="6"/>
  <c r="I728" i="6"/>
  <c r="H728" i="6"/>
  <c r="C728" i="6" s="1"/>
  <c r="D728" i="6"/>
  <c r="I725" i="6"/>
  <c r="H725" i="6"/>
  <c r="I724" i="6"/>
  <c r="H724" i="6"/>
  <c r="I723" i="6"/>
  <c r="H723" i="6"/>
  <c r="I722" i="6"/>
  <c r="H722" i="6"/>
  <c r="I721" i="6"/>
  <c r="H721" i="6"/>
  <c r="I720" i="6"/>
  <c r="H720" i="6"/>
  <c r="I719" i="6"/>
  <c r="H719" i="6"/>
  <c r="I718" i="6"/>
  <c r="H718" i="6"/>
  <c r="I717" i="6"/>
  <c r="H717" i="6"/>
  <c r="I716" i="6"/>
  <c r="D702" i="6" s="1"/>
  <c r="H716" i="6"/>
  <c r="I715" i="6"/>
  <c r="H715" i="6"/>
  <c r="I714" i="6"/>
  <c r="H714" i="6"/>
  <c r="I713" i="6"/>
  <c r="H713" i="6"/>
  <c r="I712" i="6"/>
  <c r="H712" i="6"/>
  <c r="I711" i="6"/>
  <c r="D701" i="6" s="1"/>
  <c r="H711" i="6"/>
  <c r="C701" i="6" s="1"/>
  <c r="I710" i="6"/>
  <c r="H710" i="6"/>
  <c r="I709" i="6"/>
  <c r="H709" i="6"/>
  <c r="I708" i="6"/>
  <c r="H708" i="6"/>
  <c r="I707" i="6"/>
  <c r="H707" i="6"/>
  <c r="I706" i="6"/>
  <c r="H706" i="6"/>
  <c r="I705" i="6"/>
  <c r="D699" i="6" s="1"/>
  <c r="H705" i="6"/>
  <c r="C699" i="6" s="1"/>
  <c r="I704" i="6"/>
  <c r="D693" i="6" s="1"/>
  <c r="H704" i="6"/>
  <c r="I703" i="6"/>
  <c r="H703" i="6"/>
  <c r="I702" i="6"/>
  <c r="H702" i="6"/>
  <c r="C702" i="6"/>
  <c r="I701" i="6"/>
  <c r="D697" i="6" s="1"/>
  <c r="H701" i="6"/>
  <c r="C697" i="6" s="1"/>
  <c r="I700" i="6"/>
  <c r="H700" i="6"/>
  <c r="D700" i="6"/>
  <c r="C700" i="6"/>
  <c r="I699" i="6"/>
  <c r="H699" i="6"/>
  <c r="C696" i="6" s="1"/>
  <c r="I698" i="6"/>
  <c r="H698" i="6"/>
  <c r="D698" i="6"/>
  <c r="C698" i="6"/>
  <c r="I697" i="6"/>
  <c r="D695" i="6" s="1"/>
  <c r="H697" i="6"/>
  <c r="C695" i="6" s="1"/>
  <c r="I696" i="6"/>
  <c r="H696" i="6"/>
  <c r="I695" i="6"/>
  <c r="D694" i="6" s="1"/>
  <c r="H695" i="6"/>
  <c r="I694" i="6"/>
  <c r="H694" i="6"/>
  <c r="I693" i="6"/>
  <c r="H693" i="6"/>
  <c r="C693" i="6"/>
  <c r="I692" i="6"/>
  <c r="H692" i="6"/>
  <c r="I689" i="6"/>
  <c r="H689" i="6"/>
  <c r="I688" i="6"/>
  <c r="H688" i="6"/>
  <c r="I687" i="6"/>
  <c r="H687" i="6"/>
  <c r="I686" i="6"/>
  <c r="D669" i="6" s="1"/>
  <c r="H686" i="6"/>
  <c r="I685" i="6"/>
  <c r="H685" i="6"/>
  <c r="I684" i="6"/>
  <c r="H684" i="6"/>
  <c r="I683" i="6"/>
  <c r="H683" i="6"/>
  <c r="I682" i="6"/>
  <c r="H682" i="6"/>
  <c r="I681" i="6"/>
  <c r="H681" i="6"/>
  <c r="I680" i="6"/>
  <c r="H680" i="6"/>
  <c r="I679" i="6"/>
  <c r="H679" i="6"/>
  <c r="I678" i="6"/>
  <c r="H678" i="6"/>
  <c r="I677" i="6"/>
  <c r="H677" i="6"/>
  <c r="I676" i="6"/>
  <c r="H676" i="6"/>
  <c r="I675" i="6"/>
  <c r="H675" i="6"/>
  <c r="C665" i="6" s="1"/>
  <c r="I674" i="6"/>
  <c r="D664" i="6" s="1"/>
  <c r="H674" i="6"/>
  <c r="C664" i="6" s="1"/>
  <c r="I673" i="6"/>
  <c r="H673" i="6"/>
  <c r="I672" i="6"/>
  <c r="H672" i="6"/>
  <c r="I671" i="6"/>
  <c r="H671" i="6"/>
  <c r="C667" i="6" s="1"/>
  <c r="I670" i="6"/>
  <c r="H670" i="6"/>
  <c r="I669" i="6"/>
  <c r="H669" i="6"/>
  <c r="I668" i="6"/>
  <c r="H668" i="6"/>
  <c r="D668" i="6"/>
  <c r="C668" i="6"/>
  <c r="I667" i="6"/>
  <c r="D667" i="6" s="1"/>
  <c r="H667" i="6"/>
  <c r="I666" i="6"/>
  <c r="H666" i="6"/>
  <c r="D666" i="6"/>
  <c r="C666" i="6"/>
  <c r="I665" i="6"/>
  <c r="H665" i="6"/>
  <c r="D665" i="6"/>
  <c r="I664" i="6"/>
  <c r="H664" i="6"/>
  <c r="I663" i="6"/>
  <c r="H663" i="6"/>
  <c r="C660" i="6" s="1"/>
  <c r="D663" i="6"/>
  <c r="C663" i="6"/>
  <c r="I662" i="6"/>
  <c r="D660" i="6" s="1"/>
  <c r="H662" i="6"/>
  <c r="D662" i="6"/>
  <c r="C662" i="6"/>
  <c r="I661" i="6"/>
  <c r="H661" i="6"/>
  <c r="C659" i="6" s="1"/>
  <c r="D661" i="6"/>
  <c r="C661" i="6"/>
  <c r="I660" i="6"/>
  <c r="H660" i="6"/>
  <c r="I659" i="6"/>
  <c r="D658" i="6" s="1"/>
  <c r="H659" i="6"/>
  <c r="C658" i="6" s="1"/>
  <c r="D659" i="6"/>
  <c r="I658" i="6"/>
  <c r="H658" i="6"/>
  <c r="I657" i="6"/>
  <c r="H657" i="6"/>
  <c r="D657" i="6"/>
  <c r="C657" i="6"/>
  <c r="I656" i="6"/>
  <c r="D656" i="6" s="1"/>
  <c r="H656" i="6"/>
  <c r="I653" i="6"/>
  <c r="H653" i="6"/>
  <c r="I652" i="6"/>
  <c r="H652" i="6"/>
  <c r="I651" i="6"/>
  <c r="H651" i="6"/>
  <c r="I650" i="6"/>
  <c r="H650" i="6"/>
  <c r="I649" i="6"/>
  <c r="H649" i="6"/>
  <c r="I648" i="6"/>
  <c r="H648" i="6"/>
  <c r="I647" i="6"/>
  <c r="H647" i="6"/>
  <c r="I646" i="6"/>
  <c r="H646" i="6"/>
  <c r="I645" i="6"/>
  <c r="H645" i="6"/>
  <c r="I644" i="6"/>
  <c r="H644" i="6"/>
  <c r="C630" i="6" s="1"/>
  <c r="I643" i="6"/>
  <c r="H643" i="6"/>
  <c r="I642" i="6"/>
  <c r="H642" i="6"/>
  <c r="I641" i="6"/>
  <c r="H641" i="6"/>
  <c r="I640" i="6"/>
  <c r="H640" i="6"/>
  <c r="I639" i="6"/>
  <c r="H639" i="6"/>
  <c r="I638" i="6"/>
  <c r="H638" i="6"/>
  <c r="I637" i="6"/>
  <c r="H637" i="6"/>
  <c r="I636" i="6"/>
  <c r="H636" i="6"/>
  <c r="I635" i="6"/>
  <c r="H635" i="6"/>
  <c r="I634" i="6"/>
  <c r="H634" i="6"/>
  <c r="I633" i="6"/>
  <c r="H633" i="6"/>
  <c r="I632" i="6"/>
  <c r="D621" i="6" s="1"/>
  <c r="H632" i="6"/>
  <c r="C621" i="6" s="1"/>
  <c r="I631" i="6"/>
  <c r="H631" i="6"/>
  <c r="I630" i="6"/>
  <c r="D626" i="6" s="1"/>
  <c r="H630" i="6"/>
  <c r="C626" i="6" s="1"/>
  <c r="D630" i="6"/>
  <c r="I629" i="6"/>
  <c r="H629" i="6"/>
  <c r="D629" i="6"/>
  <c r="C629" i="6"/>
  <c r="I628" i="6"/>
  <c r="D625" i="6" s="1"/>
  <c r="H628" i="6"/>
  <c r="D628" i="6"/>
  <c r="C628" i="6"/>
  <c r="I627" i="6"/>
  <c r="H627" i="6"/>
  <c r="D627" i="6"/>
  <c r="C627" i="6"/>
  <c r="I626" i="6"/>
  <c r="D624" i="6" s="1"/>
  <c r="H626" i="6"/>
  <c r="I625" i="6"/>
  <c r="D623" i="6" s="1"/>
  <c r="H625" i="6"/>
  <c r="I624" i="6"/>
  <c r="H624" i="6"/>
  <c r="C622" i="6" s="1"/>
  <c r="I623" i="6"/>
  <c r="H623" i="6"/>
  <c r="C623" i="6"/>
  <c r="I622" i="6"/>
  <c r="H622" i="6"/>
  <c r="I621" i="6"/>
  <c r="H621" i="6"/>
  <c r="I620" i="6"/>
  <c r="H620" i="6"/>
  <c r="I617" i="6"/>
  <c r="H617" i="6"/>
  <c r="I616" i="6"/>
  <c r="H616" i="6"/>
  <c r="C597" i="6" s="1"/>
  <c r="I615" i="6"/>
  <c r="H615" i="6"/>
  <c r="I614" i="6"/>
  <c r="H614" i="6"/>
  <c r="I613" i="6"/>
  <c r="H613" i="6"/>
  <c r="I612" i="6"/>
  <c r="D596" i="6" s="1"/>
  <c r="H612" i="6"/>
  <c r="I611" i="6"/>
  <c r="H611" i="6"/>
  <c r="C596" i="6" s="1"/>
  <c r="I610" i="6"/>
  <c r="H610" i="6"/>
  <c r="I609" i="6"/>
  <c r="H609" i="6"/>
  <c r="I608" i="6"/>
  <c r="D594" i="6" s="1"/>
  <c r="H608" i="6"/>
  <c r="C594" i="6" s="1"/>
  <c r="I607" i="6"/>
  <c r="H607" i="6"/>
  <c r="I606" i="6"/>
  <c r="H606" i="6"/>
  <c r="I605" i="6"/>
  <c r="H605" i="6"/>
  <c r="I604" i="6"/>
  <c r="H604" i="6"/>
  <c r="I603" i="6"/>
  <c r="H603" i="6"/>
  <c r="I602" i="6"/>
  <c r="D592" i="6" s="1"/>
  <c r="H602" i="6"/>
  <c r="I601" i="6"/>
  <c r="H601" i="6"/>
  <c r="I600" i="6"/>
  <c r="H600" i="6"/>
  <c r="I599" i="6"/>
  <c r="H599" i="6"/>
  <c r="I598" i="6"/>
  <c r="D591" i="6" s="1"/>
  <c r="H598" i="6"/>
  <c r="C591" i="6" s="1"/>
  <c r="I597" i="6"/>
  <c r="H597" i="6"/>
  <c r="I596" i="6"/>
  <c r="H596" i="6"/>
  <c r="I595" i="6"/>
  <c r="H595" i="6"/>
  <c r="I594" i="6"/>
  <c r="H594" i="6"/>
  <c r="I593" i="6"/>
  <c r="H593" i="6"/>
  <c r="D593" i="6"/>
  <c r="C593" i="6"/>
  <c r="I592" i="6"/>
  <c r="D589" i="6" s="1"/>
  <c r="H592" i="6"/>
  <c r="C592" i="6"/>
  <c r="I591" i="6"/>
  <c r="H591" i="6"/>
  <c r="I590" i="6"/>
  <c r="H590" i="6"/>
  <c r="C588" i="6" s="1"/>
  <c r="D590" i="6"/>
  <c r="C590" i="6"/>
  <c r="I589" i="6"/>
  <c r="H589" i="6"/>
  <c r="C589" i="6"/>
  <c r="I588" i="6"/>
  <c r="H588" i="6"/>
  <c r="D588" i="6"/>
  <c r="I587" i="6"/>
  <c r="H587" i="6"/>
  <c r="C586" i="6" s="1"/>
  <c r="D587" i="6"/>
  <c r="C587" i="6"/>
  <c r="I586" i="6"/>
  <c r="H586" i="6"/>
  <c r="D586" i="6"/>
  <c r="I585" i="6"/>
  <c r="H585" i="6"/>
  <c r="D585" i="6"/>
  <c r="C585" i="6"/>
  <c r="I584" i="6"/>
  <c r="H584" i="6"/>
  <c r="C584" i="6" s="1"/>
  <c r="D584" i="6"/>
  <c r="I581" i="6"/>
  <c r="H581" i="6"/>
  <c r="I580" i="6"/>
  <c r="H580" i="6"/>
  <c r="I579" i="6"/>
  <c r="H579" i="6"/>
  <c r="C561" i="6" s="1"/>
  <c r="I578" i="6"/>
  <c r="H578" i="6"/>
  <c r="I577" i="6"/>
  <c r="H577" i="6"/>
  <c r="I576" i="6"/>
  <c r="H576" i="6"/>
  <c r="I575" i="6"/>
  <c r="D560" i="6" s="1"/>
  <c r="H575" i="6"/>
  <c r="C560" i="6" s="1"/>
  <c r="I574" i="6"/>
  <c r="H574" i="6"/>
  <c r="I573" i="6"/>
  <c r="H573" i="6"/>
  <c r="I572" i="6"/>
  <c r="H572" i="6"/>
  <c r="I571" i="6"/>
  <c r="H571" i="6"/>
  <c r="I570" i="6"/>
  <c r="H570" i="6"/>
  <c r="I569" i="6"/>
  <c r="H569" i="6"/>
  <c r="I568" i="6"/>
  <c r="H568" i="6"/>
  <c r="I567" i="6"/>
  <c r="D557" i="6" s="1"/>
  <c r="H567" i="6"/>
  <c r="C557" i="6" s="1"/>
  <c r="I566" i="6"/>
  <c r="H566" i="6"/>
  <c r="I565" i="6"/>
  <c r="H565" i="6"/>
  <c r="I564" i="6"/>
  <c r="H564" i="6"/>
  <c r="I563" i="6"/>
  <c r="H563" i="6"/>
  <c r="I562" i="6"/>
  <c r="H562" i="6"/>
  <c r="I561" i="6"/>
  <c r="H561" i="6"/>
  <c r="C555" i="6" s="1"/>
  <c r="I560" i="6"/>
  <c r="H560" i="6"/>
  <c r="I559" i="6"/>
  <c r="H559" i="6"/>
  <c r="I558" i="6"/>
  <c r="D554" i="6" s="1"/>
  <c r="H558" i="6"/>
  <c r="D558" i="6"/>
  <c r="C558" i="6"/>
  <c r="I557" i="6"/>
  <c r="H557" i="6"/>
  <c r="I556" i="6"/>
  <c r="H556" i="6"/>
  <c r="D556" i="6"/>
  <c r="C556" i="6"/>
  <c r="I555" i="6"/>
  <c r="D552" i="6" s="1"/>
  <c r="H555" i="6"/>
  <c r="I554" i="6"/>
  <c r="H554" i="6"/>
  <c r="C554" i="6"/>
  <c r="I553" i="6"/>
  <c r="D551" i="6" s="1"/>
  <c r="H553" i="6"/>
  <c r="C551" i="6" s="1"/>
  <c r="I552" i="6"/>
  <c r="H552" i="6"/>
  <c r="I551" i="6"/>
  <c r="H551" i="6"/>
  <c r="C550" i="6" s="1"/>
  <c r="I550" i="6"/>
  <c r="H550" i="6"/>
  <c r="I549" i="6"/>
  <c r="D548" i="6" s="1"/>
  <c r="H549" i="6"/>
  <c r="D549" i="6"/>
  <c r="C549" i="6"/>
  <c r="I548" i="6"/>
  <c r="H548" i="6"/>
  <c r="I545" i="6"/>
  <c r="H545" i="6"/>
  <c r="I544" i="6"/>
  <c r="H544" i="6"/>
  <c r="I543" i="6"/>
  <c r="H543" i="6"/>
  <c r="I542" i="6"/>
  <c r="H542" i="6"/>
  <c r="I541" i="6"/>
  <c r="H541" i="6"/>
  <c r="C524" i="6" s="1"/>
  <c r="I540" i="6"/>
  <c r="D524" i="6" s="1"/>
  <c r="H540" i="6"/>
  <c r="I539" i="6"/>
  <c r="H539" i="6"/>
  <c r="I538" i="6"/>
  <c r="H538" i="6"/>
  <c r="I537" i="6"/>
  <c r="H537" i="6"/>
  <c r="I536" i="6"/>
  <c r="D522" i="6" s="1"/>
  <c r="H536" i="6"/>
  <c r="I535" i="6"/>
  <c r="H535" i="6"/>
  <c r="I534" i="6"/>
  <c r="H534" i="6"/>
  <c r="I533" i="6"/>
  <c r="H533" i="6"/>
  <c r="I532" i="6"/>
  <c r="H532" i="6"/>
  <c r="I531" i="6"/>
  <c r="H531" i="6"/>
  <c r="I530" i="6"/>
  <c r="D520" i="6" s="1"/>
  <c r="H530" i="6"/>
  <c r="C520" i="6" s="1"/>
  <c r="I529" i="6"/>
  <c r="H529" i="6"/>
  <c r="C523" i="6" s="1"/>
  <c r="I528" i="6"/>
  <c r="H528" i="6"/>
  <c r="I527" i="6"/>
  <c r="H527" i="6"/>
  <c r="I526" i="6"/>
  <c r="H526" i="6"/>
  <c r="I525" i="6"/>
  <c r="H525" i="6"/>
  <c r="C519" i="6" s="1"/>
  <c r="C525" i="6"/>
  <c r="I524" i="6"/>
  <c r="H524" i="6"/>
  <c r="I523" i="6"/>
  <c r="H523" i="6"/>
  <c r="I522" i="6"/>
  <c r="H522" i="6"/>
  <c r="C522" i="6"/>
  <c r="I521" i="6"/>
  <c r="H521" i="6"/>
  <c r="D521" i="6"/>
  <c r="C521" i="6"/>
  <c r="I520" i="6"/>
  <c r="D517" i="6" s="1"/>
  <c r="H520" i="6"/>
  <c r="I519" i="6"/>
  <c r="H519" i="6"/>
  <c r="D519" i="6"/>
  <c r="I518" i="6"/>
  <c r="H518" i="6"/>
  <c r="C516" i="6" s="1"/>
  <c r="D518" i="6"/>
  <c r="C518" i="6"/>
  <c r="I517" i="6"/>
  <c r="H517" i="6"/>
  <c r="C515" i="6" s="1"/>
  <c r="C517" i="6"/>
  <c r="I516" i="6"/>
  <c r="H516" i="6"/>
  <c r="D516" i="6"/>
  <c r="I515" i="6"/>
  <c r="H515" i="6"/>
  <c r="C514" i="6" s="1"/>
  <c r="D515" i="6"/>
  <c r="I514" i="6"/>
  <c r="H514" i="6"/>
  <c r="D514" i="6"/>
  <c r="I513" i="6"/>
  <c r="H513" i="6"/>
  <c r="D513" i="6"/>
  <c r="C513" i="6"/>
  <c r="I512" i="6"/>
  <c r="H512" i="6"/>
  <c r="C512" i="6" s="1"/>
  <c r="D512" i="6"/>
  <c r="I509" i="6"/>
  <c r="H509" i="6"/>
  <c r="I508" i="6"/>
  <c r="H508" i="6"/>
  <c r="I507" i="6"/>
  <c r="H507" i="6"/>
  <c r="I506" i="6"/>
  <c r="H506" i="6"/>
  <c r="I505" i="6"/>
  <c r="H505" i="6"/>
  <c r="I504" i="6"/>
  <c r="H504" i="6"/>
  <c r="I503" i="6"/>
  <c r="H503" i="6"/>
  <c r="I502" i="6"/>
  <c r="H502" i="6"/>
  <c r="I501" i="6"/>
  <c r="H501" i="6"/>
  <c r="I500" i="6"/>
  <c r="H500" i="6"/>
  <c r="I499" i="6"/>
  <c r="H499" i="6"/>
  <c r="I498" i="6"/>
  <c r="H498" i="6"/>
  <c r="I497" i="6"/>
  <c r="H497" i="6"/>
  <c r="I496" i="6"/>
  <c r="H496" i="6"/>
  <c r="I495" i="6"/>
  <c r="H495" i="6"/>
  <c r="I494" i="6"/>
  <c r="H494" i="6"/>
  <c r="I493" i="6"/>
  <c r="H493" i="6"/>
  <c r="I492" i="6"/>
  <c r="H492" i="6"/>
  <c r="I491" i="6"/>
  <c r="H491" i="6"/>
  <c r="I490" i="6"/>
  <c r="H490" i="6"/>
  <c r="I489" i="6"/>
  <c r="H489" i="6"/>
  <c r="I488" i="6"/>
  <c r="H488" i="6"/>
  <c r="I487" i="6"/>
  <c r="H487" i="6"/>
  <c r="I486" i="6"/>
  <c r="H486" i="6"/>
  <c r="I485" i="6"/>
  <c r="H485" i="6"/>
  <c r="I484" i="6"/>
  <c r="H484" i="6"/>
  <c r="I483" i="6"/>
  <c r="H483" i="6"/>
  <c r="I482" i="6"/>
  <c r="H482" i="6"/>
  <c r="I481" i="6"/>
  <c r="H481" i="6"/>
  <c r="I480" i="6"/>
  <c r="H480" i="6"/>
  <c r="I479" i="6"/>
  <c r="H479" i="6"/>
  <c r="I478" i="6"/>
  <c r="H478" i="6"/>
  <c r="I477" i="6"/>
  <c r="H477" i="6"/>
  <c r="I476" i="6"/>
  <c r="H476" i="6"/>
  <c r="I473" i="6"/>
  <c r="H473" i="6"/>
  <c r="I472" i="6"/>
  <c r="H472" i="6"/>
  <c r="I471" i="6"/>
  <c r="H471" i="6"/>
  <c r="I470" i="6"/>
  <c r="H470" i="6"/>
  <c r="I469" i="6"/>
  <c r="H469" i="6"/>
  <c r="C452" i="6" s="1"/>
  <c r="I468" i="6"/>
  <c r="H468" i="6"/>
  <c r="I467" i="6"/>
  <c r="H467" i="6"/>
  <c r="I466" i="6"/>
  <c r="H466" i="6"/>
  <c r="I465" i="6"/>
  <c r="H465" i="6"/>
  <c r="I464" i="6"/>
  <c r="H464" i="6"/>
  <c r="I463" i="6"/>
  <c r="H463" i="6"/>
  <c r="I462" i="6"/>
  <c r="H462" i="6"/>
  <c r="I461" i="6"/>
  <c r="H461" i="6"/>
  <c r="I460" i="6"/>
  <c r="H460" i="6"/>
  <c r="I459" i="6"/>
  <c r="H459" i="6"/>
  <c r="I458" i="6"/>
  <c r="H458" i="6"/>
  <c r="C448" i="6" s="1"/>
  <c r="I457" i="6"/>
  <c r="H457" i="6"/>
  <c r="I456" i="6"/>
  <c r="H456" i="6"/>
  <c r="I455" i="6"/>
  <c r="H455" i="6"/>
  <c r="I454" i="6"/>
  <c r="D447" i="6" s="1"/>
  <c r="H454" i="6"/>
  <c r="I453" i="6"/>
  <c r="H453" i="6"/>
  <c r="I452" i="6"/>
  <c r="H452" i="6"/>
  <c r="I451" i="6"/>
  <c r="H451" i="6"/>
  <c r="I450" i="6"/>
  <c r="H450" i="6"/>
  <c r="D450" i="6"/>
  <c r="C450" i="6"/>
  <c r="I449" i="6"/>
  <c r="H449" i="6"/>
  <c r="D449" i="6"/>
  <c r="C449" i="6"/>
  <c r="I448" i="6"/>
  <c r="D445" i="6" s="1"/>
  <c r="H448" i="6"/>
  <c r="D448" i="6"/>
  <c r="I447" i="6"/>
  <c r="H447" i="6"/>
  <c r="I446" i="6"/>
  <c r="H446" i="6"/>
  <c r="C444" i="6" s="1"/>
  <c r="D446" i="6"/>
  <c r="C446" i="6"/>
  <c r="I445" i="6"/>
  <c r="D443" i="6" s="1"/>
  <c r="H445" i="6"/>
  <c r="C445" i="6"/>
  <c r="I444" i="6"/>
  <c r="H444" i="6"/>
  <c r="D444" i="6"/>
  <c r="I443" i="6"/>
  <c r="D442" i="6" s="1"/>
  <c r="H443" i="6"/>
  <c r="C442" i="6" s="1"/>
  <c r="C443" i="6"/>
  <c r="I442" i="6"/>
  <c r="H442" i="6"/>
  <c r="I441" i="6"/>
  <c r="D440" i="6" s="1"/>
  <c r="H441" i="6"/>
  <c r="D441" i="6"/>
  <c r="C441" i="6"/>
  <c r="I440" i="6"/>
  <c r="H440" i="6"/>
  <c r="C440" i="6" s="1"/>
  <c r="I437" i="6"/>
  <c r="H437" i="6"/>
  <c r="I436" i="6"/>
  <c r="H436" i="6"/>
  <c r="I435" i="6"/>
  <c r="H435" i="6"/>
  <c r="I434" i="6"/>
  <c r="H434" i="6"/>
  <c r="I433" i="6"/>
  <c r="H433" i="6"/>
  <c r="I432" i="6"/>
  <c r="H432" i="6"/>
  <c r="I431" i="6"/>
  <c r="H431" i="6"/>
  <c r="I430" i="6"/>
  <c r="H430" i="6"/>
  <c r="I429" i="6"/>
  <c r="H429" i="6"/>
  <c r="I428" i="6"/>
  <c r="H428" i="6"/>
  <c r="I427" i="6"/>
  <c r="H427" i="6"/>
  <c r="I426" i="6"/>
  <c r="H426" i="6"/>
  <c r="I425" i="6"/>
  <c r="H425" i="6"/>
  <c r="I424" i="6"/>
  <c r="H424" i="6"/>
  <c r="I423" i="6"/>
  <c r="D413" i="6" s="1"/>
  <c r="H423" i="6"/>
  <c r="C413" i="6" s="1"/>
  <c r="I422" i="6"/>
  <c r="H422" i="6"/>
  <c r="I421" i="6"/>
  <c r="H421" i="6"/>
  <c r="I420" i="6"/>
  <c r="H420" i="6"/>
  <c r="I419" i="6"/>
  <c r="H419" i="6"/>
  <c r="I418" i="6"/>
  <c r="H418" i="6"/>
  <c r="I417" i="6"/>
  <c r="D411" i="6" s="1"/>
  <c r="H417" i="6"/>
  <c r="C411" i="6" s="1"/>
  <c r="I416" i="6"/>
  <c r="H416" i="6"/>
  <c r="I415" i="6"/>
  <c r="H415" i="6"/>
  <c r="I414" i="6"/>
  <c r="H414" i="6"/>
  <c r="D414" i="6"/>
  <c r="C414" i="6"/>
  <c r="I413" i="6"/>
  <c r="H413" i="6"/>
  <c r="I412" i="6"/>
  <c r="H412" i="6"/>
  <c r="D412" i="6"/>
  <c r="C412" i="6"/>
  <c r="I411" i="6"/>
  <c r="D408" i="6" s="1"/>
  <c r="H411" i="6"/>
  <c r="C408" i="6" s="1"/>
  <c r="I410" i="6"/>
  <c r="H410" i="6"/>
  <c r="D410" i="6"/>
  <c r="C410" i="6"/>
  <c r="I409" i="6"/>
  <c r="D407" i="6" s="1"/>
  <c r="H409" i="6"/>
  <c r="C407" i="6" s="1"/>
  <c r="I408" i="6"/>
  <c r="H408" i="6"/>
  <c r="I407" i="6"/>
  <c r="H407" i="6"/>
  <c r="I406" i="6"/>
  <c r="H406" i="6"/>
  <c r="I405" i="6"/>
  <c r="H405" i="6"/>
  <c r="D405" i="6"/>
  <c r="C405" i="6"/>
  <c r="I404" i="6"/>
  <c r="H404" i="6"/>
  <c r="I401" i="6"/>
  <c r="H401" i="6"/>
  <c r="I400" i="6"/>
  <c r="H400" i="6"/>
  <c r="I399" i="6"/>
  <c r="D381" i="6" s="1"/>
  <c r="H399" i="6"/>
  <c r="I398" i="6"/>
  <c r="H398" i="6"/>
  <c r="I397" i="6"/>
  <c r="H397" i="6"/>
  <c r="I396" i="6"/>
  <c r="H396" i="6"/>
  <c r="I395" i="6"/>
  <c r="H395" i="6"/>
  <c r="C380" i="6" s="1"/>
  <c r="I394" i="6"/>
  <c r="H394" i="6"/>
  <c r="I393" i="6"/>
  <c r="H393" i="6"/>
  <c r="I392" i="6"/>
  <c r="H392" i="6"/>
  <c r="I391" i="6"/>
  <c r="H391" i="6"/>
  <c r="I390" i="6"/>
  <c r="H390" i="6"/>
  <c r="I389" i="6"/>
  <c r="H389" i="6"/>
  <c r="I388" i="6"/>
  <c r="H388" i="6"/>
  <c r="I387" i="6"/>
  <c r="D377" i="6" s="1"/>
  <c r="H387" i="6"/>
  <c r="C377" i="6" s="1"/>
  <c r="I386" i="6"/>
  <c r="D376" i="6" s="1"/>
  <c r="H386" i="6"/>
  <c r="C376" i="6" s="1"/>
  <c r="I385" i="6"/>
  <c r="H385" i="6"/>
  <c r="I384" i="6"/>
  <c r="H384" i="6"/>
  <c r="I383" i="6"/>
  <c r="H383" i="6"/>
  <c r="I382" i="6"/>
  <c r="H382" i="6"/>
  <c r="I381" i="6"/>
  <c r="H381" i="6"/>
  <c r="I380" i="6"/>
  <c r="H380" i="6"/>
  <c r="D380" i="6"/>
  <c r="I379" i="6"/>
  <c r="D379" i="6" s="1"/>
  <c r="H379" i="6"/>
  <c r="I378" i="6"/>
  <c r="H378" i="6"/>
  <c r="D378" i="6"/>
  <c r="C378" i="6"/>
  <c r="I377" i="6"/>
  <c r="H377" i="6"/>
  <c r="I376" i="6"/>
  <c r="H376" i="6"/>
  <c r="I375" i="6"/>
  <c r="D372" i="6" s="1"/>
  <c r="H375" i="6"/>
  <c r="C372" i="6" s="1"/>
  <c r="D375" i="6"/>
  <c r="C375" i="6"/>
  <c r="I374" i="6"/>
  <c r="H374" i="6"/>
  <c r="D374" i="6"/>
  <c r="C374" i="6"/>
  <c r="I373" i="6"/>
  <c r="H373" i="6"/>
  <c r="C371" i="6" s="1"/>
  <c r="D373" i="6"/>
  <c r="C373" i="6"/>
  <c r="I372" i="6"/>
  <c r="H372" i="6"/>
  <c r="I371" i="6"/>
  <c r="D370" i="6" s="1"/>
  <c r="H371" i="6"/>
  <c r="C370" i="6" s="1"/>
  <c r="D371" i="6"/>
  <c r="I370" i="6"/>
  <c r="H370" i="6"/>
  <c r="I369" i="6"/>
  <c r="H369" i="6"/>
  <c r="D369" i="6"/>
  <c r="C369" i="6"/>
  <c r="I368" i="6"/>
  <c r="H368" i="6"/>
  <c r="C368" i="6" s="1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D333" i="6" s="1"/>
  <c r="H344" i="6"/>
  <c r="C333" i="6" s="1"/>
  <c r="I343" i="6"/>
  <c r="H343" i="6"/>
  <c r="I342" i="6"/>
  <c r="D338" i="6" s="1"/>
  <c r="H342" i="6"/>
  <c r="C338" i="6" s="1"/>
  <c r="D342" i="6"/>
  <c r="C342" i="6"/>
  <c r="I341" i="6"/>
  <c r="H341" i="6"/>
  <c r="D341" i="6"/>
  <c r="C341" i="6"/>
  <c r="I340" i="6"/>
  <c r="D337" i="6" s="1"/>
  <c r="H340" i="6"/>
  <c r="C337" i="6" s="1"/>
  <c r="D340" i="6"/>
  <c r="C340" i="6"/>
  <c r="I339" i="6"/>
  <c r="H339" i="6"/>
  <c r="D339" i="6"/>
  <c r="C339" i="6"/>
  <c r="I338" i="6"/>
  <c r="D336" i="6" s="1"/>
  <c r="H338" i="6"/>
  <c r="C336" i="6" s="1"/>
  <c r="I337" i="6"/>
  <c r="H337" i="6"/>
  <c r="C335" i="6" s="1"/>
  <c r="I336" i="6"/>
  <c r="H336" i="6"/>
  <c r="I335" i="6"/>
  <c r="H335" i="6"/>
  <c r="D335" i="6"/>
  <c r="I334" i="6"/>
  <c r="H334" i="6"/>
  <c r="I333" i="6"/>
  <c r="H333" i="6"/>
  <c r="I332" i="6"/>
  <c r="H332" i="6"/>
  <c r="I329" i="6"/>
  <c r="H329" i="6"/>
  <c r="I328" i="6"/>
  <c r="H328" i="6"/>
  <c r="I327" i="6"/>
  <c r="H327" i="6"/>
  <c r="I326" i="6"/>
  <c r="H326" i="6"/>
  <c r="I325" i="6"/>
  <c r="H325" i="6"/>
  <c r="I324" i="6"/>
  <c r="D308" i="6" s="1"/>
  <c r="H324" i="6"/>
  <c r="I323" i="6"/>
  <c r="H323" i="6"/>
  <c r="I322" i="6"/>
  <c r="H322" i="6"/>
  <c r="I321" i="6"/>
  <c r="H321" i="6"/>
  <c r="I320" i="6"/>
  <c r="H320" i="6"/>
  <c r="C306" i="6" s="1"/>
  <c r="I319" i="6"/>
  <c r="H319" i="6"/>
  <c r="I318" i="6"/>
  <c r="H318" i="6"/>
  <c r="I317" i="6"/>
  <c r="H317" i="6"/>
  <c r="I316" i="6"/>
  <c r="H316" i="6"/>
  <c r="I315" i="6"/>
  <c r="H315" i="6"/>
  <c r="C305" i="6" s="1"/>
  <c r="I314" i="6"/>
  <c r="H314" i="6"/>
  <c r="C304" i="6" s="1"/>
  <c r="I313" i="6"/>
  <c r="H313" i="6"/>
  <c r="I312" i="6"/>
  <c r="H312" i="6"/>
  <c r="I311" i="6"/>
  <c r="H311" i="6"/>
  <c r="I310" i="6"/>
  <c r="H310" i="6"/>
  <c r="C303" i="6" s="1"/>
  <c r="I309" i="6"/>
  <c r="H309" i="6"/>
  <c r="I308" i="6"/>
  <c r="H308" i="6"/>
  <c r="C308" i="6"/>
  <c r="I307" i="6"/>
  <c r="H307" i="6"/>
  <c r="C307" i="6" s="1"/>
  <c r="I306" i="6"/>
  <c r="D302" i="6" s="1"/>
  <c r="H306" i="6"/>
  <c r="D306" i="6"/>
  <c r="I305" i="6"/>
  <c r="H305" i="6"/>
  <c r="D305" i="6"/>
  <c r="I304" i="6"/>
  <c r="D301" i="6" s="1"/>
  <c r="H304" i="6"/>
  <c r="C301" i="6" s="1"/>
  <c r="D304" i="6"/>
  <c r="I303" i="6"/>
  <c r="H303" i="6"/>
  <c r="I302" i="6"/>
  <c r="D300" i="6" s="1"/>
  <c r="H302" i="6"/>
  <c r="C302" i="6"/>
  <c r="I301" i="6"/>
  <c r="H301" i="6"/>
  <c r="C299" i="6" s="1"/>
  <c r="I300" i="6"/>
  <c r="H300" i="6"/>
  <c r="C300" i="6"/>
  <c r="I299" i="6"/>
  <c r="D298" i="6" s="1"/>
  <c r="H299" i="6"/>
  <c r="C298" i="6" s="1"/>
  <c r="D299" i="6"/>
  <c r="I298" i="6"/>
  <c r="H298" i="6"/>
  <c r="I297" i="6"/>
  <c r="H297" i="6"/>
  <c r="D297" i="6"/>
  <c r="C297" i="6"/>
  <c r="I296" i="6"/>
  <c r="D296" i="6" s="1"/>
  <c r="H296" i="6"/>
  <c r="C296" i="6" s="1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D269" i="6" s="1"/>
  <c r="H279" i="6"/>
  <c r="C269" i="6" s="1"/>
  <c r="I278" i="6"/>
  <c r="H278" i="6"/>
  <c r="I277" i="6"/>
  <c r="H277" i="6"/>
  <c r="I276" i="6"/>
  <c r="H276" i="6"/>
  <c r="I275" i="6"/>
  <c r="H275" i="6"/>
  <c r="I274" i="6"/>
  <c r="H274" i="6"/>
  <c r="I273" i="6"/>
  <c r="D267" i="6" s="1"/>
  <c r="H273" i="6"/>
  <c r="I272" i="6"/>
  <c r="H272" i="6"/>
  <c r="I271" i="6"/>
  <c r="H271" i="6"/>
  <c r="I270" i="6"/>
  <c r="D266" i="6" s="1"/>
  <c r="H270" i="6"/>
  <c r="C266" i="6" s="1"/>
  <c r="D270" i="6"/>
  <c r="C270" i="6"/>
  <c r="I269" i="6"/>
  <c r="H269" i="6"/>
  <c r="I268" i="6"/>
  <c r="H268" i="6"/>
  <c r="D268" i="6"/>
  <c r="C268" i="6"/>
  <c r="I267" i="6"/>
  <c r="D264" i="6" s="1"/>
  <c r="H267" i="6"/>
  <c r="C264" i="6" s="1"/>
  <c r="I266" i="6"/>
  <c r="H266" i="6"/>
  <c r="I265" i="6"/>
  <c r="D263" i="6" s="1"/>
  <c r="H265" i="6"/>
  <c r="C263" i="6" s="1"/>
  <c r="I264" i="6"/>
  <c r="H264" i="6"/>
  <c r="I263" i="6"/>
  <c r="H263" i="6"/>
  <c r="I262" i="6"/>
  <c r="H262" i="6"/>
  <c r="I261" i="6"/>
  <c r="H261" i="6"/>
  <c r="D261" i="6"/>
  <c r="C261" i="6"/>
  <c r="I260" i="6"/>
  <c r="H260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D233" i="6" s="1"/>
  <c r="H243" i="6"/>
  <c r="C233" i="6" s="1"/>
  <c r="I242" i="6"/>
  <c r="D232" i="6" s="1"/>
  <c r="H242" i="6"/>
  <c r="C232" i="6" s="1"/>
  <c r="I241" i="6"/>
  <c r="H241" i="6"/>
  <c r="I240" i="6"/>
  <c r="H240" i="6"/>
  <c r="I239" i="6"/>
  <c r="H239" i="6"/>
  <c r="I238" i="6"/>
  <c r="H238" i="6"/>
  <c r="I237" i="6"/>
  <c r="H237" i="6"/>
  <c r="I236" i="6"/>
  <c r="H236" i="6"/>
  <c r="D236" i="6"/>
  <c r="C236" i="6"/>
  <c r="I235" i="6"/>
  <c r="H235" i="6"/>
  <c r="I234" i="6"/>
  <c r="H234" i="6"/>
  <c r="D234" i="6"/>
  <c r="C234" i="6"/>
  <c r="I233" i="6"/>
  <c r="H233" i="6"/>
  <c r="C229" i="6" s="1"/>
  <c r="I232" i="6"/>
  <c r="H232" i="6"/>
  <c r="I231" i="6"/>
  <c r="H231" i="6"/>
  <c r="D231" i="6"/>
  <c r="C231" i="6"/>
  <c r="I230" i="6"/>
  <c r="D228" i="6" s="1"/>
  <c r="H230" i="6"/>
  <c r="D230" i="6"/>
  <c r="C230" i="6"/>
  <c r="I229" i="6"/>
  <c r="H229" i="6"/>
  <c r="D229" i="6"/>
  <c r="I228" i="6"/>
  <c r="H228" i="6"/>
  <c r="I227" i="6"/>
  <c r="H227" i="6"/>
  <c r="D227" i="6"/>
  <c r="C227" i="6"/>
  <c r="I226" i="6"/>
  <c r="H226" i="6"/>
  <c r="D226" i="6"/>
  <c r="I225" i="6"/>
  <c r="H225" i="6"/>
  <c r="D225" i="6"/>
  <c r="C225" i="6"/>
  <c r="I224" i="6"/>
  <c r="D224" i="6" s="1"/>
  <c r="H224" i="6"/>
  <c r="C224" i="6" s="1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C196" i="6" s="1"/>
  <c r="I205" i="6"/>
  <c r="H205" i="6"/>
  <c r="I204" i="6"/>
  <c r="H204" i="6"/>
  <c r="I203" i="6"/>
  <c r="H203" i="6"/>
  <c r="I202" i="6"/>
  <c r="H202" i="6"/>
  <c r="I201" i="6"/>
  <c r="H201" i="6"/>
  <c r="I200" i="6"/>
  <c r="D189" i="6" s="1"/>
  <c r="H200" i="6"/>
  <c r="C189" i="6" s="1"/>
  <c r="I199" i="6"/>
  <c r="H199" i="6"/>
  <c r="I198" i="6"/>
  <c r="D194" i="6" s="1"/>
  <c r="H198" i="6"/>
  <c r="C194" i="6" s="1"/>
  <c r="D198" i="6"/>
  <c r="C198" i="6"/>
  <c r="I197" i="6"/>
  <c r="H197" i="6"/>
  <c r="D197" i="6"/>
  <c r="C197" i="6"/>
  <c r="I196" i="6"/>
  <c r="D193" i="6" s="1"/>
  <c r="H196" i="6"/>
  <c r="C193" i="6" s="1"/>
  <c r="D196" i="6"/>
  <c r="I195" i="6"/>
  <c r="H195" i="6"/>
  <c r="D195" i="6"/>
  <c r="C195" i="6"/>
  <c r="I194" i="6"/>
  <c r="D192" i="6" s="1"/>
  <c r="H194" i="6"/>
  <c r="C192" i="6" s="1"/>
  <c r="I193" i="6"/>
  <c r="H193" i="6"/>
  <c r="C191" i="6" s="1"/>
  <c r="I192" i="6"/>
  <c r="D190" i="6" s="1"/>
  <c r="H192" i="6"/>
  <c r="I191" i="6"/>
  <c r="H191" i="6"/>
  <c r="D191" i="6"/>
  <c r="I190" i="6"/>
  <c r="H190" i="6"/>
  <c r="I189" i="6"/>
  <c r="H189" i="6"/>
  <c r="I188" i="6"/>
  <c r="H188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C164" i="6" s="1"/>
  <c r="I178" i="6"/>
  <c r="H178" i="6"/>
  <c r="I177" i="6"/>
  <c r="H177" i="6"/>
  <c r="I176" i="6"/>
  <c r="D162" i="6" s="1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C160" i="6" s="1"/>
  <c r="I169" i="6"/>
  <c r="H169" i="6"/>
  <c r="I168" i="6"/>
  <c r="H168" i="6"/>
  <c r="I167" i="6"/>
  <c r="H167" i="6"/>
  <c r="I166" i="6"/>
  <c r="H166" i="6"/>
  <c r="C159" i="6" s="1"/>
  <c r="I165" i="6"/>
  <c r="H165" i="6"/>
  <c r="I164" i="6"/>
  <c r="H164" i="6"/>
  <c r="I163" i="6"/>
  <c r="H163" i="6"/>
  <c r="I162" i="6"/>
  <c r="D158" i="6" s="1"/>
  <c r="H162" i="6"/>
  <c r="C158" i="6" s="1"/>
  <c r="C162" i="6"/>
  <c r="I161" i="6"/>
  <c r="H161" i="6"/>
  <c r="D161" i="6"/>
  <c r="C161" i="6"/>
  <c r="I160" i="6"/>
  <c r="H160" i="6"/>
  <c r="C157" i="6" s="1"/>
  <c r="D160" i="6"/>
  <c r="I159" i="6"/>
  <c r="H159" i="6"/>
  <c r="I158" i="6"/>
  <c r="H158" i="6"/>
  <c r="C156" i="6" s="1"/>
  <c r="I157" i="6"/>
  <c r="D155" i="6" s="1"/>
  <c r="H157" i="6"/>
  <c r="I156" i="6"/>
  <c r="H156" i="6"/>
  <c r="D156" i="6"/>
  <c r="I155" i="6"/>
  <c r="D154" i="6" s="1"/>
  <c r="H155" i="6"/>
  <c r="C154" i="6" s="1"/>
  <c r="C155" i="6"/>
  <c r="I154" i="6"/>
  <c r="H154" i="6"/>
  <c r="I153" i="6"/>
  <c r="H153" i="6"/>
  <c r="D153" i="6"/>
  <c r="C153" i="6"/>
  <c r="I152" i="6"/>
  <c r="D152" i="6" s="1"/>
  <c r="H152" i="6"/>
  <c r="C152" i="6" s="1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D125" i="6" s="1"/>
  <c r="H139" i="6"/>
  <c r="I138" i="6"/>
  <c r="H138" i="6"/>
  <c r="I137" i="6"/>
  <c r="H137" i="6"/>
  <c r="I136" i="6"/>
  <c r="H136" i="6"/>
  <c r="I135" i="6"/>
  <c r="H135" i="6"/>
  <c r="I134" i="6"/>
  <c r="D124" i="6" s="1"/>
  <c r="H134" i="6"/>
  <c r="C124" i="6" s="1"/>
  <c r="I133" i="6"/>
  <c r="H133" i="6"/>
  <c r="I132" i="6"/>
  <c r="H132" i="6"/>
  <c r="I131" i="6"/>
  <c r="H131" i="6"/>
  <c r="I130" i="6"/>
  <c r="H130" i="6"/>
  <c r="I129" i="6"/>
  <c r="H129" i="6"/>
  <c r="I128" i="6"/>
  <c r="D122" i="6" s="1"/>
  <c r="H128" i="6"/>
  <c r="C122" i="6" s="1"/>
  <c r="I127" i="6"/>
  <c r="D116" i="6" s="1"/>
  <c r="H127" i="6"/>
  <c r="I126" i="6"/>
  <c r="H126" i="6"/>
  <c r="I125" i="6"/>
  <c r="H125" i="6"/>
  <c r="C125" i="6"/>
  <c r="I124" i="6"/>
  <c r="D120" i="6" s="1"/>
  <c r="H124" i="6"/>
  <c r="I123" i="6"/>
  <c r="H123" i="6"/>
  <c r="C120" i="6" s="1"/>
  <c r="D123" i="6"/>
  <c r="C123" i="6"/>
  <c r="I122" i="6"/>
  <c r="H122" i="6"/>
  <c r="C119" i="6" s="1"/>
  <c r="I121" i="6"/>
  <c r="H121" i="6"/>
  <c r="D121" i="6"/>
  <c r="C121" i="6"/>
  <c r="I120" i="6"/>
  <c r="D118" i="6" s="1"/>
  <c r="H120" i="6"/>
  <c r="C118" i="6" s="1"/>
  <c r="I119" i="6"/>
  <c r="H119" i="6"/>
  <c r="I118" i="6"/>
  <c r="D117" i="6" s="1"/>
  <c r="H118" i="6"/>
  <c r="I117" i="6"/>
  <c r="H117" i="6"/>
  <c r="I116" i="6"/>
  <c r="H116" i="6"/>
  <c r="C116" i="6"/>
  <c r="I115" i="6"/>
  <c r="H115" i="6"/>
  <c r="I112" i="6"/>
  <c r="H112" i="6"/>
  <c r="I111" i="6"/>
  <c r="H111" i="6"/>
  <c r="I110" i="6"/>
  <c r="H110" i="6"/>
  <c r="I109" i="6"/>
  <c r="D92" i="6" s="1"/>
  <c r="H109" i="6"/>
  <c r="C92" i="6" s="1"/>
  <c r="I108" i="6"/>
  <c r="H108" i="6"/>
  <c r="I107" i="6"/>
  <c r="H107" i="6"/>
  <c r="I106" i="6"/>
  <c r="D91" i="6" s="1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D88" i="6" s="1"/>
  <c r="H98" i="6"/>
  <c r="I97" i="6"/>
  <c r="D87" i="6" s="1"/>
  <c r="H97" i="6"/>
  <c r="C87" i="6" s="1"/>
  <c r="I96" i="6"/>
  <c r="H96" i="6"/>
  <c r="I95" i="6"/>
  <c r="H95" i="6"/>
  <c r="I94" i="6"/>
  <c r="H94" i="6"/>
  <c r="I93" i="6"/>
  <c r="H93" i="6"/>
  <c r="I92" i="6"/>
  <c r="H92" i="6"/>
  <c r="I91" i="6"/>
  <c r="H91" i="6"/>
  <c r="C80" i="6" s="1"/>
  <c r="C91" i="6"/>
  <c r="I90" i="6"/>
  <c r="D90" i="6" s="1"/>
  <c r="H90" i="6"/>
  <c r="I89" i="6"/>
  <c r="H89" i="6"/>
  <c r="D89" i="6"/>
  <c r="C89" i="6"/>
  <c r="I88" i="6"/>
  <c r="H88" i="6"/>
  <c r="C84" i="6" s="1"/>
  <c r="C88" i="6"/>
  <c r="I87" i="6"/>
  <c r="H87" i="6"/>
  <c r="I86" i="6"/>
  <c r="D83" i="6" s="1"/>
  <c r="H86" i="6"/>
  <c r="C83" i="6" s="1"/>
  <c r="D86" i="6"/>
  <c r="C86" i="6"/>
  <c r="I85" i="6"/>
  <c r="H85" i="6"/>
  <c r="D85" i="6"/>
  <c r="C85" i="6"/>
  <c r="I84" i="6"/>
  <c r="D82" i="6" s="1"/>
  <c r="H84" i="6"/>
  <c r="D84" i="6"/>
  <c r="I83" i="6"/>
  <c r="H83" i="6"/>
  <c r="I82" i="6"/>
  <c r="H82" i="6"/>
  <c r="C81" i="6" s="1"/>
  <c r="C82" i="6"/>
  <c r="I81" i="6"/>
  <c r="H81" i="6"/>
  <c r="D81" i="6"/>
  <c r="I80" i="6"/>
  <c r="H80" i="6"/>
  <c r="D80" i="6"/>
  <c r="I79" i="6"/>
  <c r="D79" i="6" s="1"/>
  <c r="H79" i="6"/>
  <c r="C79" i="6" s="1"/>
  <c r="I76" i="6"/>
  <c r="H76" i="6"/>
  <c r="I75" i="6"/>
  <c r="H75" i="6"/>
  <c r="I74" i="6"/>
  <c r="H74" i="6"/>
  <c r="I73" i="6"/>
  <c r="H73" i="6"/>
  <c r="C56" i="6" s="1"/>
  <c r="I72" i="6"/>
  <c r="D55" i="6" s="1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D52" i="6" s="1"/>
  <c r="H62" i="6"/>
  <c r="I61" i="6"/>
  <c r="H61" i="6"/>
  <c r="C51" i="6" s="1"/>
  <c r="I60" i="6"/>
  <c r="H60" i="6"/>
  <c r="I59" i="6"/>
  <c r="H59" i="6"/>
  <c r="I58" i="6"/>
  <c r="H58" i="6"/>
  <c r="I57" i="6"/>
  <c r="H57" i="6"/>
  <c r="I56" i="6"/>
  <c r="D50" i="6" s="1"/>
  <c r="H56" i="6"/>
  <c r="C50" i="6" s="1"/>
  <c r="I55" i="6"/>
  <c r="D44" i="6" s="1"/>
  <c r="H55" i="6"/>
  <c r="I54" i="6"/>
  <c r="H54" i="6"/>
  <c r="C54" i="6"/>
  <c r="I53" i="6"/>
  <c r="D49" i="6" s="1"/>
  <c r="H53" i="6"/>
  <c r="C49" i="6" s="1"/>
  <c r="D53" i="6"/>
  <c r="C53" i="6"/>
  <c r="I52" i="6"/>
  <c r="H52" i="6"/>
  <c r="C52" i="6"/>
  <c r="I51" i="6"/>
  <c r="D48" i="6" s="1"/>
  <c r="H51" i="6"/>
  <c r="C48" i="6" s="1"/>
  <c r="D51" i="6"/>
  <c r="I50" i="6"/>
  <c r="H50" i="6"/>
  <c r="I49" i="6"/>
  <c r="D47" i="6" s="1"/>
  <c r="H49" i="6"/>
  <c r="C47" i="6" s="1"/>
  <c r="I48" i="6"/>
  <c r="D46" i="6" s="1"/>
  <c r="H48" i="6"/>
  <c r="C46" i="6" s="1"/>
  <c r="I47" i="6"/>
  <c r="D45" i="6" s="1"/>
  <c r="H47" i="6"/>
  <c r="I46" i="6"/>
  <c r="H46" i="6"/>
  <c r="I45" i="6"/>
  <c r="H45" i="6"/>
  <c r="C43" i="6" s="1"/>
  <c r="I44" i="6"/>
  <c r="H44" i="6"/>
  <c r="C44" i="6"/>
  <c r="I43" i="6"/>
  <c r="H43" i="6"/>
  <c r="I40" i="6"/>
  <c r="H40" i="6"/>
  <c r="I39" i="6"/>
  <c r="H39" i="6"/>
  <c r="I38" i="6"/>
  <c r="H38" i="6"/>
  <c r="C20" i="6" s="1"/>
  <c r="I37" i="6"/>
  <c r="H37" i="6"/>
  <c r="I36" i="6"/>
  <c r="D19" i="6" s="1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C16" i="6" s="1"/>
  <c r="I25" i="6"/>
  <c r="D15" i="6" s="1"/>
  <c r="H25" i="6"/>
  <c r="I24" i="6"/>
  <c r="H24" i="6"/>
  <c r="I23" i="6"/>
  <c r="H23" i="6"/>
  <c r="I22" i="6"/>
  <c r="H22" i="6"/>
  <c r="I21" i="6"/>
  <c r="H21" i="6"/>
  <c r="I20" i="6"/>
  <c r="H20" i="6"/>
  <c r="I19" i="6"/>
  <c r="D8" i="6" s="1"/>
  <c r="H19" i="6"/>
  <c r="C8" i="6" s="1"/>
  <c r="C19" i="6"/>
  <c r="I18" i="6"/>
  <c r="H18" i="6"/>
  <c r="I17" i="6"/>
  <c r="D13" i="6" s="1"/>
  <c r="H17" i="6"/>
  <c r="D17" i="6"/>
  <c r="C17" i="6"/>
  <c r="I16" i="6"/>
  <c r="H16" i="6"/>
  <c r="D16" i="6"/>
  <c r="I15" i="6"/>
  <c r="H15" i="6"/>
  <c r="C15" i="6"/>
  <c r="I14" i="6"/>
  <c r="H14" i="6"/>
  <c r="I13" i="6"/>
  <c r="D11" i="6" s="1"/>
  <c r="H13" i="6"/>
  <c r="C11" i="6" s="1"/>
  <c r="C13" i="6"/>
  <c r="I12" i="6"/>
  <c r="D10" i="6" s="1"/>
  <c r="H12" i="6"/>
  <c r="C10" i="6" s="1"/>
  <c r="I11" i="6"/>
  <c r="H11" i="6"/>
  <c r="I10" i="6"/>
  <c r="H10" i="6"/>
  <c r="C9" i="6" s="1"/>
  <c r="I9" i="6"/>
  <c r="H9" i="6"/>
  <c r="I8" i="6"/>
  <c r="H8" i="6"/>
  <c r="I7" i="6"/>
  <c r="D14" i="6" l="1"/>
  <c r="D20" i="6"/>
  <c r="C849" i="6"/>
  <c r="D847" i="6"/>
  <c r="D849" i="6"/>
  <c r="H870" i="6"/>
  <c r="C841" i="6"/>
  <c r="D838" i="6"/>
  <c r="D851" i="6" s="1"/>
  <c r="D841" i="6"/>
  <c r="D853" i="6" s="1"/>
  <c r="C840" i="6"/>
  <c r="C843" i="6"/>
  <c r="D843" i="6"/>
  <c r="D804" i="6"/>
  <c r="C800" i="6"/>
  <c r="D800" i="6"/>
  <c r="C802" i="6"/>
  <c r="C811" i="6"/>
  <c r="C815" i="6" s="1"/>
  <c r="C7" i="6"/>
  <c r="D9" i="6"/>
  <c r="I41" i="6"/>
  <c r="C12" i="6"/>
  <c r="C14" i="6"/>
  <c r="D12" i="6"/>
  <c r="C18" i="6"/>
  <c r="D18" i="6"/>
  <c r="H41" i="6"/>
  <c r="D811" i="6"/>
  <c r="D815" i="6" s="1"/>
  <c r="D813" i="6"/>
  <c r="C766" i="6"/>
  <c r="D766" i="6"/>
  <c r="D741" i="6"/>
  <c r="C739" i="6"/>
  <c r="H762" i="6"/>
  <c r="D735" i="6"/>
  <c r="C694" i="6"/>
  <c r="D696" i="6"/>
  <c r="D692" i="6"/>
  <c r="C703" i="6"/>
  <c r="C704" i="6"/>
  <c r="C705" i="6"/>
  <c r="D704" i="6"/>
  <c r="D705" i="6"/>
  <c r="C669" i="6"/>
  <c r="I690" i="6"/>
  <c r="C656" i="6"/>
  <c r="C673" i="6" s="1"/>
  <c r="D622" i="6"/>
  <c r="C631" i="6"/>
  <c r="C632" i="6"/>
  <c r="C633" i="6"/>
  <c r="D631" i="6"/>
  <c r="D632" i="6"/>
  <c r="D633" i="6"/>
  <c r="C624" i="6"/>
  <c r="C625" i="6"/>
  <c r="D595" i="6"/>
  <c r="D597" i="6"/>
  <c r="D559" i="6"/>
  <c r="D561" i="6"/>
  <c r="C553" i="6"/>
  <c r="D550" i="6"/>
  <c r="D563" i="6" s="1"/>
  <c r="D553" i="6"/>
  <c r="C552" i="6"/>
  <c r="D555" i="6"/>
  <c r="D565" i="6" s="1"/>
  <c r="D523" i="6"/>
  <c r="D525" i="6"/>
  <c r="H546" i="6"/>
  <c r="D451" i="6"/>
  <c r="D457" i="6" s="1"/>
  <c r="D452" i="6"/>
  <c r="D453" i="6"/>
  <c r="H474" i="6"/>
  <c r="C447" i="6"/>
  <c r="C455" i="6" s="1"/>
  <c r="C451" i="6"/>
  <c r="C457" i="6" s="1"/>
  <c r="C453" i="6"/>
  <c r="D404" i="6"/>
  <c r="C416" i="6"/>
  <c r="C417" i="6"/>
  <c r="D416" i="6"/>
  <c r="D417" i="6"/>
  <c r="C406" i="6"/>
  <c r="D406" i="6"/>
  <c r="D419" i="6" s="1"/>
  <c r="D409" i="6"/>
  <c r="I402" i="6"/>
  <c r="H402" i="6"/>
  <c r="C381" i="6"/>
  <c r="D368" i="6"/>
  <c r="D334" i="6"/>
  <c r="C343" i="6"/>
  <c r="C344" i="6"/>
  <c r="C345" i="6"/>
  <c r="D343" i="6"/>
  <c r="D344" i="6"/>
  <c r="D345" i="6"/>
  <c r="D303" i="6"/>
  <c r="D313" i="6" s="1"/>
  <c r="I330" i="6"/>
  <c r="C309" i="6"/>
  <c r="D307" i="6"/>
  <c r="D309" i="6"/>
  <c r="C267" i="6"/>
  <c r="D260" i="6"/>
  <c r="C260" i="6"/>
  <c r="C271" i="6"/>
  <c r="C272" i="6"/>
  <c r="C273" i="6"/>
  <c r="D272" i="6"/>
  <c r="D273" i="6"/>
  <c r="C262" i="6"/>
  <c r="C265" i="6"/>
  <c r="I294" i="6"/>
  <c r="D262" i="6"/>
  <c r="D265" i="6"/>
  <c r="C228" i="6"/>
  <c r="C226" i="6"/>
  <c r="I258" i="6"/>
  <c r="C235" i="6"/>
  <c r="C241" i="6" s="1"/>
  <c r="C237" i="6"/>
  <c r="D237" i="6"/>
  <c r="C199" i="6"/>
  <c r="C200" i="6"/>
  <c r="C201" i="6"/>
  <c r="D199" i="6"/>
  <c r="D200" i="6"/>
  <c r="D201" i="6"/>
  <c r="D157" i="6"/>
  <c r="D159" i="6"/>
  <c r="D169" i="6" s="1"/>
  <c r="H186" i="6"/>
  <c r="C163" i="6"/>
  <c r="C169" i="6" s="1"/>
  <c r="C165" i="6"/>
  <c r="D163" i="6"/>
  <c r="D164" i="6"/>
  <c r="D165" i="6"/>
  <c r="H149" i="6"/>
  <c r="C117" i="6"/>
  <c r="D119" i="6"/>
  <c r="C115" i="6"/>
  <c r="D115" i="6"/>
  <c r="D132" i="6" s="1"/>
  <c r="C126" i="6"/>
  <c r="C130" i="6" s="1"/>
  <c r="C127" i="6"/>
  <c r="C128" i="6"/>
  <c r="D127" i="6"/>
  <c r="D128" i="6"/>
  <c r="C90" i="6"/>
  <c r="I113" i="6"/>
  <c r="D54" i="6"/>
  <c r="C55" i="6"/>
  <c r="D56" i="6"/>
  <c r="C313" i="6"/>
  <c r="D94" i="6"/>
  <c r="D43" i="6"/>
  <c r="I77" i="6"/>
  <c r="H294" i="6"/>
  <c r="D415" i="6"/>
  <c r="I474" i="6"/>
  <c r="D527" i="6"/>
  <c r="I582" i="6"/>
  <c r="D620" i="6"/>
  <c r="I654" i="6"/>
  <c r="C671" i="6"/>
  <c r="D7" i="6"/>
  <c r="C94" i="6"/>
  <c r="C96" i="6"/>
  <c r="C132" i="6"/>
  <c r="C167" i="6"/>
  <c r="I438" i="6"/>
  <c r="I510" i="6"/>
  <c r="C743" i="6"/>
  <c r="C745" i="6"/>
  <c r="H834" i="6"/>
  <c r="C847" i="6"/>
  <c r="H438" i="6"/>
  <c r="C527" i="6"/>
  <c r="C529" i="6"/>
  <c r="D235" i="6"/>
  <c r="C379" i="6"/>
  <c r="C385" i="6" s="1"/>
  <c r="C601" i="6"/>
  <c r="D743" i="6"/>
  <c r="I834" i="6"/>
  <c r="H510" i="6"/>
  <c r="H113" i="6"/>
  <c r="H6" i="6" s="1"/>
  <c r="C188" i="6"/>
  <c r="H222" i="6"/>
  <c r="C190" i="6"/>
  <c r="C239" i="6"/>
  <c r="C311" i="6"/>
  <c r="D599" i="6"/>
  <c r="D601" i="6"/>
  <c r="H690" i="6"/>
  <c r="D126" i="6"/>
  <c r="D130" i="6" s="1"/>
  <c r="I186" i="6"/>
  <c r="D188" i="6"/>
  <c r="I222" i="6"/>
  <c r="D311" i="6"/>
  <c r="C334" i="6"/>
  <c r="C383" i="6"/>
  <c r="C559" i="6"/>
  <c r="H618" i="6"/>
  <c r="C595" i="6"/>
  <c r="C599" i="6" s="1"/>
  <c r="D703" i="6"/>
  <c r="I762" i="6"/>
  <c r="D739" i="6"/>
  <c r="D745" i="6" s="1"/>
  <c r="I870" i="6"/>
  <c r="H258" i="6"/>
  <c r="H330" i="6"/>
  <c r="C332" i="6"/>
  <c r="H366" i="6"/>
  <c r="D383" i="6"/>
  <c r="D385" i="6"/>
  <c r="I546" i="6"/>
  <c r="I618" i="6"/>
  <c r="H726" i="6"/>
  <c r="C764" i="6"/>
  <c r="H798" i="6"/>
  <c r="H77" i="6"/>
  <c r="C45" i="6"/>
  <c r="C60" i="6" s="1"/>
  <c r="I149" i="6"/>
  <c r="D271" i="6"/>
  <c r="D275" i="6" s="1"/>
  <c r="D332" i="6"/>
  <c r="I366" i="6"/>
  <c r="C409" i="6"/>
  <c r="C415" i="6"/>
  <c r="H582" i="6"/>
  <c r="C620" i="6"/>
  <c r="H654" i="6"/>
  <c r="D671" i="6"/>
  <c r="I726" i="6"/>
  <c r="D764" i="6"/>
  <c r="I798" i="6"/>
  <c r="C404" i="6"/>
  <c r="C548" i="6"/>
  <c r="C692" i="6"/>
  <c r="C836" i="6"/>
  <c r="D96" i="6"/>
  <c r="D529" i="6"/>
  <c r="D673" i="6"/>
  <c r="E502" i="2"/>
  <c r="D502" i="2"/>
  <c r="C502" i="2"/>
  <c r="B502" i="2"/>
  <c r="E481" i="2"/>
  <c r="D481" i="2"/>
  <c r="C481" i="2"/>
  <c r="B481" i="2"/>
  <c r="E460" i="2"/>
  <c r="D460" i="2"/>
  <c r="C460" i="2"/>
  <c r="B460" i="2"/>
  <c r="E439" i="2"/>
  <c r="D439" i="2"/>
  <c r="C439" i="2"/>
  <c r="B439" i="2"/>
  <c r="E418" i="2"/>
  <c r="D418" i="2"/>
  <c r="C418" i="2"/>
  <c r="B418" i="2"/>
  <c r="E397" i="2"/>
  <c r="D397" i="2"/>
  <c r="C397" i="2"/>
  <c r="B397" i="2"/>
  <c r="E376" i="2"/>
  <c r="D376" i="2"/>
  <c r="C376" i="2"/>
  <c r="B376" i="2"/>
  <c r="E355" i="2"/>
  <c r="D355" i="2"/>
  <c r="C355" i="2"/>
  <c r="B355" i="2"/>
  <c r="E334" i="2"/>
  <c r="D334" i="2"/>
  <c r="C334" i="2"/>
  <c r="B334" i="2"/>
  <c r="E313" i="2"/>
  <c r="D313" i="2"/>
  <c r="C313" i="2"/>
  <c r="B313" i="2"/>
  <c r="E292" i="2"/>
  <c r="D292" i="2"/>
  <c r="C292" i="2"/>
  <c r="B292" i="2"/>
  <c r="E271" i="2"/>
  <c r="D271" i="2"/>
  <c r="C271" i="2"/>
  <c r="B271" i="2"/>
  <c r="E250" i="2"/>
  <c r="D250" i="2"/>
  <c r="C250" i="2"/>
  <c r="B250" i="2"/>
  <c r="E229" i="2"/>
  <c r="D229" i="2"/>
  <c r="C229" i="2"/>
  <c r="B229" i="2"/>
  <c r="E208" i="2"/>
  <c r="D208" i="2"/>
  <c r="C208" i="2"/>
  <c r="B208" i="2"/>
  <c r="E187" i="2"/>
  <c r="D187" i="2"/>
  <c r="C187" i="2"/>
  <c r="B187" i="2"/>
  <c r="E166" i="2"/>
  <c r="D166" i="2"/>
  <c r="C166" i="2"/>
  <c r="B166" i="2"/>
  <c r="E145" i="2"/>
  <c r="D145" i="2"/>
  <c r="C145" i="2"/>
  <c r="B145" i="2"/>
  <c r="E124" i="2"/>
  <c r="D124" i="2"/>
  <c r="C124" i="2"/>
  <c r="B124" i="2"/>
  <c r="E103" i="2"/>
  <c r="D103" i="2"/>
  <c r="C103" i="2"/>
  <c r="B103" i="2"/>
  <c r="E82" i="2"/>
  <c r="D82" i="2"/>
  <c r="C82" i="2"/>
  <c r="B82" i="2"/>
  <c r="E61" i="2"/>
  <c r="D61" i="2"/>
  <c r="C61" i="2"/>
  <c r="B61" i="2"/>
  <c r="B40" i="2"/>
  <c r="D817" i="6" l="1"/>
  <c r="C817" i="6"/>
  <c r="C22" i="6"/>
  <c r="D707" i="6"/>
  <c r="D455" i="6"/>
  <c r="D421" i="6"/>
  <c r="C275" i="6"/>
  <c r="D277" i="6"/>
  <c r="C277" i="6"/>
  <c r="D239" i="6"/>
  <c r="D241" i="6"/>
  <c r="D167" i="6"/>
  <c r="I6" i="6"/>
  <c r="C563" i="6"/>
  <c r="C565" i="6"/>
  <c r="C349" i="6"/>
  <c r="C347" i="6"/>
  <c r="D637" i="6"/>
  <c r="D635" i="6"/>
  <c r="C419" i="6"/>
  <c r="C421" i="6"/>
  <c r="C637" i="6"/>
  <c r="C635" i="6"/>
  <c r="D709" i="6"/>
  <c r="D60" i="6"/>
  <c r="D58" i="6"/>
  <c r="C205" i="6"/>
  <c r="C203" i="6"/>
  <c r="D22" i="6"/>
  <c r="D24" i="6"/>
  <c r="D781" i="6"/>
  <c r="D779" i="6"/>
  <c r="C781" i="6"/>
  <c r="C779" i="6"/>
  <c r="C493" i="6"/>
  <c r="C491" i="6"/>
  <c r="C58" i="6"/>
  <c r="D205" i="6"/>
  <c r="D203" i="6"/>
  <c r="D493" i="6"/>
  <c r="D491" i="6"/>
  <c r="C851" i="6"/>
  <c r="C853" i="6"/>
  <c r="D349" i="6"/>
  <c r="D347" i="6"/>
  <c r="C707" i="6"/>
  <c r="C709" i="6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5" i="2"/>
  <c r="C15" i="2"/>
  <c r="D15" i="2"/>
  <c r="E15" i="2"/>
  <c r="B16" i="2"/>
  <c r="C16" i="2"/>
  <c r="D16" i="2"/>
  <c r="E16" i="2"/>
  <c r="B17" i="2"/>
  <c r="C17" i="2"/>
  <c r="D17" i="2"/>
  <c r="E17" i="2"/>
  <c r="G502" i="2" l="1"/>
  <c r="F502" i="2"/>
  <c r="G481" i="2"/>
  <c r="F481" i="2"/>
  <c r="G460" i="2"/>
  <c r="F460" i="2"/>
  <c r="G439" i="2"/>
  <c r="F439" i="2"/>
  <c r="G418" i="2"/>
  <c r="F418" i="2"/>
  <c r="G397" i="2"/>
  <c r="F397" i="2"/>
  <c r="G376" i="2"/>
  <c r="F376" i="2"/>
  <c r="G355" i="2"/>
  <c r="F355" i="2"/>
  <c r="G334" i="2"/>
  <c r="F334" i="2"/>
  <c r="G313" i="2"/>
  <c r="F313" i="2"/>
  <c r="G292" i="2"/>
  <c r="F292" i="2"/>
  <c r="G271" i="2"/>
  <c r="F271" i="2"/>
  <c r="G250" i="2"/>
  <c r="F250" i="2"/>
  <c r="G229" i="2"/>
  <c r="F229" i="2"/>
  <c r="G208" i="2"/>
  <c r="F208" i="2"/>
  <c r="G187" i="2"/>
  <c r="F187" i="2"/>
  <c r="G166" i="2"/>
  <c r="F166" i="2"/>
  <c r="G145" i="2"/>
  <c r="F145" i="2"/>
  <c r="G124" i="2"/>
  <c r="F124" i="2"/>
  <c r="G103" i="2"/>
  <c r="F103" i="2"/>
  <c r="G82" i="2"/>
  <c r="F82" i="2"/>
  <c r="G61" i="2"/>
  <c r="F61" i="2"/>
  <c r="G4" i="2"/>
  <c r="G5" i="2"/>
  <c r="G6" i="2"/>
  <c r="G7" i="2"/>
  <c r="G8" i="2"/>
  <c r="G9" i="2"/>
  <c r="G10" i="2"/>
  <c r="G11" i="2"/>
  <c r="G12" i="2"/>
  <c r="G13" i="2"/>
  <c r="G16" i="2"/>
  <c r="G17" i="2"/>
  <c r="F4" i="2"/>
  <c r="F5" i="2"/>
  <c r="F6" i="2"/>
  <c r="F7" i="2"/>
  <c r="F8" i="2"/>
  <c r="F9" i="2"/>
  <c r="F10" i="2"/>
  <c r="F11" i="2"/>
  <c r="F12" i="2"/>
  <c r="F13" i="2"/>
  <c r="F15" i="2"/>
  <c r="F16" i="2"/>
  <c r="F17" i="2"/>
  <c r="F19" i="2" l="1"/>
  <c r="G19" i="2"/>
  <c r="E19" i="2"/>
  <c r="B19" i="2"/>
  <c r="C19" i="2"/>
  <c r="D19" i="2"/>
</calcChain>
</file>

<file path=xl/sharedStrings.xml><?xml version="1.0" encoding="utf-8"?>
<sst xmlns="http://schemas.openxmlformats.org/spreadsheetml/2006/main" count="5915" uniqueCount="198">
  <si>
    <t>name</t>
  </si>
  <si>
    <t>naics_desc</t>
  </si>
  <si>
    <t>naics_code</t>
  </si>
  <si>
    <t xml:space="preserve">Albany              </t>
  </si>
  <si>
    <t xml:space="preserve">AUTOMOBILE DEALERS                                                              </t>
  </si>
  <si>
    <t>4411</t>
  </si>
  <si>
    <t xml:space="preserve">OTHER MOTOR VEHICLE DEALERS                                                     </t>
  </si>
  <si>
    <t>4412</t>
  </si>
  <si>
    <t xml:space="preserve">AUTO PARTS, ACCESSORIES, AND TIRE STORES                                        </t>
  </si>
  <si>
    <t>4413</t>
  </si>
  <si>
    <t xml:space="preserve">FURNITURE STORES                                                                </t>
  </si>
  <si>
    <t>4421</t>
  </si>
  <si>
    <t xml:space="preserve">HOME FURNISHINGS STORES                                                         </t>
  </si>
  <si>
    <t>4422</t>
  </si>
  <si>
    <t xml:space="preserve">ELECTRONICS AND APPLIANCE STORES                                                </t>
  </si>
  <si>
    <t>4431</t>
  </si>
  <si>
    <t xml:space="preserve">BUILDING MATERIAL AND SUPPLIES DEALERS                                          </t>
  </si>
  <si>
    <t>4441</t>
  </si>
  <si>
    <t xml:space="preserve">LAWN AND GARDEN EQUIPMENT AND SUPPLIES STORES                                   </t>
  </si>
  <si>
    <t>4442</t>
  </si>
  <si>
    <t xml:space="preserve">GROCERY STORES                                                                  </t>
  </si>
  <si>
    <t>4451</t>
  </si>
  <si>
    <t xml:space="preserve">SPECIALTY FOOD STORES                                                           </t>
  </si>
  <si>
    <t>4452</t>
  </si>
  <si>
    <t xml:space="preserve">BEER, WINE, AND LIQUOR STORES                                                   </t>
  </si>
  <si>
    <t>4453</t>
  </si>
  <si>
    <t xml:space="preserve">HEALTH AND PERSONAL CARE STORES                                                 </t>
  </si>
  <si>
    <t>4461</t>
  </si>
  <si>
    <t xml:space="preserve">GASOLINE STATIONS                                                               </t>
  </si>
  <si>
    <t>4471</t>
  </si>
  <si>
    <t xml:space="preserve">CLOTHING STORES                                                                 </t>
  </si>
  <si>
    <t>4481</t>
  </si>
  <si>
    <t xml:space="preserve">SHOE STORES                                                                     </t>
  </si>
  <si>
    <t>4482</t>
  </si>
  <si>
    <t xml:space="preserve">JEWELRY, LUGGAGE, AND LEATHER GOODS STORES                                      </t>
  </si>
  <si>
    <t>4483</t>
  </si>
  <si>
    <t xml:space="preserve">SPORTING GOODS AND MUSICAL INSTRUMENT STORES                                    </t>
  </si>
  <si>
    <t>4511</t>
  </si>
  <si>
    <t xml:space="preserve">BOOK, PERIODICAL, AND MUSIC STORES                                              </t>
  </si>
  <si>
    <t>4512</t>
  </si>
  <si>
    <t xml:space="preserve">DEPARTMENT STORES                                                               </t>
  </si>
  <si>
    <t>4521</t>
  </si>
  <si>
    <t xml:space="preserve">OTHER GENERAL MERCHANDISE STORES                                                </t>
  </si>
  <si>
    <t>4529</t>
  </si>
  <si>
    <t xml:space="preserve">FLORISTS                                                                        </t>
  </si>
  <si>
    <t>4531</t>
  </si>
  <si>
    <t xml:space="preserve">OFFICE SUPPLIES, STATIONERY, AND GIFT STORES                                    </t>
  </si>
  <si>
    <t>4532</t>
  </si>
  <si>
    <t xml:space="preserve">USED MERCHANDISE STORES                                                         </t>
  </si>
  <si>
    <t>4533</t>
  </si>
  <si>
    <t xml:space="preserve">OTHER MISCELLANEOUS STORE RETAILERS                                             </t>
  </si>
  <si>
    <t>4539</t>
  </si>
  <si>
    <t xml:space="preserve">ELECTRONIC SHOPPING AND MAILORDER HOUSES                                        </t>
  </si>
  <si>
    <t>4541</t>
  </si>
  <si>
    <t xml:space="preserve">VENDING MACHINE OPERATORS                                                       </t>
  </si>
  <si>
    <t>4542</t>
  </si>
  <si>
    <t xml:space="preserve">DIRECT SELLING ESTABLISHMENTS                                                   </t>
  </si>
  <si>
    <t>4543</t>
  </si>
  <si>
    <t xml:space="preserve">TRAVELER ACCOMMODATION                                                          </t>
  </si>
  <si>
    <t>7211</t>
  </si>
  <si>
    <t xml:space="preserve">RV PARKS AND RECREATIONAL CAMPS                                                 </t>
  </si>
  <si>
    <t>7212</t>
  </si>
  <si>
    <t xml:space="preserve">ROOMING AND BOARDING HOUSES                                                     </t>
  </si>
  <si>
    <t>7213</t>
  </si>
  <si>
    <t xml:space="preserve">FULL-SERVICE RESTAURANTS                                                        </t>
  </si>
  <si>
    <t>7221</t>
  </si>
  <si>
    <t xml:space="preserve">LIMITED-SERVICE EATING PLACES                                                   </t>
  </si>
  <si>
    <t>7222</t>
  </si>
  <si>
    <t xml:space="preserve">SPECIAL FOOD SERVICES                                                           </t>
  </si>
  <si>
    <t>7223</t>
  </si>
  <si>
    <t xml:space="preserve">DRINKING PLACES, ALCOHOLIC BEVERAGES                                            </t>
  </si>
  <si>
    <t>7224</t>
  </si>
  <si>
    <t xml:space="preserve">Big Horn            </t>
  </si>
  <si>
    <t xml:space="preserve">Campbell            </t>
  </si>
  <si>
    <t xml:space="preserve">Carbon              </t>
  </si>
  <si>
    <t xml:space="preserve">Converse            </t>
  </si>
  <si>
    <t xml:space="preserve">Crook               </t>
  </si>
  <si>
    <t xml:space="preserve">Fremont             </t>
  </si>
  <si>
    <t xml:space="preserve">Goshen              </t>
  </si>
  <si>
    <t xml:space="preserve">Hot Springs         </t>
  </si>
  <si>
    <t xml:space="preserve">Johnson             </t>
  </si>
  <si>
    <t xml:space="preserve">Laramie             </t>
  </si>
  <si>
    <t xml:space="preserve">Lincoln             </t>
  </si>
  <si>
    <t xml:space="preserve">Natrona             </t>
  </si>
  <si>
    <t xml:space="preserve">Niobrara            </t>
  </si>
  <si>
    <t xml:space="preserve">Park                </t>
  </si>
  <si>
    <t xml:space="preserve">Platte              </t>
  </si>
  <si>
    <t xml:space="preserve">Sheridan            </t>
  </si>
  <si>
    <t xml:space="preserve">Sublette            </t>
  </si>
  <si>
    <t xml:space="preserve">Sweetwater          </t>
  </si>
  <si>
    <t xml:space="preserve">Teton               </t>
  </si>
  <si>
    <t xml:space="preserve">Uinta               </t>
  </si>
  <si>
    <t xml:space="preserve">Washakie            </t>
  </si>
  <si>
    <t xml:space="preserve">Weston              </t>
  </si>
  <si>
    <t>State_4%</t>
  </si>
  <si>
    <t>TOTAL</t>
  </si>
  <si>
    <t>Retail</t>
  </si>
  <si>
    <t>Total</t>
  </si>
  <si>
    <t>Auto Dealers and Parts</t>
  </si>
  <si>
    <t>Gasoline Station</t>
  </si>
  <si>
    <t>Home Furnitue and Furnishing</t>
  </si>
  <si>
    <t>Building Material and Garden Supplies</t>
  </si>
  <si>
    <t>Grocery and Food  Stores</t>
  </si>
  <si>
    <t>Liquor Stores</t>
  </si>
  <si>
    <t>Clothing and Shoe Stores</t>
  </si>
  <si>
    <t>Department Stores</t>
  </si>
  <si>
    <t>General Merchandise Stores</t>
  </si>
  <si>
    <t>Lodging Services</t>
  </si>
  <si>
    <t>Eating and Drinking Places</t>
  </si>
  <si>
    <t>Miscellaneous Retail</t>
  </si>
  <si>
    <t>Electronic and Appliance Store</t>
  </si>
  <si>
    <t>INDUSTRY (NAICS)</t>
  </si>
  <si>
    <t>Gasoline Stations</t>
  </si>
  <si>
    <t>Home Furniture and Furnishings</t>
  </si>
  <si>
    <t>Electronic and Appliance Stores</t>
  </si>
  <si>
    <t>Grocery and Food Stores</t>
  </si>
  <si>
    <t>Total Taxes ($)</t>
  </si>
  <si>
    <t>4% Taxes ($)</t>
  </si>
  <si>
    <t>WYOMING RETAIL TRADE, ACCOMMODATION, AND FOOD SERVICES SALES TAX COLLECTIONS</t>
  </si>
  <si>
    <t>ALBANY COUNTY RETAIL TRADE, ACCOMMODATION, AND FOOD SERVICES SALES TAX COLLECTIONS</t>
  </si>
  <si>
    <t>BIG HORN COUNTY RETAIL TRADE, ACCOMMODATION, AND FOOD SERVICES SALES TAX COLLECTIONS</t>
  </si>
  <si>
    <t>CAMPBELL COUNTY RETAIL TRADE, ACCOMMODATION, AND FOOD SERVICES SALES TAX COLLECTIONS</t>
  </si>
  <si>
    <t>CARBON COUNTY RETAIL TRADE, ACCOMMODATION, AND FOOD SERVICES SALES TAX COLLECTIONS</t>
  </si>
  <si>
    <t>CONVERSE COUNTY RETAIL TRADE, ACCOMMODATION, AND FOOD SERVICES SALES TAX COLLECTIONS</t>
  </si>
  <si>
    <t>CROOK COUNTY RETAIL TRADE, ACCOMMODATION, AND FOOD SERVICES SALES TAX COLLECTIONS</t>
  </si>
  <si>
    <t>FREMONT COUNTY RETAIL TRADE, ACCOMMODATION, AND FOOD SERVICES SALES TAX COLLECTIONS</t>
  </si>
  <si>
    <t>GOSHEN COUNTY RETAIL TRADE, ACCOMMODATION, AND FOOD SERVICES SALES TAX COLLECTIONS</t>
  </si>
  <si>
    <t>HOT SPRINGS COUNTY RETAIL TRADE, ACCOMMODATION, AND FOOD SERVICES SALES TAX COLLECTIONS</t>
  </si>
  <si>
    <t>JOHNSON COUNTY RETAIL TRADE, ACCOMMODATION, AND FOOD SERVICES SALES TAX COLLECTIONS</t>
  </si>
  <si>
    <t>LARAMIE COUNTY RETAIL TRADE, ACCOMMODATION, AND FOOD SERVICES SALES TAX COLLECTIONS</t>
  </si>
  <si>
    <t>LINCOLN COUNTY RETAIL TRADE, ACCOMMODATION, AND FOOD SERVICES SALES TAX COLLECTIONS</t>
  </si>
  <si>
    <t>NATRONA COUNTY RETAIL TRADE, ACCOMMODATION, AND FOOD SERVICES SALES TAX COLLECTIONS</t>
  </si>
  <si>
    <t>NIOBRARA COUNTY RETAIL TRADE, ACCOMMODATION, AND FOOD SERVICES SALES TAX COLLECTIONS</t>
  </si>
  <si>
    <t>PARK COUNTY RETAIL TRADE, ACCOMMODATION, AND FOOD SERVICES SALES TAX COLLECTIONS</t>
  </si>
  <si>
    <t>PLATTE COUNTY RETAIL TRADE, ACCOMMODATION, AND FOOD SERVICES SALES TAX COLLECTIONS</t>
  </si>
  <si>
    <t>SHERIDAN COUNTY RETAIL TRADE, ACCOMMODATION, AND FOOD SERVICES SALES TAX COLLECTIONS</t>
  </si>
  <si>
    <t>SUBLETTE COUNTY RETAIL TRADE, ACCOMMODATION, AND FOOD SERVICES SALES TAX COLLECTIONS</t>
  </si>
  <si>
    <t>SWEETWATER COUNTY RETAIL TRADE, ACCOMMODATION, AND FOOD SERVICES SALES TAX COLLECTIONS</t>
  </si>
  <si>
    <t>TETON COUNTY RETAIL TRADE, ACCOMMODATION, AND FOOD SERVICES SALES TAX COLLECTIONS</t>
  </si>
  <si>
    <t>UINTA COUNTY RETAIL TRADE, ACCOMMODATION, AND FOOD SERVICES SALES TAX COLLECTIONS</t>
  </si>
  <si>
    <t>WASHAKIE COUNTY RETAIL TRADE, ACCOMMODATION, AND FOOD SERVICES SALES TAX COLLECTIONS</t>
  </si>
  <si>
    <t>WESTON COUNTY RETAIL TRADE, ACCOMMODATION, AND FOOD SERVICES SALES TAX COLLECTIONS</t>
  </si>
  <si>
    <t>4411-AUTOMOBILE DEALERS</t>
  </si>
  <si>
    <t>4412-OTHER MOTOR VEHICLE DEALERS</t>
  </si>
  <si>
    <t>4413-AUTO PARTS, ACCESSORIES, AND TIRE STORES</t>
  </si>
  <si>
    <t>4421-FURNITURE STORES</t>
  </si>
  <si>
    <t>4422-HOME FURNISHINGS STORES</t>
  </si>
  <si>
    <t>4431-ELECTRONICS AND APPLIANCE STORES</t>
  </si>
  <si>
    <t>4441-BUILDING MATERIAL AND SUPPLIES DEALERS</t>
  </si>
  <si>
    <t>4442-LAWN AND GARDEN EQUIPMENT AND SUPPLIES STORES</t>
  </si>
  <si>
    <t>4451-GROCERY STORES</t>
  </si>
  <si>
    <t>4452-SPECIALTY FOOD STORES</t>
  </si>
  <si>
    <t>4453-BEER, WINE, AND LIQUOR STORES</t>
  </si>
  <si>
    <t>4461-HEALTH AND PERSONAL CARE STORES</t>
  </si>
  <si>
    <t>4471-GASOLINE STATIONS</t>
  </si>
  <si>
    <t>4481-CLOTHING STORES</t>
  </si>
  <si>
    <t>4482-SHOE STORES</t>
  </si>
  <si>
    <t>4483-JEWELRY, LUGGAGE, AND LEATHER GOODS STORES</t>
  </si>
  <si>
    <t>4511-SPORTING GOODS AND MUSICAL INSTRUMENT STORES</t>
  </si>
  <si>
    <t>4512-BOOK, PERIODICAL, AND MUSIC STORES</t>
  </si>
  <si>
    <t>4521-DEPARTMENT STORES</t>
  </si>
  <si>
    <t>4529-OTHER GENERAL MERCHANDISE STORES</t>
  </si>
  <si>
    <t>4531-FLORISTS</t>
  </si>
  <si>
    <t>4532-OFFICE SUPPLIES, STATIONERY, AND GIFT STORES</t>
  </si>
  <si>
    <t>4533-USED MERCHANDISE STORES</t>
  </si>
  <si>
    <t>4539-OTHER MISCELLANEOUS STORE RETAILERS</t>
  </si>
  <si>
    <t>4541-ELECTRONIC SHOPPING AND MAILORDER HOUSES</t>
  </si>
  <si>
    <t>4542-VENDING MACHINE OPERATORS</t>
  </si>
  <si>
    <t>4543-DIRECT SELLING ESTABLISHMENTS</t>
  </si>
  <si>
    <t>7211-TRAVELER ACCOMMODATION</t>
  </si>
  <si>
    <t>7212-RV PARKS AND RECREATIONAL CAMPS</t>
  </si>
  <si>
    <t>7213-ROOMING AND BOARDING HOUSES</t>
  </si>
  <si>
    <t>7221-FULL-SERVICE RESTAURANTS</t>
  </si>
  <si>
    <t>7222-LIMITED-SERVICE EATING PLACES</t>
  </si>
  <si>
    <t>7223-SPECIAL FOOD SERVICES</t>
  </si>
  <si>
    <t>7224-DRINKING PLACES, ALCOHOLIC BEVERAGES</t>
  </si>
  <si>
    <t>Retail trade</t>
  </si>
  <si>
    <t>Accommodation</t>
  </si>
  <si>
    <t>Food Services and Drinking Places</t>
  </si>
  <si>
    <t>Wyoming</t>
  </si>
  <si>
    <t>Lodging</t>
  </si>
  <si>
    <t>General Purpose</t>
  </si>
  <si>
    <t>Specific Purpose</t>
  </si>
  <si>
    <t>Resort District</t>
  </si>
  <si>
    <t>Economic Devel.</t>
  </si>
  <si>
    <t>State</t>
  </si>
  <si>
    <t>County</t>
  </si>
  <si>
    <t>Tax</t>
  </si>
  <si>
    <t>Sales Tax</t>
  </si>
  <si>
    <t>Use Tax</t>
  </si>
  <si>
    <t>Lodging Assessment</t>
  </si>
  <si>
    <t>FY 2021</t>
  </si>
  <si>
    <t>4% Taxes %ch</t>
  </si>
  <si>
    <t>FY 2022</t>
  </si>
  <si>
    <t>Electronic Shopping</t>
  </si>
  <si>
    <t>FY 2023</t>
  </si>
  <si>
    <t>Retail Sales Tax Distribution by Minor Industry (NAICS) by County: FY 2023</t>
  </si>
  <si>
    <t>FY2023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</si>
</sst>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#,##0.0"/>
    <numFmt numFmtId="166" formatCode="[$-10409]#,###.;\(#,###.\);\ ;"/>
    <numFmt numFmtId="167" formatCode="[$-10409]#,###.0.;\(#,###.0.\);\ "/>
  </numFmts>
  <fonts count="2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b/>
      <sz val="9"/>
      <color theme="1"/>
      <name val="Times New Roman"/>
      <family val="1"/>
    </font>
    <font>
      <b/>
      <sz val="7"/>
      <name val="Times New Roman"/>
      <family val="1"/>
    </font>
    <font>
      <b/>
      <sz val="7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double">
        <color indexed="9"/>
      </bottom>
      <diagonal/>
    </border>
  </borders>
  <cellStyleXfs count="1">
    <xf numFmtId="0" fontId="0" fillId="0" borderId="0"/>
  </cellStyleXfs>
  <cellXfs count="7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/>
    <xf numFmtId="3" fontId="2" fillId="0" borderId="0" xfId="0" applyNumberFormat="1" applyFont="1"/>
    <xf numFmtId="0" fontId="4" fillId="0" borderId="1" xfId="0" applyFont="1" applyBorder="1" applyProtection="1">
      <protection locked="0"/>
    </xf>
    <xf numFmtId="0" fontId="5" fillId="0" borderId="2" xfId="0" applyFont="1" applyFill="1" applyBorder="1" applyProtection="1">
      <protection locked="0"/>
    </xf>
    <xf numFmtId="3" fontId="5" fillId="0" borderId="3" xfId="0" applyNumberFormat="1" applyFont="1" applyBorder="1" applyAlignment="1" applyProtection="1">
      <alignment horizontal="right"/>
      <protection locked="0"/>
    </xf>
    <xf numFmtId="3" fontId="5" fillId="0" borderId="4" xfId="0" applyNumberFormat="1" applyFont="1" applyBorder="1" applyAlignment="1" applyProtection="1">
      <alignment horizontal="right"/>
      <protection locked="0"/>
    </xf>
    <xf numFmtId="3" fontId="5" fillId="0" borderId="0" xfId="0" applyNumberFormat="1" applyFont="1" applyBorder="1" applyAlignment="1" applyProtection="1">
      <alignment horizontal="right"/>
      <protection locked="0"/>
    </xf>
    <xf numFmtId="3" fontId="5" fillId="0" borderId="5" xfId="0" applyNumberFormat="1" applyFont="1" applyBorder="1" applyAlignment="1" applyProtection="1">
      <alignment horizontal="right"/>
      <protection locked="0"/>
    </xf>
    <xf numFmtId="0" fontId="0" fillId="0" borderId="6" xfId="0" applyFill="1" applyBorder="1"/>
    <xf numFmtId="0" fontId="4" fillId="0" borderId="2" xfId="0" applyFont="1" applyBorder="1" applyProtection="1">
      <protection locked="0"/>
    </xf>
    <xf numFmtId="0" fontId="0" fillId="0" borderId="1" xfId="0" applyBorder="1"/>
    <xf numFmtId="0" fontId="0" fillId="0" borderId="6" xfId="0" applyBorder="1"/>
    <xf numFmtId="3" fontId="5" fillId="0" borderId="7" xfId="0" applyNumberFormat="1" applyFont="1" applyBorder="1" applyAlignment="1" applyProtection="1">
      <alignment horizontal="right"/>
      <protection locked="0"/>
    </xf>
    <xf numFmtId="0" fontId="2" fillId="0" borderId="0" xfId="0" applyFont="1" applyAlignment="1">
      <alignment horizontal="right"/>
    </xf>
    <xf numFmtId="3" fontId="5" fillId="0" borderId="10" xfId="0" applyNumberFormat="1" applyFont="1" applyBorder="1"/>
    <xf numFmtId="3" fontId="5" fillId="0" borderId="5" xfId="0" applyNumberFormat="1" applyFont="1" applyBorder="1"/>
    <xf numFmtId="3" fontId="5" fillId="0" borderId="0" xfId="0" applyNumberFormat="1" applyFont="1"/>
    <xf numFmtId="164" fontId="6" fillId="0" borderId="3" xfId="0" applyNumberFormat="1" applyFont="1" applyBorder="1" applyAlignment="1" applyProtection="1">
      <alignment horizontal="right"/>
      <protection locked="0"/>
    </xf>
    <xf numFmtId="164" fontId="6" fillId="0" borderId="4" xfId="0" applyNumberFormat="1" applyFont="1" applyBorder="1" applyAlignment="1" applyProtection="1">
      <alignment horizontal="right"/>
      <protection locked="0"/>
    </xf>
    <xf numFmtId="0" fontId="4" fillId="0" borderId="0" xfId="0" applyFont="1" applyBorder="1" applyAlignment="1">
      <alignment horizontal="right"/>
    </xf>
    <xf numFmtId="3" fontId="4" fillId="0" borderId="0" xfId="0" applyNumberFormat="1" applyFont="1"/>
    <xf numFmtId="3" fontId="4" fillId="0" borderId="9" xfId="0" applyNumberFormat="1" applyFont="1" applyBorder="1" applyAlignment="1" applyProtection="1">
      <alignment horizontal="right"/>
      <protection locked="0"/>
    </xf>
    <xf numFmtId="3" fontId="4" fillId="0" borderId="7" xfId="0" applyNumberFormat="1" applyFont="1" applyBorder="1" applyAlignment="1" applyProtection="1">
      <alignment horizontal="right"/>
      <protection locked="0"/>
    </xf>
    <xf numFmtId="3" fontId="4" fillId="0" borderId="5" xfId="0" applyNumberFormat="1" applyFont="1" applyBorder="1"/>
    <xf numFmtId="0" fontId="7" fillId="0" borderId="0" xfId="0" applyFont="1" applyFill="1" applyAlignment="1" applyProtection="1">
      <alignment vertical="top" wrapText="1" readingOrder="1"/>
      <protection locked="0"/>
    </xf>
    <xf numFmtId="0" fontId="8" fillId="0" borderId="0" xfId="0" applyFont="1"/>
    <xf numFmtId="0" fontId="0" fillId="0" borderId="2" xfId="0" applyBorder="1"/>
    <xf numFmtId="0" fontId="8" fillId="0" borderId="6" xfId="0" applyFont="1" applyBorder="1"/>
    <xf numFmtId="3" fontId="5" fillId="0" borderId="8" xfId="0" applyNumberFormat="1" applyFont="1" applyBorder="1"/>
    <xf numFmtId="3" fontId="5" fillId="0" borderId="4" xfId="0" applyNumberFormat="1" applyFont="1" applyBorder="1"/>
    <xf numFmtId="0" fontId="11" fillId="0" borderId="11" xfId="0" applyFont="1" applyFill="1" applyBorder="1" applyAlignment="1" applyProtection="1">
      <alignment horizontal="center" vertical="top" wrapText="1" readingOrder="1"/>
      <protection locked="0"/>
    </xf>
    <xf numFmtId="0" fontId="13" fillId="0" borderId="11" xfId="0" applyFont="1" applyFill="1" applyBorder="1" applyAlignment="1" applyProtection="1">
      <alignment horizontal="center" vertical="top" wrapText="1" readingOrder="1"/>
      <protection locked="0"/>
    </xf>
    <xf numFmtId="0" fontId="11" fillId="0" borderId="11" xfId="0" applyFont="1" applyFill="1" applyBorder="1" applyAlignment="1" applyProtection="1">
      <alignment horizontal="center" vertical="center" wrapText="1" readingOrder="1"/>
      <protection locked="0"/>
    </xf>
    <xf numFmtId="0" fontId="13" fillId="0" borderId="11" xfId="0" applyFont="1" applyFill="1" applyBorder="1" applyAlignment="1" applyProtection="1">
      <alignment horizontal="center" vertical="center" wrapText="1" readingOrder="1"/>
      <protection locked="0"/>
    </xf>
    <xf numFmtId="0" fontId="0" fillId="0" borderId="11" xfId="0" applyFill="1" applyBorder="1"/>
    <xf numFmtId="0" fontId="5" fillId="0" borderId="0" xfId="0" applyFont="1"/>
    <xf numFmtId="165" fontId="5" fillId="0" borderId="0" xfId="0" applyNumberFormat="1" applyFont="1"/>
    <xf numFmtId="0" fontId="8" fillId="0" borderId="0" xfId="0" applyFont="1" applyFill="1"/>
    <xf numFmtId="3" fontId="4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Alignment="1" applyProtection="1">
      <alignment vertical="top" wrapText="1"/>
      <protection locked="0"/>
    </xf>
    <xf numFmtId="0" fontId="15" fillId="0" borderId="0" xfId="0" applyFont="1" applyAlignment="1" applyProtection="1">
      <alignment vertical="top" wrapText="1" readingOrder="1"/>
      <protection locked="0"/>
    </xf>
    <xf numFmtId="3" fontId="3" fillId="0" borderId="0" xfId="0" applyNumberFormat="1" applyFont="1"/>
    <xf numFmtId="167" fontId="0" fillId="0" borderId="0" xfId="0" applyNumberFormat="1"/>
    <xf numFmtId="167" fontId="12" fillId="0" borderId="11" xfId="0" applyNumberFormat="1" applyFont="1" applyFill="1" applyBorder="1" applyAlignment="1" applyProtection="1">
      <alignment vertical="top" wrapText="1"/>
      <protection locked="0"/>
    </xf>
    <xf numFmtId="167" fontId="11" fillId="0" borderId="11" xfId="0" applyNumberFormat="1" applyFont="1" applyFill="1" applyBorder="1" applyAlignment="1" applyProtection="1">
      <alignment horizontal="center" vertical="center" wrapText="1" readingOrder="1"/>
      <protection locked="0"/>
    </xf>
    <xf numFmtId="167" fontId="0" fillId="0" borderId="11" xfId="0" applyNumberFormat="1" applyFill="1" applyBorder="1"/>
    <xf numFmtId="167" fontId="8" fillId="0" borderId="0" xfId="0" applyNumberFormat="1" applyFont="1" applyFill="1"/>
    <xf numFmtId="166" fontId="16" fillId="0" borderId="0" xfId="0" applyNumberFormat="1" applyFont="1" applyAlignment="1" applyProtection="1">
      <alignment horizontal="right" vertical="top" wrapText="1" readingOrder="1"/>
      <protection locked="0"/>
    </xf>
    <xf numFmtId="166" fontId="16" fillId="2" borderId="0" xfId="0" applyNumberFormat="1" applyFont="1" applyFill="1" applyAlignment="1" applyProtection="1">
      <alignment horizontal="right" vertical="top" wrapText="1" readingOrder="1"/>
      <protection locked="0"/>
    </xf>
    <xf numFmtId="166" fontId="17" fillId="0" borderId="0" xfId="0" applyNumberFormat="1" applyFont="1" applyAlignment="1" applyProtection="1">
      <alignment horizontal="right" vertical="top" wrapText="1" readingOrder="1"/>
      <protection locked="0"/>
    </xf>
    <xf numFmtId="166" fontId="17" fillId="0" borderId="12" xfId="0" applyNumberFormat="1" applyFont="1" applyBorder="1" applyAlignment="1" applyProtection="1">
      <alignment horizontal="right" wrapText="1" readingOrder="1"/>
      <protection locked="0"/>
    </xf>
    <xf numFmtId="166" fontId="17" fillId="2" borderId="12" xfId="0" applyNumberFormat="1" applyFont="1" applyFill="1" applyBorder="1" applyAlignment="1" applyProtection="1">
      <alignment horizontal="right" wrapText="1" readingOrder="1"/>
      <protection locked="0"/>
    </xf>
    <xf numFmtId="166" fontId="18" fillId="0" borderId="0" xfId="0" applyNumberFormat="1" applyFont="1" applyAlignment="1" applyProtection="1">
      <alignment horizontal="right" vertical="top" wrapText="1" readingOrder="1"/>
      <protection locked="0"/>
    </xf>
    <xf numFmtId="166" fontId="18" fillId="2" borderId="0" xfId="0" applyNumberFormat="1" applyFont="1" applyFill="1" applyAlignment="1" applyProtection="1">
      <alignment horizontal="right" vertical="top" wrapText="1" readingOrder="1"/>
      <protection locked="0"/>
    </xf>
    <xf numFmtId="166" fontId="19" fillId="0" borderId="0" xfId="0" applyNumberFormat="1" applyFont="1" applyAlignment="1" applyProtection="1">
      <alignment horizontal="right" vertical="top" wrapText="1" readingOrder="1"/>
      <protection locked="0"/>
    </xf>
    <xf numFmtId="166" fontId="19" fillId="0" borderId="12" xfId="0" applyNumberFormat="1" applyFont="1" applyBorder="1" applyAlignment="1" applyProtection="1">
      <alignment wrapText="1" readingOrder="1"/>
      <protection locked="0"/>
    </xf>
    <xf numFmtId="166" fontId="19" fillId="2" borderId="12" xfId="0" applyNumberFormat="1" applyFont="1" applyFill="1" applyBorder="1" applyAlignment="1" applyProtection="1">
      <alignment wrapText="1" readingOrder="1"/>
      <protection locked="0"/>
    </xf>
    <xf numFmtId="167" fontId="8" fillId="0" borderId="0" xfId="0" applyNumberFormat="1" applyFont="1"/>
    <xf numFmtId="3" fontId="5" fillId="0" borderId="0" xfId="0" applyNumberFormat="1" applyFont="1" applyFill="1" applyAlignment="1" applyProtection="1">
      <alignment horizontal="right" vertical="top" wrapText="1" readingOrder="1"/>
      <protection locked="0"/>
    </xf>
    <xf numFmtId="167" fontId="5" fillId="0" borderId="0" xfId="0" applyNumberFormat="1" applyFont="1" applyFill="1" applyAlignment="1" applyProtection="1">
      <alignment horizontal="right" vertical="top" wrapText="1" readingOrder="1"/>
      <protection locked="0"/>
    </xf>
    <xf numFmtId="4" fontId="5" fillId="0" borderId="0" xfId="0" applyNumberFormat="1" applyFont="1"/>
    <xf numFmtId="0" fontId="5" fillId="0" borderId="5" xfId="0" applyFont="1" applyBorder="1"/>
    <xf numFmtId="0" fontId="9" fillId="0" borderId="3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3" xfId="0" applyFont="1" applyBorder="1" applyAlignment="1"/>
    <xf numFmtId="0" fontId="11" fillId="0" borderId="11" xfId="0" applyFont="1" applyFill="1" applyBorder="1" applyAlignment="1" applyProtection="1">
      <alignment horizontal="center" wrapText="1" readingOrder="1"/>
      <protection locked="0"/>
    </xf>
    <xf numFmtId="0" fontId="12" fillId="0" borderId="11" xfId="0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zoomScaleNormal="100" workbookViewId="0">
      <selection activeCell="H16" sqref="H16"/>
    </sheetView>
  </sheetViews>
  <sheetFormatPr defaultRowHeight="13.2" x14ac:dyDescent="0.25"/>
  <cols>
    <col min="1" max="1" width="31.6640625" customWidth="1"/>
    <col min="2" max="5" width="14.109375" customWidth="1"/>
    <col min="6" max="7" width="14.109375" style="21" customWidth="1"/>
    <col min="8" max="8" width="11.109375" bestFit="1" customWidth="1"/>
    <col min="9" max="10" width="12" bestFit="1" customWidth="1"/>
    <col min="11" max="11" width="11.6640625" bestFit="1" customWidth="1"/>
  </cols>
  <sheetData>
    <row r="1" spans="1:13" ht="15.6" x14ac:dyDescent="0.3">
      <c r="A1" s="67" t="s">
        <v>118</v>
      </c>
      <c r="B1" s="68"/>
      <c r="C1" s="68"/>
      <c r="D1" s="68"/>
      <c r="E1" s="68"/>
      <c r="F1" s="69"/>
      <c r="G1" s="69"/>
    </row>
    <row r="2" spans="1:13" x14ac:dyDescent="0.25">
      <c r="A2" s="7" t="s">
        <v>111</v>
      </c>
      <c r="B2" s="26" t="s">
        <v>191</v>
      </c>
      <c r="C2" s="27" t="s">
        <v>191</v>
      </c>
      <c r="D2" s="26" t="s">
        <v>193</v>
      </c>
      <c r="E2" s="27" t="s">
        <v>193</v>
      </c>
      <c r="F2" s="26" t="s">
        <v>195</v>
      </c>
      <c r="G2" s="27" t="s">
        <v>195</v>
      </c>
    </row>
    <row r="3" spans="1:13" x14ac:dyDescent="0.25">
      <c r="A3" s="8"/>
      <c r="B3" s="9" t="s">
        <v>116</v>
      </c>
      <c r="C3" s="10" t="s">
        <v>117</v>
      </c>
      <c r="D3" s="9" t="s">
        <v>116</v>
      </c>
      <c r="E3" s="10" t="s">
        <v>117</v>
      </c>
      <c r="F3" s="9" t="s">
        <v>116</v>
      </c>
      <c r="G3" s="10" t="s">
        <v>117</v>
      </c>
    </row>
    <row r="4" spans="1:13" x14ac:dyDescent="0.25">
      <c r="A4" s="15" t="s">
        <v>98</v>
      </c>
      <c r="B4" s="11">
        <f t="shared" ref="B4:G17" si="0">B25+B46+B67+B88+B109+B130+B151+B172+B193+B214+B235+B256+B277+B298+B319+B340+B361+B382+B403+B424+B445+B466+B487</f>
        <v>31007025.710000001</v>
      </c>
      <c r="C4" s="17">
        <f t="shared" si="0"/>
        <v>23473547.82</v>
      </c>
      <c r="D4" s="11">
        <f t="shared" si="0"/>
        <v>33875984.249999993</v>
      </c>
      <c r="E4" s="17">
        <f t="shared" si="0"/>
        <v>25834919.349999998</v>
      </c>
      <c r="F4" s="11">
        <f t="shared" si="0"/>
        <v>39504039.670000009</v>
      </c>
      <c r="G4" s="17">
        <f t="shared" si="0"/>
        <v>29806682.41</v>
      </c>
      <c r="H4" s="1"/>
      <c r="J4" s="1"/>
      <c r="K4" s="1"/>
      <c r="L4" s="1"/>
      <c r="M4" s="1"/>
    </row>
    <row r="5" spans="1:13" x14ac:dyDescent="0.25">
      <c r="A5" s="16" t="s">
        <v>112</v>
      </c>
      <c r="B5" s="11">
        <f t="shared" si="0"/>
        <v>23191477.990000002</v>
      </c>
      <c r="C5" s="12">
        <f t="shared" si="0"/>
        <v>17308309.289999999</v>
      </c>
      <c r="D5" s="11">
        <f t="shared" si="0"/>
        <v>28435824.890000001</v>
      </c>
      <c r="E5" s="12">
        <f t="shared" si="0"/>
        <v>21412198.330000006</v>
      </c>
      <c r="F5" s="11">
        <f t="shared" si="0"/>
        <v>33478056.369999997</v>
      </c>
      <c r="G5" s="12">
        <f t="shared" si="0"/>
        <v>25129190.399999995</v>
      </c>
      <c r="H5" s="1"/>
      <c r="J5" s="1"/>
      <c r="K5" s="1"/>
      <c r="L5" s="1"/>
      <c r="M5" s="1"/>
    </row>
    <row r="6" spans="1:13" x14ac:dyDescent="0.25">
      <c r="A6" s="16" t="s">
        <v>113</v>
      </c>
      <c r="B6" s="11">
        <f t="shared" si="0"/>
        <v>11456125.799999999</v>
      </c>
      <c r="C6" s="12">
        <f t="shared" si="0"/>
        <v>8322328.2099999981</v>
      </c>
      <c r="D6" s="11">
        <f t="shared" si="0"/>
        <v>12472202.409999998</v>
      </c>
      <c r="E6" s="12">
        <f t="shared" si="0"/>
        <v>9164288.7199999988</v>
      </c>
      <c r="F6" s="11">
        <f t="shared" si="0"/>
        <v>11736281.329999998</v>
      </c>
      <c r="G6" s="12">
        <f t="shared" si="0"/>
        <v>8488282.9299999997</v>
      </c>
      <c r="H6" s="1"/>
      <c r="J6" s="1"/>
      <c r="K6" s="1"/>
      <c r="L6" s="1"/>
      <c r="M6" s="1"/>
    </row>
    <row r="7" spans="1:13" x14ac:dyDescent="0.25">
      <c r="A7" s="16" t="s">
        <v>114</v>
      </c>
      <c r="B7" s="11">
        <f t="shared" si="0"/>
        <v>18828105.75</v>
      </c>
      <c r="C7" s="12">
        <f t="shared" si="0"/>
        <v>13852543.920000002</v>
      </c>
      <c r="D7" s="11">
        <f t="shared" si="0"/>
        <v>17663195.41</v>
      </c>
      <c r="E7" s="12">
        <f t="shared" si="0"/>
        <v>13258783.880000001</v>
      </c>
      <c r="F7" s="11">
        <f t="shared" si="0"/>
        <v>18690846.159999996</v>
      </c>
      <c r="G7" s="12">
        <f t="shared" si="0"/>
        <v>13665606.099999998</v>
      </c>
      <c r="H7" s="1"/>
      <c r="J7" s="1"/>
      <c r="K7" s="1"/>
      <c r="L7" s="1"/>
      <c r="M7" s="1"/>
    </row>
    <row r="8" spans="1:13" x14ac:dyDescent="0.25">
      <c r="A8" s="16" t="s">
        <v>101</v>
      </c>
      <c r="B8" s="11">
        <f t="shared" si="0"/>
        <v>87642508.289999992</v>
      </c>
      <c r="C8" s="12">
        <f t="shared" si="0"/>
        <v>65193121.399999991</v>
      </c>
      <c r="D8" s="11">
        <f t="shared" si="0"/>
        <v>105371792.61000003</v>
      </c>
      <c r="E8" s="12">
        <f t="shared" si="0"/>
        <v>78936303.36999999</v>
      </c>
      <c r="F8" s="11">
        <f t="shared" si="0"/>
        <v>113906712.65000001</v>
      </c>
      <c r="G8" s="12">
        <f t="shared" si="0"/>
        <v>84613966.709999993</v>
      </c>
      <c r="H8" s="1"/>
      <c r="J8" s="1"/>
      <c r="K8" s="1"/>
      <c r="L8" s="1"/>
      <c r="M8" s="1"/>
    </row>
    <row r="9" spans="1:13" x14ac:dyDescent="0.25">
      <c r="A9" s="16" t="s">
        <v>115</v>
      </c>
      <c r="B9" s="11">
        <f t="shared" si="0"/>
        <v>12933133.09</v>
      </c>
      <c r="C9" s="12">
        <f t="shared" si="0"/>
        <v>9689316.4100000001</v>
      </c>
      <c r="D9" s="11">
        <f t="shared" si="0"/>
        <v>13541109.559999997</v>
      </c>
      <c r="E9" s="12">
        <f t="shared" si="0"/>
        <v>10190226.120000001</v>
      </c>
      <c r="F9" s="11">
        <f t="shared" si="0"/>
        <v>14484347.4</v>
      </c>
      <c r="G9" s="12">
        <f t="shared" si="0"/>
        <v>10859807.700000001</v>
      </c>
      <c r="H9" s="1"/>
      <c r="J9" s="1"/>
      <c r="K9" s="1"/>
      <c r="L9" s="1"/>
      <c r="M9" s="1"/>
    </row>
    <row r="10" spans="1:13" x14ac:dyDescent="0.25">
      <c r="A10" s="16" t="s">
        <v>103</v>
      </c>
      <c r="B10" s="11">
        <f t="shared" si="0"/>
        <v>9663293.8599999994</v>
      </c>
      <c r="C10" s="12">
        <f t="shared" si="0"/>
        <v>7055581.7299999995</v>
      </c>
      <c r="D10" s="11">
        <f t="shared" si="0"/>
        <v>9572341.129999999</v>
      </c>
      <c r="E10" s="12">
        <f t="shared" si="0"/>
        <v>7038684.9899999993</v>
      </c>
      <c r="F10" s="11">
        <f t="shared" si="0"/>
        <v>9685344.0800000001</v>
      </c>
      <c r="G10" s="12">
        <f t="shared" si="0"/>
        <v>7064947.3600000013</v>
      </c>
      <c r="H10" s="1"/>
      <c r="J10" s="1"/>
      <c r="K10" s="1"/>
      <c r="L10" s="1"/>
      <c r="M10" s="1"/>
    </row>
    <row r="11" spans="1:13" x14ac:dyDescent="0.25">
      <c r="A11" s="16" t="s">
        <v>104</v>
      </c>
      <c r="B11" s="11">
        <f t="shared" si="0"/>
        <v>13206150.389999999</v>
      </c>
      <c r="C11" s="12">
        <f t="shared" si="0"/>
        <v>9635151.0299999993</v>
      </c>
      <c r="D11" s="11">
        <f t="shared" si="0"/>
        <v>15286988.969999999</v>
      </c>
      <c r="E11" s="12">
        <f t="shared" si="0"/>
        <v>11288036.970000001</v>
      </c>
      <c r="F11" s="11">
        <f t="shared" si="0"/>
        <v>15588706.990000002</v>
      </c>
      <c r="G11" s="12">
        <f t="shared" si="0"/>
        <v>11337546.770000001</v>
      </c>
      <c r="H11" s="1"/>
      <c r="J11" s="1"/>
      <c r="K11" s="1"/>
      <c r="L11" s="1"/>
      <c r="M11" s="1"/>
    </row>
    <row r="12" spans="1:13" x14ac:dyDescent="0.25">
      <c r="A12" s="16" t="s">
        <v>105</v>
      </c>
      <c r="B12" s="11">
        <f t="shared" si="0"/>
        <v>3889580.9799999995</v>
      </c>
      <c r="C12" s="12">
        <f t="shared" si="0"/>
        <v>2798527.5099999993</v>
      </c>
      <c r="D12" s="11">
        <f t="shared" si="0"/>
        <v>3977222.4699999997</v>
      </c>
      <c r="E12" s="12">
        <f t="shared" si="0"/>
        <v>2985955.4599999995</v>
      </c>
      <c r="F12" s="11">
        <f t="shared" si="0"/>
        <v>5402055.3400000008</v>
      </c>
      <c r="G12" s="12">
        <f t="shared" si="0"/>
        <v>3804644.41</v>
      </c>
      <c r="H12" s="1"/>
      <c r="J12" s="1"/>
      <c r="K12" s="1"/>
      <c r="L12" s="1"/>
      <c r="M12" s="1"/>
    </row>
    <row r="13" spans="1:13" x14ac:dyDescent="0.25">
      <c r="A13" s="16" t="s">
        <v>106</v>
      </c>
      <c r="B13" s="11">
        <f t="shared" si="0"/>
        <v>45114833.81000001</v>
      </c>
      <c r="C13" s="12">
        <f t="shared" si="0"/>
        <v>33901888.93</v>
      </c>
      <c r="D13" s="11">
        <f t="shared" si="0"/>
        <v>47853987.069999993</v>
      </c>
      <c r="E13" s="12">
        <f t="shared" si="0"/>
        <v>36335386.529999994</v>
      </c>
      <c r="F13" s="11">
        <f t="shared" si="0"/>
        <v>50240645.989999995</v>
      </c>
      <c r="G13" s="12">
        <f t="shared" si="0"/>
        <v>37414707</v>
      </c>
      <c r="H13" s="1"/>
      <c r="J13" s="1"/>
      <c r="K13" s="1"/>
      <c r="L13" s="1"/>
      <c r="M13" s="1"/>
    </row>
    <row r="14" spans="1:13" x14ac:dyDescent="0.25">
      <c r="A14" s="16" t="s">
        <v>194</v>
      </c>
      <c r="B14" s="11">
        <f t="shared" si="0"/>
        <v>62709120.279999994</v>
      </c>
      <c r="C14" s="12">
        <f t="shared" si="0"/>
        <v>46487552.410000004</v>
      </c>
      <c r="D14" s="11">
        <f t="shared" si="0"/>
        <v>72925406.159999996</v>
      </c>
      <c r="E14" s="12">
        <f t="shared" si="0"/>
        <v>54701492.219999999</v>
      </c>
      <c r="F14" s="11">
        <f t="shared" si="0"/>
        <v>86259550.699999988</v>
      </c>
      <c r="G14" s="12">
        <f t="shared" si="0"/>
        <v>63990441.359999999</v>
      </c>
      <c r="H14" s="1"/>
      <c r="J14" s="1"/>
      <c r="K14" s="1"/>
      <c r="L14" s="1"/>
      <c r="M14" s="1"/>
    </row>
    <row r="15" spans="1:13" x14ac:dyDescent="0.25">
      <c r="A15" s="31" t="s">
        <v>109</v>
      </c>
      <c r="B15" s="9">
        <f t="shared" si="0"/>
        <v>64984421.079999998</v>
      </c>
      <c r="C15" s="10">
        <f t="shared" si="0"/>
        <v>47779159.31000001</v>
      </c>
      <c r="D15" s="9">
        <f t="shared" si="0"/>
        <v>77247176.660000011</v>
      </c>
      <c r="E15" s="10">
        <f t="shared" si="0"/>
        <v>57155373.240000002</v>
      </c>
      <c r="F15" s="9">
        <f t="shared" si="0"/>
        <v>81608026.36999999</v>
      </c>
      <c r="G15" s="10">
        <f>G36+G57+G78+G99+G120+G141+G162+G183+G204+G225+G246+G267+G288+G309+G330+G351+G372+G393+G414+G435+G456+G477+G498</f>
        <v>59949123.610000007</v>
      </c>
      <c r="H15" s="46"/>
      <c r="J15" s="1"/>
      <c r="K15" s="1"/>
      <c r="L15" s="1"/>
      <c r="M15" s="1"/>
    </row>
    <row r="16" spans="1:13" x14ac:dyDescent="0.25">
      <c r="A16" s="32" t="s">
        <v>177</v>
      </c>
      <c r="B16" s="11">
        <f t="shared" si="0"/>
        <v>36389350.539999999</v>
      </c>
      <c r="C16" s="12">
        <f t="shared" si="0"/>
        <v>24833919.909999996</v>
      </c>
      <c r="D16" s="11">
        <f t="shared" si="0"/>
        <v>53115524.609999992</v>
      </c>
      <c r="E16" s="12">
        <f t="shared" si="0"/>
        <v>36188325.690000005</v>
      </c>
      <c r="F16" s="11">
        <f t="shared" si="0"/>
        <v>52269370.660000011</v>
      </c>
      <c r="G16" s="12">
        <f t="shared" si="0"/>
        <v>35452668.109999992</v>
      </c>
      <c r="H16" s="46"/>
      <c r="J16" s="1"/>
      <c r="K16" s="1"/>
      <c r="L16" s="1"/>
      <c r="M16" s="1"/>
    </row>
    <row r="17" spans="1:13" x14ac:dyDescent="0.25">
      <c r="A17" s="32" t="s">
        <v>178</v>
      </c>
      <c r="B17" s="11">
        <f t="shared" si="0"/>
        <v>70725334.299999982</v>
      </c>
      <c r="C17" s="12">
        <f t="shared" si="0"/>
        <v>50876660.570000008</v>
      </c>
      <c r="D17" s="11">
        <f t="shared" si="0"/>
        <v>85458977.790000007</v>
      </c>
      <c r="E17" s="12">
        <f t="shared" si="0"/>
        <v>61791478.789999992</v>
      </c>
      <c r="F17" s="11">
        <f t="shared" si="0"/>
        <v>89815550.330000013</v>
      </c>
      <c r="G17" s="12">
        <f t="shared" si="0"/>
        <v>64253870.099999994</v>
      </c>
      <c r="H17" s="1"/>
      <c r="J17" s="1"/>
      <c r="K17" s="1"/>
      <c r="L17" s="1"/>
      <c r="M17" s="1"/>
    </row>
    <row r="18" spans="1:13" x14ac:dyDescent="0.25">
      <c r="A18" s="13"/>
      <c r="B18" s="11"/>
      <c r="C18" s="12"/>
      <c r="D18" s="11"/>
      <c r="E18" s="12"/>
      <c r="F18" s="11"/>
      <c r="G18" s="12"/>
      <c r="J18" s="1"/>
      <c r="K18" s="1"/>
      <c r="L18" s="1"/>
      <c r="M18" s="1"/>
    </row>
    <row r="19" spans="1:13" x14ac:dyDescent="0.25">
      <c r="A19" s="14" t="s">
        <v>95</v>
      </c>
      <c r="B19" s="22">
        <f>SUM(B4:B17)</f>
        <v>491740461.87</v>
      </c>
      <c r="C19" s="23">
        <f>SUM(C4:C17)</f>
        <v>361207608.44999999</v>
      </c>
      <c r="D19" s="22">
        <f>SUM(D4:D18)</f>
        <v>576797733.99000001</v>
      </c>
      <c r="E19" s="23">
        <f>SUM(E4:E18)</f>
        <v>426281453.65999997</v>
      </c>
      <c r="F19" s="22">
        <f>SUM(F4:F18)</f>
        <v>622669534.04000008</v>
      </c>
      <c r="G19" s="23">
        <f>SUM(G4:G18)</f>
        <v>455831484.97000003</v>
      </c>
      <c r="H19" s="1"/>
      <c r="J19" s="1"/>
      <c r="K19" s="1"/>
      <c r="L19" s="1"/>
      <c r="M19" s="1"/>
    </row>
    <row r="20" spans="1:13" x14ac:dyDescent="0.25">
      <c r="C20" s="1"/>
      <c r="D20" s="1"/>
      <c r="E20" s="1"/>
      <c r="F20" s="1"/>
      <c r="G20" s="1"/>
      <c r="J20" s="1"/>
      <c r="K20" s="1"/>
    </row>
    <row r="21" spans="1:13" x14ac:dyDescent="0.25">
      <c r="J21" s="1"/>
      <c r="K21" s="1"/>
    </row>
    <row r="22" spans="1:13" ht="15.6" x14ac:dyDescent="0.3">
      <c r="A22" s="67" t="s">
        <v>119</v>
      </c>
      <c r="B22" s="68"/>
      <c r="C22" s="68"/>
      <c r="D22" s="68"/>
      <c r="E22" s="68"/>
      <c r="F22" s="69"/>
      <c r="G22" s="69"/>
    </row>
    <row r="23" spans="1:13" x14ac:dyDescent="0.25">
      <c r="A23" s="7" t="s">
        <v>111</v>
      </c>
      <c r="B23" s="26" t="s">
        <v>191</v>
      </c>
      <c r="C23" s="27" t="s">
        <v>191</v>
      </c>
      <c r="D23" s="26" t="s">
        <v>193</v>
      </c>
      <c r="E23" s="27" t="s">
        <v>193</v>
      </c>
      <c r="F23" s="26" t="s">
        <v>195</v>
      </c>
      <c r="G23" s="27" t="s">
        <v>195</v>
      </c>
    </row>
    <row r="24" spans="1:13" x14ac:dyDescent="0.25">
      <c r="A24" s="8"/>
      <c r="B24" s="9" t="s">
        <v>116</v>
      </c>
      <c r="C24" s="10" t="s">
        <v>117</v>
      </c>
      <c r="D24" s="9" t="s">
        <v>116</v>
      </c>
      <c r="E24" s="10" t="s">
        <v>117</v>
      </c>
      <c r="F24" s="9" t="s">
        <v>116</v>
      </c>
      <c r="G24" s="10" t="s">
        <v>117</v>
      </c>
    </row>
    <row r="25" spans="1:13" x14ac:dyDescent="0.25">
      <c r="A25" s="15" t="s">
        <v>98</v>
      </c>
      <c r="B25" s="19">
        <v>1670332.3399999999</v>
      </c>
      <c r="C25" s="20">
        <v>1107858.52</v>
      </c>
      <c r="D25" s="19">
        <v>1946453.21</v>
      </c>
      <c r="E25" s="20">
        <v>1291954.97</v>
      </c>
      <c r="F25" s="19">
        <v>2149485.11</v>
      </c>
      <c r="G25" s="20">
        <v>1427493.0899999999</v>
      </c>
    </row>
    <row r="26" spans="1:13" x14ac:dyDescent="0.25">
      <c r="A26" s="16" t="s">
        <v>112</v>
      </c>
      <c r="B26" s="19">
        <v>1620650.19</v>
      </c>
      <c r="C26" s="20">
        <v>1077541.01</v>
      </c>
      <c r="D26" s="19">
        <v>1697855.15</v>
      </c>
      <c r="E26" s="20">
        <v>1129311.19</v>
      </c>
      <c r="F26" s="19">
        <v>1752315.21</v>
      </c>
      <c r="G26" s="20">
        <v>1165710.23</v>
      </c>
    </row>
    <row r="27" spans="1:13" x14ac:dyDescent="0.25">
      <c r="A27" s="16" t="s">
        <v>113</v>
      </c>
      <c r="B27" s="19">
        <v>470194.41000000003</v>
      </c>
      <c r="C27" s="20">
        <v>311963.89</v>
      </c>
      <c r="D27" s="19">
        <v>501961.86</v>
      </c>
      <c r="E27" s="20">
        <v>333053.04000000004</v>
      </c>
      <c r="F27" s="19">
        <v>472357.15</v>
      </c>
      <c r="G27" s="20">
        <v>313216.59000000003</v>
      </c>
    </row>
    <row r="28" spans="1:13" x14ac:dyDescent="0.25">
      <c r="A28" s="16" t="s">
        <v>114</v>
      </c>
      <c r="B28" s="19">
        <v>1746098.09</v>
      </c>
      <c r="C28" s="20">
        <v>1162549.3500000001</v>
      </c>
      <c r="D28" s="19">
        <v>1111090.3999999999</v>
      </c>
      <c r="E28" s="20">
        <v>738590.36</v>
      </c>
      <c r="F28" s="19">
        <v>987234.57000000007</v>
      </c>
      <c r="G28" s="20">
        <v>656270.99</v>
      </c>
    </row>
    <row r="29" spans="1:13" x14ac:dyDescent="0.25">
      <c r="A29" s="16" t="s">
        <v>101</v>
      </c>
      <c r="B29" s="19">
        <v>3103067.88</v>
      </c>
      <c r="C29" s="20">
        <v>2060150.78</v>
      </c>
      <c r="D29" s="19">
        <v>3288952.52</v>
      </c>
      <c r="E29" s="20">
        <v>2183866.58</v>
      </c>
      <c r="F29" s="19">
        <v>3626584.12</v>
      </c>
      <c r="G29" s="20">
        <v>2407412.5</v>
      </c>
    </row>
    <row r="30" spans="1:13" x14ac:dyDescent="0.25">
      <c r="A30" s="16" t="s">
        <v>115</v>
      </c>
      <c r="B30" s="19">
        <v>787006.73</v>
      </c>
      <c r="C30" s="20">
        <v>523814.95000000007</v>
      </c>
      <c r="D30" s="19">
        <v>817175.92</v>
      </c>
      <c r="E30" s="20">
        <v>543889.93999999994</v>
      </c>
      <c r="F30" s="19">
        <v>937489.49</v>
      </c>
      <c r="G30" s="20">
        <v>624169.19000000006</v>
      </c>
    </row>
    <row r="31" spans="1:13" x14ac:dyDescent="0.25">
      <c r="A31" s="16" t="s">
        <v>103</v>
      </c>
      <c r="B31" s="19">
        <v>574234.41</v>
      </c>
      <c r="C31" s="20">
        <v>381368.73000000004</v>
      </c>
      <c r="D31" s="19">
        <v>602829.37</v>
      </c>
      <c r="E31" s="20">
        <v>400502.85</v>
      </c>
      <c r="F31" s="19">
        <v>653502.76</v>
      </c>
      <c r="G31" s="20">
        <v>433494.64</v>
      </c>
    </row>
    <row r="32" spans="1:13" x14ac:dyDescent="0.25">
      <c r="A32" s="16" t="s">
        <v>104</v>
      </c>
      <c r="B32" s="19">
        <v>488962.32</v>
      </c>
      <c r="C32" s="20">
        <v>323849.8</v>
      </c>
      <c r="D32" s="19">
        <v>657225.75</v>
      </c>
      <c r="E32" s="20">
        <v>436061.43</v>
      </c>
      <c r="F32" s="19">
        <v>601634.81999999995</v>
      </c>
      <c r="G32" s="20">
        <v>398803.04</v>
      </c>
    </row>
    <row r="33" spans="1:8" x14ac:dyDescent="0.25">
      <c r="A33" s="16" t="s">
        <v>105</v>
      </c>
      <c r="B33" s="19">
        <v>59437.260000000009</v>
      </c>
      <c r="C33" s="20">
        <v>39584.040000000008</v>
      </c>
      <c r="D33" s="19">
        <v>55474.850000000006</v>
      </c>
      <c r="E33" s="20">
        <v>36945.47</v>
      </c>
      <c r="F33" s="19">
        <v>51627.31</v>
      </c>
      <c r="G33" s="20">
        <v>34384.81</v>
      </c>
    </row>
    <row r="34" spans="1:8" x14ac:dyDescent="0.25">
      <c r="A34" s="16" t="s">
        <v>106</v>
      </c>
      <c r="B34" s="19">
        <v>3943552.5199999996</v>
      </c>
      <c r="C34" s="20">
        <v>2628025.0999999996</v>
      </c>
      <c r="D34" s="19">
        <v>4107824.04</v>
      </c>
      <c r="E34" s="20">
        <v>2737290.42</v>
      </c>
      <c r="F34" s="19">
        <v>4267998.45</v>
      </c>
      <c r="G34" s="20">
        <v>2844023.91</v>
      </c>
    </row>
    <row r="35" spans="1:8" x14ac:dyDescent="0.25">
      <c r="A35" s="16" t="s">
        <v>194</v>
      </c>
      <c r="B35" s="19">
        <v>4225457.2200000007</v>
      </c>
      <c r="C35" s="20">
        <v>2810958.4000000004</v>
      </c>
      <c r="D35" s="19">
        <v>4464561.82</v>
      </c>
      <c r="E35" s="20">
        <v>2969362.3</v>
      </c>
      <c r="F35" s="19">
        <v>4815080.22</v>
      </c>
      <c r="G35" s="20">
        <v>3202181.08</v>
      </c>
    </row>
    <row r="36" spans="1:8" x14ac:dyDescent="0.25">
      <c r="A36" s="31" t="s">
        <v>109</v>
      </c>
      <c r="B36" s="33">
        <v>3033329.8899999997</v>
      </c>
      <c r="C36" s="34">
        <v>2015136.0099999998</v>
      </c>
      <c r="D36" s="33">
        <v>3142276.3499999996</v>
      </c>
      <c r="E36" s="34">
        <v>2088511.5899999999</v>
      </c>
      <c r="F36" s="33">
        <v>3461625.3</v>
      </c>
      <c r="G36" s="34">
        <v>2300653.9000000004</v>
      </c>
      <c r="H36" s="1"/>
    </row>
    <row r="37" spans="1:8" x14ac:dyDescent="0.25">
      <c r="A37" s="32" t="s">
        <v>177</v>
      </c>
      <c r="B37" s="19">
        <v>1298899.6700000002</v>
      </c>
      <c r="C37" s="20">
        <v>859577.13</v>
      </c>
      <c r="D37" s="19">
        <v>1812083.06</v>
      </c>
      <c r="E37" s="20">
        <v>1199187.9200000002</v>
      </c>
      <c r="F37" s="19">
        <v>1917016.2300000002</v>
      </c>
      <c r="G37" s="20">
        <v>1270222.6900000002</v>
      </c>
    </row>
    <row r="38" spans="1:8" x14ac:dyDescent="0.25">
      <c r="A38" s="32" t="s">
        <v>178</v>
      </c>
      <c r="B38" s="19">
        <v>4604492.58</v>
      </c>
      <c r="C38" s="20">
        <v>3055512.1599999997</v>
      </c>
      <c r="D38" s="19">
        <v>5482119.1899999995</v>
      </c>
      <c r="E38" s="20">
        <v>3638193.1900000004</v>
      </c>
      <c r="F38" s="19">
        <v>5655388.9200000009</v>
      </c>
      <c r="G38" s="20">
        <v>3753462.08</v>
      </c>
    </row>
    <row r="39" spans="1:8" x14ac:dyDescent="0.25">
      <c r="A39" s="13"/>
      <c r="B39" s="19"/>
      <c r="C39" s="20"/>
      <c r="D39" s="19"/>
      <c r="E39" s="20"/>
      <c r="F39" s="19"/>
      <c r="G39" s="20"/>
    </row>
    <row r="40" spans="1:8" x14ac:dyDescent="0.25">
      <c r="A40" s="14" t="s">
        <v>95</v>
      </c>
      <c r="B40" s="22">
        <f t="shared" ref="B40:G40" si="1">SUM(B25:B38)</f>
        <v>27625715.510000005</v>
      </c>
      <c r="C40" s="23">
        <f t="shared" si="1"/>
        <v>18357889.870000001</v>
      </c>
      <c r="D40" s="22">
        <f t="shared" si="1"/>
        <v>29687883.489999995</v>
      </c>
      <c r="E40" s="23">
        <f t="shared" si="1"/>
        <v>19726721.25</v>
      </c>
      <c r="F40" s="22">
        <f t="shared" si="1"/>
        <v>31349339.660000004</v>
      </c>
      <c r="G40" s="23">
        <f t="shared" si="1"/>
        <v>20831498.740000002</v>
      </c>
    </row>
    <row r="43" spans="1:8" ht="15.6" x14ac:dyDescent="0.3">
      <c r="A43" s="67" t="s">
        <v>120</v>
      </c>
      <c r="B43" s="68"/>
      <c r="C43" s="68"/>
      <c r="D43" s="68"/>
      <c r="E43" s="68"/>
      <c r="F43" s="69"/>
      <c r="G43" s="69"/>
    </row>
    <row r="44" spans="1:8" x14ac:dyDescent="0.25">
      <c r="A44" s="7" t="s">
        <v>111</v>
      </c>
      <c r="B44" s="26" t="s">
        <v>191</v>
      </c>
      <c r="C44" s="27" t="s">
        <v>191</v>
      </c>
      <c r="D44" s="26" t="s">
        <v>193</v>
      </c>
      <c r="E44" s="27" t="s">
        <v>193</v>
      </c>
      <c r="F44" s="26" t="s">
        <v>195</v>
      </c>
      <c r="G44" s="27" t="s">
        <v>195</v>
      </c>
    </row>
    <row r="45" spans="1:8" x14ac:dyDescent="0.25">
      <c r="A45" s="8"/>
      <c r="B45" s="9" t="s">
        <v>116</v>
      </c>
      <c r="C45" s="10" t="s">
        <v>117</v>
      </c>
      <c r="D45" s="9" t="s">
        <v>116</v>
      </c>
      <c r="E45" s="10" t="s">
        <v>117</v>
      </c>
      <c r="F45" s="9" t="s">
        <v>116</v>
      </c>
      <c r="G45" s="10" t="s">
        <v>117</v>
      </c>
    </row>
    <row r="46" spans="1:8" x14ac:dyDescent="0.25">
      <c r="A46" s="15" t="s">
        <v>98</v>
      </c>
      <c r="B46" s="19">
        <v>305995.11999999994</v>
      </c>
      <c r="C46" s="20">
        <v>244154.14999999997</v>
      </c>
      <c r="D46" s="19">
        <v>328642.14</v>
      </c>
      <c r="E46" s="20">
        <v>262269.49</v>
      </c>
      <c r="F46" s="19">
        <v>314356.78999999998</v>
      </c>
      <c r="G46" s="20">
        <v>250879.78</v>
      </c>
    </row>
    <row r="47" spans="1:8" x14ac:dyDescent="0.25">
      <c r="A47" s="16" t="s">
        <v>112</v>
      </c>
      <c r="B47" s="19">
        <v>500414.01</v>
      </c>
      <c r="C47" s="20">
        <v>399792.8</v>
      </c>
      <c r="D47" s="19">
        <v>611813.13</v>
      </c>
      <c r="E47" s="20">
        <v>488679.06</v>
      </c>
      <c r="F47" s="19">
        <v>653048.65999999992</v>
      </c>
      <c r="G47" s="20">
        <v>521582.17</v>
      </c>
    </row>
    <row r="48" spans="1:8" x14ac:dyDescent="0.25">
      <c r="A48" s="16" t="s">
        <v>113</v>
      </c>
      <c r="B48" s="19">
        <v>104847.09999999998</v>
      </c>
      <c r="C48" s="20">
        <v>83647.819999999992</v>
      </c>
      <c r="D48" s="19">
        <v>101034.01</v>
      </c>
      <c r="E48" s="20">
        <v>80651.209999999992</v>
      </c>
      <c r="F48" s="19">
        <v>85863.12</v>
      </c>
      <c r="G48" s="20">
        <v>68525.55</v>
      </c>
    </row>
    <row r="49" spans="1:7" x14ac:dyDescent="0.25">
      <c r="A49" s="16" t="s">
        <v>114</v>
      </c>
      <c r="B49" s="19">
        <v>106337.29999999999</v>
      </c>
      <c r="C49" s="20">
        <v>84859.4</v>
      </c>
      <c r="D49" s="19">
        <v>109845.12999999999</v>
      </c>
      <c r="E49" s="20">
        <v>87696.65</v>
      </c>
      <c r="F49" s="19">
        <v>111897.96</v>
      </c>
      <c r="G49" s="20">
        <v>89323.88</v>
      </c>
    </row>
    <row r="50" spans="1:7" x14ac:dyDescent="0.25">
      <c r="A50" s="16" t="s">
        <v>101</v>
      </c>
      <c r="B50" s="19">
        <v>767515.03999999992</v>
      </c>
      <c r="C50" s="20">
        <v>612080.52</v>
      </c>
      <c r="D50" s="19">
        <v>990370.39</v>
      </c>
      <c r="E50" s="20">
        <v>790320.87</v>
      </c>
      <c r="F50" s="19">
        <v>1099145.3399999999</v>
      </c>
      <c r="G50" s="20">
        <v>877099.90999999992</v>
      </c>
    </row>
    <row r="51" spans="1:7" x14ac:dyDescent="0.25">
      <c r="A51" s="16" t="s">
        <v>115</v>
      </c>
      <c r="B51" s="19">
        <v>146527.72000000003</v>
      </c>
      <c r="C51" s="20">
        <v>116847.50000000001</v>
      </c>
      <c r="D51" s="19">
        <v>123617.82999999999</v>
      </c>
      <c r="E51" s="20">
        <v>98562.76</v>
      </c>
      <c r="F51" s="19">
        <v>179510.6</v>
      </c>
      <c r="G51" s="20">
        <v>143261.32</v>
      </c>
    </row>
    <row r="52" spans="1:7" x14ac:dyDescent="0.25">
      <c r="A52" s="16" t="s">
        <v>103</v>
      </c>
      <c r="B52" s="19">
        <v>32829.360000000001</v>
      </c>
      <c r="C52" s="20">
        <v>26192.35</v>
      </c>
      <c r="D52" s="19">
        <v>33926.729999999996</v>
      </c>
      <c r="E52" s="20">
        <v>27059.98</v>
      </c>
      <c r="F52" s="19">
        <v>33436.839999999997</v>
      </c>
      <c r="G52" s="20">
        <v>26666.55</v>
      </c>
    </row>
    <row r="53" spans="1:7" x14ac:dyDescent="0.25">
      <c r="A53" s="16" t="s">
        <v>104</v>
      </c>
      <c r="B53" s="19">
        <v>45847.94</v>
      </c>
      <c r="C53" s="20">
        <v>36563.25</v>
      </c>
      <c r="D53" s="19">
        <v>49917.700000000004</v>
      </c>
      <c r="E53" s="20">
        <v>39796</v>
      </c>
      <c r="F53" s="19">
        <v>52146.7</v>
      </c>
      <c r="G53" s="20">
        <v>41591.289999999994</v>
      </c>
    </row>
    <row r="54" spans="1:7" x14ac:dyDescent="0.25">
      <c r="A54" s="16" t="s">
        <v>105</v>
      </c>
      <c r="B54" s="19">
        <v>10337.030000000001</v>
      </c>
      <c r="C54" s="20">
        <v>8262.7000000000007</v>
      </c>
      <c r="D54" s="19">
        <v>9820</v>
      </c>
      <c r="E54" s="20">
        <v>7850.14</v>
      </c>
      <c r="F54" s="19">
        <v>10856.449999999999</v>
      </c>
      <c r="G54" s="20">
        <v>8679.7199999999993</v>
      </c>
    </row>
    <row r="55" spans="1:7" x14ac:dyDescent="0.25">
      <c r="A55" s="16" t="s">
        <v>106</v>
      </c>
      <c r="B55" s="19">
        <v>224961.37000000002</v>
      </c>
      <c r="C55" s="20">
        <v>179876.64</v>
      </c>
      <c r="D55" s="19">
        <v>215924.81</v>
      </c>
      <c r="E55" s="20">
        <v>172646.85</v>
      </c>
      <c r="F55" s="19">
        <v>238266.44999999998</v>
      </c>
      <c r="G55" s="20">
        <v>190396.11</v>
      </c>
    </row>
    <row r="56" spans="1:7" x14ac:dyDescent="0.25">
      <c r="A56" s="16" t="s">
        <v>194</v>
      </c>
      <c r="B56" s="19">
        <v>1134045.46</v>
      </c>
      <c r="C56" s="20">
        <v>905831.3</v>
      </c>
      <c r="D56" s="19">
        <v>1234016.8699999999</v>
      </c>
      <c r="E56" s="20">
        <v>986060.96</v>
      </c>
      <c r="F56" s="19">
        <v>1409696.73</v>
      </c>
      <c r="G56" s="20">
        <v>1126378.25</v>
      </c>
    </row>
    <row r="57" spans="1:7" x14ac:dyDescent="0.25">
      <c r="A57" s="31" t="s">
        <v>109</v>
      </c>
      <c r="B57" s="33">
        <v>376926.66</v>
      </c>
      <c r="C57" s="34">
        <v>300604.17</v>
      </c>
      <c r="D57" s="33">
        <v>391083.54000000004</v>
      </c>
      <c r="E57" s="34">
        <v>312222</v>
      </c>
      <c r="F57" s="33">
        <v>416088.02</v>
      </c>
      <c r="G57" s="34">
        <v>332102.08999999997</v>
      </c>
    </row>
    <row r="58" spans="1:7" x14ac:dyDescent="0.25">
      <c r="A58" s="32" t="s">
        <v>177</v>
      </c>
      <c r="B58" s="19">
        <v>204163.50999999998</v>
      </c>
      <c r="C58" s="20">
        <v>162620.82999999999</v>
      </c>
      <c r="D58" s="19">
        <v>285557.11</v>
      </c>
      <c r="E58" s="20">
        <v>227747.79</v>
      </c>
      <c r="F58" s="19">
        <v>283358.89</v>
      </c>
      <c r="G58" s="20">
        <v>226004.15</v>
      </c>
    </row>
    <row r="59" spans="1:7" x14ac:dyDescent="0.25">
      <c r="A59" s="32" t="s">
        <v>178</v>
      </c>
      <c r="B59" s="19">
        <v>370927.18999999994</v>
      </c>
      <c r="C59" s="20">
        <v>296086.30999999994</v>
      </c>
      <c r="D59" s="19">
        <v>417819.85</v>
      </c>
      <c r="E59" s="20">
        <v>333569.89999999997</v>
      </c>
      <c r="F59" s="19">
        <v>382215.22000000003</v>
      </c>
      <c r="G59" s="20">
        <v>305236.95999999996</v>
      </c>
    </row>
    <row r="60" spans="1:7" x14ac:dyDescent="0.25">
      <c r="A60" s="13"/>
      <c r="B60" s="19"/>
      <c r="C60" s="20"/>
      <c r="D60" s="19"/>
      <c r="E60" s="20"/>
      <c r="F60" s="19"/>
      <c r="G60" s="20"/>
    </row>
    <row r="61" spans="1:7" x14ac:dyDescent="0.25">
      <c r="A61" s="14" t="s">
        <v>95</v>
      </c>
      <c r="B61" s="22">
        <f t="shared" ref="B61:G61" si="2">SUM(B46:B59)</f>
        <v>4331674.8099999996</v>
      </c>
      <c r="C61" s="23">
        <f t="shared" si="2"/>
        <v>3457419.7399999998</v>
      </c>
      <c r="D61" s="22">
        <f t="shared" si="2"/>
        <v>4903389.24</v>
      </c>
      <c r="E61" s="23">
        <f t="shared" si="2"/>
        <v>3915133.6599999997</v>
      </c>
      <c r="F61" s="22">
        <f t="shared" si="2"/>
        <v>5269887.7699999996</v>
      </c>
      <c r="G61" s="23">
        <f t="shared" si="2"/>
        <v>4207727.7300000004</v>
      </c>
    </row>
    <row r="64" spans="1:7" ht="15.6" x14ac:dyDescent="0.3">
      <c r="A64" s="67" t="s">
        <v>121</v>
      </c>
      <c r="B64" s="68"/>
      <c r="C64" s="68"/>
      <c r="D64" s="68"/>
      <c r="E64" s="68"/>
      <c r="F64" s="69"/>
      <c r="G64" s="69"/>
    </row>
    <row r="65" spans="1:7" x14ac:dyDescent="0.25">
      <c r="A65" s="7" t="s">
        <v>111</v>
      </c>
      <c r="B65" s="26" t="s">
        <v>191</v>
      </c>
      <c r="C65" s="27" t="s">
        <v>191</v>
      </c>
      <c r="D65" s="26" t="s">
        <v>193</v>
      </c>
      <c r="E65" s="27" t="s">
        <v>193</v>
      </c>
      <c r="F65" s="26" t="s">
        <v>195</v>
      </c>
      <c r="G65" s="27" t="s">
        <v>195</v>
      </c>
    </row>
    <row r="66" spans="1:7" x14ac:dyDescent="0.25">
      <c r="A66" s="8"/>
      <c r="B66" s="9" t="s">
        <v>116</v>
      </c>
      <c r="C66" s="10" t="s">
        <v>117</v>
      </c>
      <c r="D66" s="9" t="s">
        <v>116</v>
      </c>
      <c r="E66" s="10" t="s">
        <v>117</v>
      </c>
      <c r="F66" s="9" t="s">
        <v>116</v>
      </c>
      <c r="G66" s="10" t="s">
        <v>117</v>
      </c>
    </row>
    <row r="67" spans="1:7" x14ac:dyDescent="0.25">
      <c r="A67" s="15" t="s">
        <v>98</v>
      </c>
      <c r="B67" s="19">
        <v>4582602.7299999995</v>
      </c>
      <c r="C67" s="20">
        <v>3659063</v>
      </c>
      <c r="D67" s="19">
        <v>5830752.9100000001</v>
      </c>
      <c r="E67" s="20">
        <v>4655456.22</v>
      </c>
      <c r="F67" s="19">
        <v>7488614.0800000001</v>
      </c>
      <c r="G67" s="20">
        <v>5979836.4700000007</v>
      </c>
    </row>
    <row r="68" spans="1:7" x14ac:dyDescent="0.25">
      <c r="A68" s="16" t="s">
        <v>112</v>
      </c>
      <c r="B68" s="19">
        <v>1763093.48</v>
      </c>
      <c r="C68" s="20">
        <v>1408499.4</v>
      </c>
      <c r="D68" s="19">
        <v>2651290.38</v>
      </c>
      <c r="E68" s="20">
        <v>2118204.5299999998</v>
      </c>
      <c r="F68" s="19">
        <v>3938209.8800000004</v>
      </c>
      <c r="G68" s="20">
        <v>3147637.22</v>
      </c>
    </row>
    <row r="69" spans="1:7" x14ac:dyDescent="0.25">
      <c r="A69" s="16" t="s">
        <v>113</v>
      </c>
      <c r="B69" s="19">
        <v>585007.53999999992</v>
      </c>
      <c r="C69" s="20">
        <v>466966.19999999995</v>
      </c>
      <c r="D69" s="19">
        <v>643921.15</v>
      </c>
      <c r="E69" s="20">
        <v>514005.42000000004</v>
      </c>
      <c r="F69" s="19">
        <v>603905.84000000008</v>
      </c>
      <c r="G69" s="20">
        <v>482095.07</v>
      </c>
    </row>
    <row r="70" spans="1:7" x14ac:dyDescent="0.25">
      <c r="A70" s="16" t="s">
        <v>114</v>
      </c>
      <c r="B70" s="19">
        <v>1231558.17</v>
      </c>
      <c r="C70" s="20">
        <v>983620.83</v>
      </c>
      <c r="D70" s="19">
        <v>1322074.8899999999</v>
      </c>
      <c r="E70" s="20">
        <v>1055638.19</v>
      </c>
      <c r="F70" s="19">
        <v>1348949.9100000001</v>
      </c>
      <c r="G70" s="20">
        <v>1077175.07</v>
      </c>
    </row>
    <row r="71" spans="1:7" x14ac:dyDescent="0.25">
      <c r="A71" s="16" t="s">
        <v>101</v>
      </c>
      <c r="B71" s="19">
        <v>9265476.7899999991</v>
      </c>
      <c r="C71" s="20">
        <v>7402439.6600000001</v>
      </c>
      <c r="D71" s="19">
        <v>10441700.18</v>
      </c>
      <c r="E71" s="20">
        <v>8341355.9399999995</v>
      </c>
      <c r="F71" s="19">
        <v>12876090.33</v>
      </c>
      <c r="G71" s="20">
        <v>10287059.290000001</v>
      </c>
    </row>
    <row r="72" spans="1:7" x14ac:dyDescent="0.25">
      <c r="A72" s="16" t="s">
        <v>115</v>
      </c>
      <c r="B72" s="19">
        <v>827649.04</v>
      </c>
      <c r="C72" s="20">
        <v>661384.53999999992</v>
      </c>
      <c r="D72" s="19">
        <v>896219.97</v>
      </c>
      <c r="E72" s="20">
        <v>716240.73</v>
      </c>
      <c r="F72" s="19">
        <v>967685.97</v>
      </c>
      <c r="G72" s="20">
        <v>773112.92999999993</v>
      </c>
    </row>
    <row r="73" spans="1:7" x14ac:dyDescent="0.25">
      <c r="A73" s="16" t="s">
        <v>103</v>
      </c>
      <c r="B73" s="19">
        <v>637597.89999999991</v>
      </c>
      <c r="C73" s="20">
        <v>509194.05999999994</v>
      </c>
      <c r="D73" s="19">
        <v>621118.22</v>
      </c>
      <c r="E73" s="20">
        <v>496042.34</v>
      </c>
      <c r="F73" s="19">
        <v>647071.36</v>
      </c>
      <c r="G73" s="20">
        <v>516752.52</v>
      </c>
    </row>
    <row r="74" spans="1:7" x14ac:dyDescent="0.25">
      <c r="A74" s="16" t="s">
        <v>104</v>
      </c>
      <c r="B74" s="19">
        <v>1119351.3399999999</v>
      </c>
      <c r="C74" s="20">
        <v>893425.6</v>
      </c>
      <c r="D74" s="19">
        <v>1290304.1599999999</v>
      </c>
      <c r="E74" s="20">
        <v>1029895.1699999999</v>
      </c>
      <c r="F74" s="19">
        <v>1384569.26</v>
      </c>
      <c r="G74" s="20">
        <v>1105328.19</v>
      </c>
    </row>
    <row r="75" spans="1:7" x14ac:dyDescent="0.25">
      <c r="A75" s="16" t="s">
        <v>105</v>
      </c>
      <c r="B75" s="19">
        <v>44389.86</v>
      </c>
      <c r="C75" s="20">
        <v>35482.759999999995</v>
      </c>
      <c r="D75" s="19">
        <v>38866.379999999997</v>
      </c>
      <c r="E75" s="20">
        <v>31070.43</v>
      </c>
      <c r="F75" s="19">
        <v>39847.699999999997</v>
      </c>
      <c r="G75" s="20">
        <v>31858.03</v>
      </c>
    </row>
    <row r="76" spans="1:7" x14ac:dyDescent="0.25">
      <c r="A76" s="16" t="s">
        <v>106</v>
      </c>
      <c r="B76" s="19">
        <v>3424999.66</v>
      </c>
      <c r="C76" s="20">
        <v>2739548.22</v>
      </c>
      <c r="D76" s="19">
        <v>3641819.2</v>
      </c>
      <c r="E76" s="20">
        <v>2912839.56</v>
      </c>
      <c r="F76" s="19">
        <v>3988388.87</v>
      </c>
      <c r="G76" s="20">
        <v>3189742.44</v>
      </c>
    </row>
    <row r="77" spans="1:7" x14ac:dyDescent="0.25">
      <c r="A77" s="16" t="s">
        <v>194</v>
      </c>
      <c r="B77" s="19">
        <v>4108479.5199999996</v>
      </c>
      <c r="C77" s="20">
        <v>3282239.7899999996</v>
      </c>
      <c r="D77" s="19">
        <v>5440177.5899999999</v>
      </c>
      <c r="E77" s="20">
        <v>4345963.08</v>
      </c>
      <c r="F77" s="19">
        <v>8285298.0500000007</v>
      </c>
      <c r="G77" s="20">
        <v>6620534.1500000004</v>
      </c>
    </row>
    <row r="78" spans="1:7" x14ac:dyDescent="0.25">
      <c r="A78" s="31" t="s">
        <v>109</v>
      </c>
      <c r="B78" s="33">
        <v>7377309.3500000006</v>
      </c>
      <c r="C78" s="34">
        <v>5892644.8300000001</v>
      </c>
      <c r="D78" s="33">
        <v>8549954.0899999999</v>
      </c>
      <c r="E78" s="34">
        <v>6830018.9699999997</v>
      </c>
      <c r="F78" s="33">
        <v>9175416.7800000012</v>
      </c>
      <c r="G78" s="34">
        <v>7328923.4000000004</v>
      </c>
    </row>
    <row r="79" spans="1:7" x14ac:dyDescent="0.25">
      <c r="A79" s="32" t="s">
        <v>177</v>
      </c>
      <c r="B79" s="19">
        <v>840845.39999999979</v>
      </c>
      <c r="C79" s="20">
        <v>670979.41999999981</v>
      </c>
      <c r="D79" s="19">
        <v>1211441.1399999999</v>
      </c>
      <c r="E79" s="20">
        <v>966006.03</v>
      </c>
      <c r="F79" s="19">
        <v>1324339.75</v>
      </c>
      <c r="G79" s="20">
        <v>1056527.73</v>
      </c>
    </row>
    <row r="80" spans="1:7" x14ac:dyDescent="0.25">
      <c r="A80" s="32" t="s">
        <v>178</v>
      </c>
      <c r="B80" s="19">
        <v>5006659.5299999993</v>
      </c>
      <c r="C80" s="20">
        <v>3995882.6599999992</v>
      </c>
      <c r="D80" s="19">
        <v>5647865.2400000002</v>
      </c>
      <c r="E80" s="20">
        <v>4506931.3100000005</v>
      </c>
      <c r="F80" s="19">
        <v>6229884.29</v>
      </c>
      <c r="G80" s="20">
        <v>4972633.1000000006</v>
      </c>
    </row>
    <row r="81" spans="1:7" x14ac:dyDescent="0.25">
      <c r="A81" s="13"/>
      <c r="B81" s="19"/>
      <c r="C81" s="20"/>
      <c r="D81" s="19"/>
      <c r="E81" s="20"/>
      <c r="F81" s="19"/>
      <c r="G81" s="20"/>
    </row>
    <row r="82" spans="1:7" x14ac:dyDescent="0.25">
      <c r="A82" s="14" t="s">
        <v>95</v>
      </c>
      <c r="B82" s="22">
        <f t="shared" ref="B82:G82" si="3">SUM(B67:B80)</f>
        <v>40815020.309999995</v>
      </c>
      <c r="C82" s="23">
        <f t="shared" si="3"/>
        <v>32601370.969999999</v>
      </c>
      <c r="D82" s="22">
        <f t="shared" si="3"/>
        <v>48227505.499999993</v>
      </c>
      <c r="E82" s="23">
        <f t="shared" si="3"/>
        <v>38519667.920000002</v>
      </c>
      <c r="F82" s="22">
        <f t="shared" si="3"/>
        <v>58298272.07</v>
      </c>
      <c r="G82" s="23">
        <f t="shared" si="3"/>
        <v>46569215.610000007</v>
      </c>
    </row>
    <row r="85" spans="1:7" ht="15.6" x14ac:dyDescent="0.3">
      <c r="A85" s="67" t="s">
        <v>122</v>
      </c>
      <c r="B85" s="68"/>
      <c r="C85" s="68"/>
      <c r="D85" s="68"/>
      <c r="E85" s="68"/>
      <c r="F85" s="69"/>
      <c r="G85" s="69"/>
    </row>
    <row r="86" spans="1:7" x14ac:dyDescent="0.25">
      <c r="A86" s="7" t="s">
        <v>111</v>
      </c>
      <c r="B86" s="26" t="s">
        <v>191</v>
      </c>
      <c r="C86" s="27" t="s">
        <v>191</v>
      </c>
      <c r="D86" s="26" t="s">
        <v>193</v>
      </c>
      <c r="E86" s="27" t="s">
        <v>193</v>
      </c>
      <c r="F86" s="26" t="s">
        <v>195</v>
      </c>
      <c r="G86" s="27" t="s">
        <v>195</v>
      </c>
    </row>
    <row r="87" spans="1:7" x14ac:dyDescent="0.25">
      <c r="A87" s="8"/>
      <c r="B87" s="9" t="s">
        <v>116</v>
      </c>
      <c r="C87" s="10" t="s">
        <v>117</v>
      </c>
      <c r="D87" s="9" t="s">
        <v>116</v>
      </c>
      <c r="E87" s="10" t="s">
        <v>117</v>
      </c>
      <c r="F87" s="9" t="s">
        <v>116</v>
      </c>
      <c r="G87" s="10" t="s">
        <v>117</v>
      </c>
    </row>
    <row r="88" spans="1:7" x14ac:dyDescent="0.25">
      <c r="A88" s="15" t="s">
        <v>98</v>
      </c>
      <c r="B88" s="19">
        <v>633276.77</v>
      </c>
      <c r="C88" s="20">
        <v>420113.59999999992</v>
      </c>
      <c r="D88" s="19">
        <v>689125.96</v>
      </c>
      <c r="E88" s="20">
        <v>457489.44999999995</v>
      </c>
      <c r="F88" s="19">
        <v>721490.17999999993</v>
      </c>
      <c r="G88" s="20">
        <v>478905.62</v>
      </c>
    </row>
    <row r="89" spans="1:7" x14ac:dyDescent="0.25">
      <c r="A89" s="16" t="s">
        <v>112</v>
      </c>
      <c r="B89" s="19">
        <v>1220074.94</v>
      </c>
      <c r="C89" s="20">
        <v>811619.76</v>
      </c>
      <c r="D89" s="19">
        <v>1284940.08</v>
      </c>
      <c r="E89" s="20">
        <v>854787.82</v>
      </c>
      <c r="F89" s="19">
        <v>1960199.03</v>
      </c>
      <c r="G89" s="20">
        <v>1305391.29</v>
      </c>
    </row>
    <row r="90" spans="1:7" x14ac:dyDescent="0.25">
      <c r="A90" s="16" t="s">
        <v>113</v>
      </c>
      <c r="B90" s="19">
        <v>193731.88999999998</v>
      </c>
      <c r="C90" s="20">
        <v>128321.43</v>
      </c>
      <c r="D90" s="19">
        <v>204765.53</v>
      </c>
      <c r="E90" s="20">
        <v>135639.96</v>
      </c>
      <c r="F90" s="19">
        <v>198057.53000000003</v>
      </c>
      <c r="G90" s="20">
        <v>131149.09</v>
      </c>
    </row>
    <row r="91" spans="1:7" x14ac:dyDescent="0.25">
      <c r="A91" s="16" t="s">
        <v>114</v>
      </c>
      <c r="B91" s="19">
        <v>2358010.98</v>
      </c>
      <c r="C91" s="20">
        <v>1571383.62</v>
      </c>
      <c r="D91" s="19">
        <v>299191.28000000003</v>
      </c>
      <c r="E91" s="20">
        <v>198964.18</v>
      </c>
      <c r="F91" s="19">
        <v>390641.27</v>
      </c>
      <c r="G91" s="20">
        <v>259592.71</v>
      </c>
    </row>
    <row r="92" spans="1:7" x14ac:dyDescent="0.25">
      <c r="A92" s="16" t="s">
        <v>101</v>
      </c>
      <c r="B92" s="19">
        <v>1994668.4100000001</v>
      </c>
      <c r="C92" s="20">
        <v>1324462.25</v>
      </c>
      <c r="D92" s="19">
        <v>2014245.6500000001</v>
      </c>
      <c r="E92" s="20">
        <v>1337200.6300000001</v>
      </c>
      <c r="F92" s="19">
        <v>2587245.4300000002</v>
      </c>
      <c r="G92" s="20">
        <v>1718341.04</v>
      </c>
    </row>
    <row r="93" spans="1:7" x14ac:dyDescent="0.25">
      <c r="A93" s="16" t="s">
        <v>115</v>
      </c>
      <c r="B93" s="19">
        <v>328415.09000000003</v>
      </c>
      <c r="C93" s="20">
        <v>217728.76</v>
      </c>
      <c r="D93" s="19">
        <v>291548.87</v>
      </c>
      <c r="E93" s="20">
        <v>193379.85</v>
      </c>
      <c r="F93" s="19">
        <v>322837.89</v>
      </c>
      <c r="G93" s="20">
        <v>214114.13</v>
      </c>
    </row>
    <row r="94" spans="1:7" x14ac:dyDescent="0.25">
      <c r="A94" s="16" t="s">
        <v>103</v>
      </c>
      <c r="B94" s="19">
        <v>253008.97</v>
      </c>
      <c r="C94" s="20">
        <v>167445.87</v>
      </c>
      <c r="D94" s="19">
        <v>254037.34000000003</v>
      </c>
      <c r="E94" s="20">
        <v>168099.26</v>
      </c>
      <c r="F94" s="19">
        <v>290702.56</v>
      </c>
      <c r="G94" s="20">
        <v>192437.28</v>
      </c>
    </row>
    <row r="95" spans="1:7" x14ac:dyDescent="0.25">
      <c r="A95" s="16" t="s">
        <v>104</v>
      </c>
      <c r="B95" s="19">
        <v>162265.93</v>
      </c>
      <c r="C95" s="20">
        <v>107701.11</v>
      </c>
      <c r="D95" s="19">
        <v>164087.5</v>
      </c>
      <c r="E95" s="20">
        <v>108929.40000000001</v>
      </c>
      <c r="F95" s="19">
        <v>161561.33000000002</v>
      </c>
      <c r="G95" s="20">
        <v>107275.01000000001</v>
      </c>
    </row>
    <row r="96" spans="1:7" x14ac:dyDescent="0.25">
      <c r="A96" s="16" t="s">
        <v>105</v>
      </c>
      <c r="B96" s="19">
        <v>17683.5</v>
      </c>
      <c r="C96" s="20">
        <v>11774.38</v>
      </c>
      <c r="D96" s="19">
        <v>17317.78</v>
      </c>
      <c r="E96" s="20">
        <v>11533.56</v>
      </c>
      <c r="F96" s="19">
        <v>15410.42</v>
      </c>
      <c r="G96" s="20">
        <v>10264.08</v>
      </c>
    </row>
    <row r="97" spans="1:7" x14ac:dyDescent="0.25">
      <c r="A97" s="16" t="s">
        <v>106</v>
      </c>
      <c r="B97" s="19">
        <v>1159448.6099999999</v>
      </c>
      <c r="C97" s="20">
        <v>772522.46</v>
      </c>
      <c r="D97" s="19">
        <v>1200572.43</v>
      </c>
      <c r="E97" s="20">
        <v>800104.47</v>
      </c>
      <c r="F97" s="19">
        <v>1403562.38</v>
      </c>
      <c r="G97" s="20">
        <v>935358.2</v>
      </c>
    </row>
    <row r="98" spans="1:7" x14ac:dyDescent="0.25">
      <c r="A98" s="16" t="s">
        <v>194</v>
      </c>
      <c r="B98" s="19">
        <v>2118391.29</v>
      </c>
      <c r="C98" s="20">
        <v>1409323.93</v>
      </c>
      <c r="D98" s="19">
        <v>2161557.75</v>
      </c>
      <c r="E98" s="20">
        <v>1438536.32</v>
      </c>
      <c r="F98" s="19">
        <v>2289591.15</v>
      </c>
      <c r="G98" s="20">
        <v>1523228.06</v>
      </c>
    </row>
    <row r="99" spans="1:7" x14ac:dyDescent="0.25">
      <c r="A99" s="31" t="s">
        <v>109</v>
      </c>
      <c r="B99" s="33">
        <v>1640415.54</v>
      </c>
      <c r="C99" s="34">
        <v>1093935.8700000001</v>
      </c>
      <c r="D99" s="33">
        <v>1764979.22</v>
      </c>
      <c r="E99" s="34">
        <v>1173637.3099999998</v>
      </c>
      <c r="F99" s="33">
        <v>2071700.04</v>
      </c>
      <c r="G99" s="34">
        <v>1383145.01</v>
      </c>
    </row>
    <row r="100" spans="1:7" x14ac:dyDescent="0.25">
      <c r="A100" s="32" t="s">
        <v>177</v>
      </c>
      <c r="B100" s="19">
        <v>1874015.16</v>
      </c>
      <c r="C100" s="20">
        <v>1244368.72</v>
      </c>
      <c r="D100" s="19">
        <v>2715375.7</v>
      </c>
      <c r="E100" s="20">
        <v>1807172.32</v>
      </c>
      <c r="F100" s="19">
        <v>2913938.99</v>
      </c>
      <c r="G100" s="20">
        <v>1939882.77</v>
      </c>
    </row>
    <row r="101" spans="1:7" x14ac:dyDescent="0.25">
      <c r="A101" s="32" t="s">
        <v>178</v>
      </c>
      <c r="B101" s="19">
        <v>2132477.6800000002</v>
      </c>
      <c r="C101" s="20">
        <v>1418579.7600000002</v>
      </c>
      <c r="D101" s="19">
        <v>2809688.28</v>
      </c>
      <c r="E101" s="20">
        <v>1869067.94</v>
      </c>
      <c r="F101" s="19">
        <v>2811826.9099999997</v>
      </c>
      <c r="G101" s="20">
        <v>1870004.4100000001</v>
      </c>
    </row>
    <row r="102" spans="1:7" x14ac:dyDescent="0.25">
      <c r="A102" s="13"/>
      <c r="B102" s="19"/>
      <c r="C102" s="20"/>
      <c r="D102" s="19"/>
      <c r="E102" s="20"/>
      <c r="F102" s="19"/>
      <c r="G102" s="20"/>
    </row>
    <row r="103" spans="1:7" x14ac:dyDescent="0.25">
      <c r="A103" s="14" t="s">
        <v>95</v>
      </c>
      <c r="B103" s="22">
        <f t="shared" ref="B103:G103" si="4">SUM(B88:B101)</f>
        <v>16085884.759999998</v>
      </c>
      <c r="C103" s="23">
        <f t="shared" si="4"/>
        <v>10699281.52</v>
      </c>
      <c r="D103" s="22">
        <f t="shared" si="4"/>
        <v>15871433.369999999</v>
      </c>
      <c r="E103" s="23">
        <f t="shared" si="4"/>
        <v>10554542.469999999</v>
      </c>
      <c r="F103" s="22">
        <f t="shared" si="4"/>
        <v>18138765.109999999</v>
      </c>
      <c r="G103" s="23">
        <f t="shared" si="4"/>
        <v>12069088.699999999</v>
      </c>
    </row>
    <row r="106" spans="1:7" ht="15.6" x14ac:dyDescent="0.3">
      <c r="A106" s="67" t="s">
        <v>123</v>
      </c>
      <c r="B106" s="68"/>
      <c r="C106" s="68"/>
      <c r="D106" s="68"/>
      <c r="E106" s="68"/>
      <c r="F106" s="69"/>
      <c r="G106" s="69"/>
    </row>
    <row r="107" spans="1:7" x14ac:dyDescent="0.25">
      <c r="A107" s="7" t="s">
        <v>111</v>
      </c>
      <c r="B107" s="26" t="s">
        <v>191</v>
      </c>
      <c r="C107" s="27" t="s">
        <v>191</v>
      </c>
      <c r="D107" s="26" t="s">
        <v>193</v>
      </c>
      <c r="E107" s="27" t="s">
        <v>193</v>
      </c>
      <c r="F107" s="26" t="s">
        <v>195</v>
      </c>
      <c r="G107" s="27" t="s">
        <v>195</v>
      </c>
    </row>
    <row r="108" spans="1:7" x14ac:dyDescent="0.25">
      <c r="A108" s="8"/>
      <c r="B108" s="9" t="s">
        <v>116</v>
      </c>
      <c r="C108" s="10" t="s">
        <v>117</v>
      </c>
      <c r="D108" s="9" t="s">
        <v>116</v>
      </c>
      <c r="E108" s="10" t="s">
        <v>117</v>
      </c>
      <c r="F108" s="9" t="s">
        <v>116</v>
      </c>
      <c r="G108" s="10" t="s">
        <v>117</v>
      </c>
    </row>
    <row r="109" spans="1:7" x14ac:dyDescent="0.25">
      <c r="A109" s="15" t="s">
        <v>98</v>
      </c>
      <c r="B109" s="19">
        <v>816029.03999999992</v>
      </c>
      <c r="C109" s="20">
        <v>651192.79999999993</v>
      </c>
      <c r="D109" s="19">
        <v>1083755.07</v>
      </c>
      <c r="E109" s="20">
        <v>865215.52</v>
      </c>
      <c r="F109" s="19">
        <v>1187556.02</v>
      </c>
      <c r="G109" s="20">
        <v>948381.94</v>
      </c>
    </row>
    <row r="110" spans="1:7" x14ac:dyDescent="0.25">
      <c r="A110" s="16" t="s">
        <v>112</v>
      </c>
      <c r="B110" s="19">
        <v>764920.67</v>
      </c>
      <c r="C110" s="20">
        <v>611356.30000000005</v>
      </c>
      <c r="D110" s="19">
        <v>2612817.19</v>
      </c>
      <c r="E110" s="20">
        <v>2089140.41</v>
      </c>
      <c r="F110" s="19">
        <v>4073334.38</v>
      </c>
      <c r="G110" s="20">
        <v>3257901.91</v>
      </c>
    </row>
    <row r="111" spans="1:7" x14ac:dyDescent="0.25">
      <c r="A111" s="16" t="s">
        <v>113</v>
      </c>
      <c r="B111" s="19">
        <v>80393.26999999999</v>
      </c>
      <c r="C111" s="20">
        <v>64232.259999999995</v>
      </c>
      <c r="D111" s="19">
        <v>71245.5</v>
      </c>
      <c r="E111" s="20">
        <v>56896.67</v>
      </c>
      <c r="F111" s="19">
        <v>75620.069999999992</v>
      </c>
      <c r="G111" s="20">
        <v>60403.049999999996</v>
      </c>
    </row>
    <row r="112" spans="1:7" x14ac:dyDescent="0.25">
      <c r="A112" s="16" t="s">
        <v>114</v>
      </c>
      <c r="B112" s="19">
        <v>1979670.5199999998</v>
      </c>
      <c r="C112" s="20">
        <v>1583271.8099999998</v>
      </c>
      <c r="D112" s="19">
        <v>388502.49</v>
      </c>
      <c r="E112" s="20">
        <v>310331.38</v>
      </c>
      <c r="F112" s="19">
        <v>471813.01</v>
      </c>
      <c r="G112" s="20">
        <v>376740.07</v>
      </c>
    </row>
    <row r="113" spans="1:7" x14ac:dyDescent="0.25">
      <c r="A113" s="16" t="s">
        <v>101</v>
      </c>
      <c r="B113" s="19">
        <v>2458301.71</v>
      </c>
      <c r="C113" s="20">
        <v>1962761.5699999998</v>
      </c>
      <c r="D113" s="19">
        <v>4573929.3900000006</v>
      </c>
      <c r="E113" s="20">
        <v>3652925.51</v>
      </c>
      <c r="F113" s="19">
        <v>6137990.9100000001</v>
      </c>
      <c r="G113" s="20">
        <v>4903587.83</v>
      </c>
    </row>
    <row r="114" spans="1:7" x14ac:dyDescent="0.25">
      <c r="A114" s="16" t="s">
        <v>115</v>
      </c>
      <c r="B114" s="19">
        <v>333518.97000000003</v>
      </c>
      <c r="C114" s="20">
        <v>265906.74</v>
      </c>
      <c r="D114" s="19">
        <v>345749.12</v>
      </c>
      <c r="E114" s="20">
        <v>276102.34999999998</v>
      </c>
      <c r="F114" s="19">
        <v>380907.75</v>
      </c>
      <c r="G114" s="20">
        <v>304017.20999999996</v>
      </c>
    </row>
    <row r="115" spans="1:7" x14ac:dyDescent="0.25">
      <c r="A115" s="16" t="s">
        <v>103</v>
      </c>
      <c r="B115" s="19">
        <v>206267.69</v>
      </c>
      <c r="C115" s="20">
        <v>164803.53</v>
      </c>
      <c r="D115" s="19">
        <v>171372.32</v>
      </c>
      <c r="E115" s="20">
        <v>136952.01999999999</v>
      </c>
      <c r="F115" s="19">
        <v>173722.38999999998</v>
      </c>
      <c r="G115" s="20">
        <v>138736.07999999999</v>
      </c>
    </row>
    <row r="116" spans="1:7" x14ac:dyDescent="0.25">
      <c r="A116" s="16" t="s">
        <v>104</v>
      </c>
      <c r="B116" s="19">
        <v>140555.86000000002</v>
      </c>
      <c r="C116" s="20">
        <v>112190.86</v>
      </c>
      <c r="D116" s="19">
        <v>181550.49</v>
      </c>
      <c r="E116" s="20">
        <v>144852.12</v>
      </c>
      <c r="F116" s="19">
        <v>201691.76</v>
      </c>
      <c r="G116" s="20">
        <v>160955.82</v>
      </c>
    </row>
    <row r="117" spans="1:7" x14ac:dyDescent="0.25">
      <c r="A117" s="16" t="s">
        <v>105</v>
      </c>
      <c r="B117" s="19">
        <v>14324.630000000001</v>
      </c>
      <c r="C117" s="20">
        <v>11451.87</v>
      </c>
      <c r="D117" s="19">
        <v>13164.91</v>
      </c>
      <c r="E117" s="20">
        <v>10525.47</v>
      </c>
      <c r="F117" s="19">
        <v>13513.86</v>
      </c>
      <c r="G117" s="20">
        <v>10804.93</v>
      </c>
    </row>
    <row r="118" spans="1:7" x14ac:dyDescent="0.25">
      <c r="A118" s="16" t="s">
        <v>106</v>
      </c>
      <c r="B118" s="19">
        <v>173192.88</v>
      </c>
      <c r="C118" s="20">
        <v>138458.78</v>
      </c>
      <c r="D118" s="19">
        <v>1454607.07</v>
      </c>
      <c r="E118" s="20">
        <v>1163518.1000000001</v>
      </c>
      <c r="F118" s="19">
        <v>1174131.5</v>
      </c>
      <c r="G118" s="20">
        <v>939034.34</v>
      </c>
    </row>
    <row r="119" spans="1:7" x14ac:dyDescent="0.25">
      <c r="A119" s="16" t="s">
        <v>194</v>
      </c>
      <c r="B119" s="19">
        <v>1370633.68</v>
      </c>
      <c r="C119" s="20">
        <v>1094954.29</v>
      </c>
      <c r="D119" s="19">
        <v>2165252.63</v>
      </c>
      <c r="E119" s="20">
        <v>1730009.79</v>
      </c>
      <c r="F119" s="19">
        <v>4317624.08</v>
      </c>
      <c r="G119" s="20">
        <v>3450794.76</v>
      </c>
    </row>
    <row r="120" spans="1:7" x14ac:dyDescent="0.25">
      <c r="A120" s="31" t="s">
        <v>109</v>
      </c>
      <c r="B120" s="33">
        <v>2049686.58</v>
      </c>
      <c r="C120" s="34">
        <v>1637355.27</v>
      </c>
      <c r="D120" s="33">
        <v>3246945.55</v>
      </c>
      <c r="E120" s="34">
        <v>2594415.6</v>
      </c>
      <c r="F120" s="33">
        <v>4155109.29</v>
      </c>
      <c r="G120" s="34">
        <v>3320484.28</v>
      </c>
    </row>
    <row r="121" spans="1:7" x14ac:dyDescent="0.25">
      <c r="A121" s="32" t="s">
        <v>177</v>
      </c>
      <c r="B121" s="19">
        <v>349045.89999999997</v>
      </c>
      <c r="C121" s="20">
        <v>277719.39999999997</v>
      </c>
      <c r="D121" s="19">
        <v>497222.54</v>
      </c>
      <c r="E121" s="20">
        <v>396102.72000000003</v>
      </c>
      <c r="F121" s="19">
        <v>597008.21</v>
      </c>
      <c r="G121" s="20">
        <v>476080.97000000003</v>
      </c>
    </row>
    <row r="122" spans="1:7" x14ac:dyDescent="0.25">
      <c r="A122" s="32" t="s">
        <v>178</v>
      </c>
      <c r="B122" s="19">
        <v>927322.71</v>
      </c>
      <c r="C122" s="20">
        <v>740106.05999999994</v>
      </c>
      <c r="D122" s="19">
        <v>1100927.6099999999</v>
      </c>
      <c r="E122" s="20">
        <v>879180.16999999993</v>
      </c>
      <c r="F122" s="19">
        <v>1121573.3499999999</v>
      </c>
      <c r="G122" s="20">
        <v>895626.25999999989</v>
      </c>
    </row>
    <row r="123" spans="1:7" x14ac:dyDescent="0.25">
      <c r="A123" s="13"/>
      <c r="B123" s="19"/>
      <c r="C123" s="20"/>
      <c r="D123" s="19"/>
      <c r="E123" s="20"/>
      <c r="F123" s="19"/>
      <c r="G123" s="20"/>
    </row>
    <row r="124" spans="1:7" x14ac:dyDescent="0.25">
      <c r="A124" s="14" t="s">
        <v>95</v>
      </c>
      <c r="B124" s="22">
        <f t="shared" ref="B124:G124" si="5">SUM(B109:B122)</f>
        <v>11663864.109999999</v>
      </c>
      <c r="C124" s="23">
        <f t="shared" si="5"/>
        <v>9315761.5400000028</v>
      </c>
      <c r="D124" s="22">
        <f t="shared" si="5"/>
        <v>17907041.879999999</v>
      </c>
      <c r="E124" s="23">
        <f t="shared" si="5"/>
        <v>14306167.83</v>
      </c>
      <c r="F124" s="22">
        <f t="shared" si="5"/>
        <v>24081596.580000002</v>
      </c>
      <c r="G124" s="23">
        <f t="shared" si="5"/>
        <v>19243549.450000003</v>
      </c>
    </row>
    <row r="127" spans="1:7" ht="15.6" x14ac:dyDescent="0.3">
      <c r="A127" s="67" t="s">
        <v>124</v>
      </c>
      <c r="B127" s="68"/>
      <c r="C127" s="68"/>
      <c r="D127" s="68"/>
      <c r="E127" s="68"/>
      <c r="F127" s="69"/>
      <c r="G127" s="69"/>
    </row>
    <row r="128" spans="1:7" x14ac:dyDescent="0.25">
      <c r="A128" s="7" t="s">
        <v>111</v>
      </c>
      <c r="B128" s="26" t="s">
        <v>191</v>
      </c>
      <c r="C128" s="27" t="s">
        <v>191</v>
      </c>
      <c r="D128" s="26" t="s">
        <v>193</v>
      </c>
      <c r="E128" s="27" t="s">
        <v>193</v>
      </c>
      <c r="F128" s="26" t="s">
        <v>195</v>
      </c>
      <c r="G128" s="27" t="s">
        <v>195</v>
      </c>
    </row>
    <row r="129" spans="1:7" x14ac:dyDescent="0.25">
      <c r="A129" s="8"/>
      <c r="B129" s="9" t="s">
        <v>116</v>
      </c>
      <c r="C129" s="10" t="s">
        <v>117</v>
      </c>
      <c r="D129" s="9" t="s">
        <v>116</v>
      </c>
      <c r="E129" s="10" t="s">
        <v>117</v>
      </c>
      <c r="F129" s="9" t="s">
        <v>116</v>
      </c>
      <c r="G129" s="10" t="s">
        <v>117</v>
      </c>
    </row>
    <row r="130" spans="1:7" x14ac:dyDescent="0.25">
      <c r="A130" s="15" t="s">
        <v>98</v>
      </c>
      <c r="B130" s="19">
        <v>169225.47999999998</v>
      </c>
      <c r="C130" s="20">
        <v>131277.4</v>
      </c>
      <c r="D130" s="19">
        <v>234208.15</v>
      </c>
      <c r="E130" s="20">
        <v>155209.34</v>
      </c>
      <c r="F130" s="19">
        <v>261575.83000000002</v>
      </c>
      <c r="G130" s="20">
        <v>173181.99</v>
      </c>
    </row>
    <row r="131" spans="1:7" x14ac:dyDescent="0.25">
      <c r="A131" s="16" t="s">
        <v>112</v>
      </c>
      <c r="B131" s="19">
        <v>361213.24</v>
      </c>
      <c r="C131" s="20">
        <v>281211.27999999997</v>
      </c>
      <c r="D131" s="19">
        <v>601579.5</v>
      </c>
      <c r="E131" s="20">
        <v>402532.47</v>
      </c>
      <c r="F131" s="19">
        <v>652967.17999999993</v>
      </c>
      <c r="G131" s="20">
        <v>434268.1</v>
      </c>
    </row>
    <row r="132" spans="1:7" x14ac:dyDescent="0.25">
      <c r="A132" s="16" t="s">
        <v>113</v>
      </c>
      <c r="B132" s="19">
        <v>50114.289999999994</v>
      </c>
      <c r="C132" s="20">
        <v>38666.559999999998</v>
      </c>
      <c r="D132" s="19">
        <v>56902.34</v>
      </c>
      <c r="E132" s="20">
        <v>37812.240000000005</v>
      </c>
      <c r="F132" s="19">
        <v>57988.34</v>
      </c>
      <c r="G132" s="20">
        <v>38494.71</v>
      </c>
    </row>
    <row r="133" spans="1:7" x14ac:dyDescent="0.25">
      <c r="A133" s="16" t="s">
        <v>114</v>
      </c>
      <c r="B133" s="19">
        <v>86559.78</v>
      </c>
      <c r="C133" s="20">
        <v>66994.06</v>
      </c>
      <c r="D133" s="19">
        <v>121233.56</v>
      </c>
      <c r="E133" s="20">
        <v>80529.899999999994</v>
      </c>
      <c r="F133" s="19">
        <v>132690.13</v>
      </c>
      <c r="G133" s="20">
        <v>88128</v>
      </c>
    </row>
    <row r="134" spans="1:7" x14ac:dyDescent="0.25">
      <c r="A134" s="16" t="s">
        <v>101</v>
      </c>
      <c r="B134" s="19">
        <v>848060.37</v>
      </c>
      <c r="C134" s="20">
        <v>656283.8600000001</v>
      </c>
      <c r="D134" s="19">
        <v>1158207.25</v>
      </c>
      <c r="E134" s="20">
        <v>770133.44</v>
      </c>
      <c r="F134" s="19">
        <v>1339073.1599999999</v>
      </c>
      <c r="G134" s="20">
        <v>889421.7</v>
      </c>
    </row>
    <row r="135" spans="1:7" x14ac:dyDescent="0.25">
      <c r="A135" s="16" t="s">
        <v>115</v>
      </c>
      <c r="B135" s="19">
        <v>100128.17</v>
      </c>
      <c r="C135" s="20">
        <v>77909.55</v>
      </c>
      <c r="D135" s="19">
        <v>110857.33</v>
      </c>
      <c r="E135" s="20">
        <v>73542.100000000006</v>
      </c>
      <c r="F135" s="19">
        <v>121136.13</v>
      </c>
      <c r="G135" s="20">
        <v>80326.28</v>
      </c>
    </row>
    <row r="136" spans="1:7" x14ac:dyDescent="0.25">
      <c r="A136" s="16" t="s">
        <v>103</v>
      </c>
      <c r="B136" s="19">
        <v>21390.35</v>
      </c>
      <c r="C136" s="20">
        <v>16565.86</v>
      </c>
      <c r="D136" s="19">
        <v>21449.260000000002</v>
      </c>
      <c r="E136" s="20">
        <v>14203.51</v>
      </c>
      <c r="F136" s="19">
        <v>24446.39</v>
      </c>
      <c r="G136" s="20">
        <v>16160.89</v>
      </c>
    </row>
    <row r="137" spans="1:7" x14ac:dyDescent="0.25">
      <c r="A137" s="16" t="s">
        <v>104</v>
      </c>
      <c r="B137" s="19">
        <v>25336.269999999997</v>
      </c>
      <c r="C137" s="20">
        <v>19610.419999999998</v>
      </c>
      <c r="D137" s="19">
        <v>30443.979999999996</v>
      </c>
      <c r="E137" s="20">
        <v>20254.23</v>
      </c>
      <c r="F137" s="19">
        <v>36293.97</v>
      </c>
      <c r="G137" s="20">
        <v>24084.04</v>
      </c>
    </row>
    <row r="138" spans="1:7" x14ac:dyDescent="0.25">
      <c r="A138" s="16" t="s">
        <v>105</v>
      </c>
      <c r="B138" s="19">
        <v>8041.4</v>
      </c>
      <c r="C138" s="20">
        <v>6278.75</v>
      </c>
      <c r="D138" s="19">
        <v>7431.7</v>
      </c>
      <c r="E138" s="20">
        <v>4949.4399999999996</v>
      </c>
      <c r="F138" s="19">
        <v>6643.75</v>
      </c>
      <c r="G138" s="20">
        <v>4425.55</v>
      </c>
    </row>
    <row r="139" spans="1:7" x14ac:dyDescent="0.25">
      <c r="A139" s="16" t="s">
        <v>106</v>
      </c>
      <c r="B139" s="19">
        <v>145633.06</v>
      </c>
      <c r="C139" s="20">
        <v>114348.34</v>
      </c>
      <c r="D139" s="19">
        <v>142105.03</v>
      </c>
      <c r="E139" s="20">
        <v>94636.27</v>
      </c>
      <c r="F139" s="19">
        <v>117218.54000000001</v>
      </c>
      <c r="G139" s="20">
        <v>78034.720000000001</v>
      </c>
    </row>
    <row r="140" spans="1:7" x14ac:dyDescent="0.25">
      <c r="A140" s="16" t="s">
        <v>194</v>
      </c>
      <c r="B140" s="19">
        <v>627048.74</v>
      </c>
      <c r="C140" s="20">
        <v>485343.91</v>
      </c>
      <c r="D140" s="19">
        <v>876816.79999999993</v>
      </c>
      <c r="E140" s="20">
        <v>583537.18999999994</v>
      </c>
      <c r="F140" s="19">
        <v>1155734.78</v>
      </c>
      <c r="G140" s="20">
        <v>768278.52</v>
      </c>
    </row>
    <row r="141" spans="1:7" x14ac:dyDescent="0.25">
      <c r="A141" s="31" t="s">
        <v>109</v>
      </c>
      <c r="B141" s="33">
        <v>734701.92999999993</v>
      </c>
      <c r="C141" s="34">
        <v>566276.59</v>
      </c>
      <c r="D141" s="33">
        <v>983810.3600000001</v>
      </c>
      <c r="E141" s="34">
        <v>654124.92999999993</v>
      </c>
      <c r="F141" s="33">
        <v>1006461.23</v>
      </c>
      <c r="G141" s="34">
        <v>669044.57999999996</v>
      </c>
    </row>
    <row r="142" spans="1:7" x14ac:dyDescent="0.25">
      <c r="A142" s="32" t="s">
        <v>177</v>
      </c>
      <c r="B142" s="19">
        <v>226946.97</v>
      </c>
      <c r="C142" s="20">
        <v>176994.26</v>
      </c>
      <c r="D142" s="19">
        <v>309799.41000000003</v>
      </c>
      <c r="E142" s="20">
        <v>205167.74</v>
      </c>
      <c r="F142" s="19">
        <v>274297.5</v>
      </c>
      <c r="G142" s="20">
        <v>183158.86</v>
      </c>
    </row>
    <row r="143" spans="1:7" x14ac:dyDescent="0.25">
      <c r="A143" s="32" t="s">
        <v>178</v>
      </c>
      <c r="B143" s="19">
        <v>447725.54000000004</v>
      </c>
      <c r="C143" s="20">
        <v>349369.42</v>
      </c>
      <c r="D143" s="19">
        <v>564203</v>
      </c>
      <c r="E143" s="20">
        <v>375083.97000000003</v>
      </c>
      <c r="F143" s="19">
        <v>585483.88</v>
      </c>
      <c r="G143" s="20">
        <v>388718.27</v>
      </c>
    </row>
    <row r="144" spans="1:7" x14ac:dyDescent="0.25">
      <c r="A144" s="13"/>
      <c r="B144" s="19"/>
      <c r="C144" s="20"/>
      <c r="D144" s="19"/>
      <c r="E144" s="20"/>
      <c r="F144" s="19"/>
      <c r="G144" s="20"/>
    </row>
    <row r="145" spans="1:7" x14ac:dyDescent="0.25">
      <c r="A145" s="14" t="s">
        <v>95</v>
      </c>
      <c r="B145" s="22">
        <f t="shared" ref="B145:G145" si="6">SUM(B130:B143)</f>
        <v>3852125.5900000003</v>
      </c>
      <c r="C145" s="23">
        <f t="shared" si="6"/>
        <v>2987130.26</v>
      </c>
      <c r="D145" s="22">
        <f t="shared" si="6"/>
        <v>5219047.67</v>
      </c>
      <c r="E145" s="23">
        <f t="shared" si="6"/>
        <v>3471716.77</v>
      </c>
      <c r="F145" s="22">
        <f t="shared" si="6"/>
        <v>5772010.8099999996</v>
      </c>
      <c r="G145" s="23">
        <f t="shared" si="6"/>
        <v>3835726.21</v>
      </c>
    </row>
    <row r="148" spans="1:7" ht="15.6" x14ac:dyDescent="0.3">
      <c r="A148" s="67" t="s">
        <v>125</v>
      </c>
      <c r="B148" s="68"/>
      <c r="C148" s="68"/>
      <c r="D148" s="68"/>
      <c r="E148" s="68"/>
      <c r="F148" s="69"/>
      <c r="G148" s="69"/>
    </row>
    <row r="149" spans="1:7" x14ac:dyDescent="0.25">
      <c r="A149" s="7" t="s">
        <v>111</v>
      </c>
      <c r="B149" s="26" t="s">
        <v>191</v>
      </c>
      <c r="C149" s="27" t="s">
        <v>191</v>
      </c>
      <c r="D149" s="26" t="s">
        <v>193</v>
      </c>
      <c r="E149" s="27" t="s">
        <v>193</v>
      </c>
      <c r="F149" s="26" t="s">
        <v>195</v>
      </c>
      <c r="G149" s="27" t="s">
        <v>195</v>
      </c>
    </row>
    <row r="150" spans="1:7" x14ac:dyDescent="0.25">
      <c r="A150" s="8"/>
      <c r="B150" s="9" t="s">
        <v>116</v>
      </c>
      <c r="C150" s="10" t="s">
        <v>117</v>
      </c>
      <c r="D150" s="9" t="s">
        <v>116</v>
      </c>
      <c r="E150" s="10" t="s">
        <v>117</v>
      </c>
      <c r="F150" s="9" t="s">
        <v>116</v>
      </c>
      <c r="G150" s="10" t="s">
        <v>117</v>
      </c>
    </row>
    <row r="151" spans="1:7" x14ac:dyDescent="0.25">
      <c r="A151" s="15" t="s">
        <v>98</v>
      </c>
      <c r="B151" s="19">
        <v>1445579.6099999999</v>
      </c>
      <c r="C151" s="20">
        <v>1138490.6499999999</v>
      </c>
      <c r="D151" s="19">
        <v>1464352.65</v>
      </c>
      <c r="E151" s="20">
        <v>1061334.01</v>
      </c>
      <c r="F151" s="19">
        <v>1683226.58</v>
      </c>
      <c r="G151" s="20">
        <v>1219585.7000000002</v>
      </c>
    </row>
    <row r="152" spans="1:7" x14ac:dyDescent="0.25">
      <c r="A152" s="16" t="s">
        <v>112</v>
      </c>
      <c r="B152" s="19">
        <v>1387262.2400000002</v>
      </c>
      <c r="C152" s="20">
        <v>1093367.9000000001</v>
      </c>
      <c r="D152" s="19">
        <v>1621934.46</v>
      </c>
      <c r="E152" s="20">
        <v>1177376.82</v>
      </c>
      <c r="F152" s="19">
        <v>1758372.02</v>
      </c>
      <c r="G152" s="20">
        <v>1276501.46</v>
      </c>
    </row>
    <row r="153" spans="1:7" x14ac:dyDescent="0.25">
      <c r="A153" s="16" t="s">
        <v>113</v>
      </c>
      <c r="B153" s="19">
        <v>336059.05999999994</v>
      </c>
      <c r="C153" s="20">
        <v>264593.52</v>
      </c>
      <c r="D153" s="19">
        <v>412901.89</v>
      </c>
      <c r="E153" s="20">
        <v>299402.75</v>
      </c>
      <c r="F153" s="19">
        <v>371304.12</v>
      </c>
      <c r="G153" s="20">
        <v>269332.18</v>
      </c>
    </row>
    <row r="154" spans="1:7" x14ac:dyDescent="0.25">
      <c r="A154" s="16" t="s">
        <v>114</v>
      </c>
      <c r="B154" s="19">
        <v>606776.75</v>
      </c>
      <c r="C154" s="20">
        <v>477676.2</v>
      </c>
      <c r="D154" s="19">
        <v>783545.73</v>
      </c>
      <c r="E154" s="20">
        <v>568538.24</v>
      </c>
      <c r="F154" s="19">
        <v>705199.3</v>
      </c>
      <c r="G154" s="20">
        <v>511693.13</v>
      </c>
    </row>
    <row r="155" spans="1:7" x14ac:dyDescent="0.25">
      <c r="A155" s="16" t="s">
        <v>101</v>
      </c>
      <c r="B155" s="19">
        <v>5008827.3999999994</v>
      </c>
      <c r="C155" s="20">
        <v>3936908.9699999993</v>
      </c>
      <c r="D155" s="19">
        <v>6213257.0800000001</v>
      </c>
      <c r="E155" s="20">
        <v>4510586.45</v>
      </c>
      <c r="F155" s="19">
        <v>6160116.5700000003</v>
      </c>
      <c r="G155" s="20">
        <v>4471943.41</v>
      </c>
    </row>
    <row r="156" spans="1:7" x14ac:dyDescent="0.25">
      <c r="A156" s="16" t="s">
        <v>115</v>
      </c>
      <c r="B156" s="19">
        <v>818063.74999999977</v>
      </c>
      <c r="C156" s="20">
        <v>643720.3899999999</v>
      </c>
      <c r="D156" s="19">
        <v>875418.64999999991</v>
      </c>
      <c r="E156" s="20">
        <v>634813.90999999992</v>
      </c>
      <c r="F156" s="19">
        <v>976131.36</v>
      </c>
      <c r="G156" s="20">
        <v>707917.97</v>
      </c>
    </row>
    <row r="157" spans="1:7" x14ac:dyDescent="0.25">
      <c r="A157" s="16" t="s">
        <v>103</v>
      </c>
      <c r="B157" s="19">
        <v>510497.59</v>
      </c>
      <c r="C157" s="20">
        <v>401304.31000000006</v>
      </c>
      <c r="D157" s="19">
        <v>527810.82999999996</v>
      </c>
      <c r="E157" s="20">
        <v>382379.14</v>
      </c>
      <c r="F157" s="19">
        <v>522953.70999999996</v>
      </c>
      <c r="G157" s="20">
        <v>378727.82</v>
      </c>
    </row>
    <row r="158" spans="1:7" x14ac:dyDescent="0.25">
      <c r="A158" s="16" t="s">
        <v>104</v>
      </c>
      <c r="B158" s="19">
        <v>380941.80000000005</v>
      </c>
      <c r="C158" s="20">
        <v>300070.86000000004</v>
      </c>
      <c r="D158" s="19">
        <v>411953.06999999995</v>
      </c>
      <c r="E158" s="20">
        <v>298739.68</v>
      </c>
      <c r="F158" s="19">
        <v>421111.7</v>
      </c>
      <c r="G158" s="20">
        <v>305220.25</v>
      </c>
    </row>
    <row r="159" spans="1:7" x14ac:dyDescent="0.25">
      <c r="A159" s="16" t="s">
        <v>105</v>
      </c>
      <c r="B159" s="19">
        <v>31585.170000000002</v>
      </c>
      <c r="C159" s="20">
        <v>24968.81</v>
      </c>
      <c r="D159" s="19">
        <v>30767.99</v>
      </c>
      <c r="E159" s="20">
        <v>22358.07</v>
      </c>
      <c r="F159" s="19">
        <v>30161.549999999996</v>
      </c>
      <c r="G159" s="20">
        <v>21920.57</v>
      </c>
    </row>
    <row r="160" spans="1:7" x14ac:dyDescent="0.25">
      <c r="A160" s="16" t="s">
        <v>106</v>
      </c>
      <c r="B160" s="19">
        <v>3813297.42</v>
      </c>
      <c r="C160" s="20">
        <v>2999919.63</v>
      </c>
      <c r="D160" s="19">
        <v>4132875.9600000004</v>
      </c>
      <c r="E160" s="20">
        <v>3005031.39</v>
      </c>
      <c r="F160" s="19">
        <v>4207134.21</v>
      </c>
      <c r="G160" s="20">
        <v>3058808.53</v>
      </c>
    </row>
    <row r="161" spans="1:7" x14ac:dyDescent="0.25">
      <c r="A161" s="16" t="s">
        <v>194</v>
      </c>
      <c r="B161" s="19">
        <v>3156873.78</v>
      </c>
      <c r="C161" s="20">
        <v>2483059</v>
      </c>
      <c r="D161" s="19">
        <v>3760026.6</v>
      </c>
      <c r="E161" s="20">
        <v>2732122.17</v>
      </c>
      <c r="F161" s="19">
        <v>3897227.4899999998</v>
      </c>
      <c r="G161" s="20">
        <v>2829277.08</v>
      </c>
    </row>
    <row r="162" spans="1:7" x14ac:dyDescent="0.25">
      <c r="A162" s="31" t="s">
        <v>109</v>
      </c>
      <c r="B162" s="33">
        <v>2783589.6000000006</v>
      </c>
      <c r="C162" s="34">
        <v>2192045.4800000004</v>
      </c>
      <c r="D162" s="33">
        <v>3426068.0599999996</v>
      </c>
      <c r="E162" s="34">
        <v>2487327.41</v>
      </c>
      <c r="F162" s="33">
        <v>3722558.16</v>
      </c>
      <c r="G162" s="34">
        <v>2700693.7800000003</v>
      </c>
    </row>
    <row r="163" spans="1:7" x14ac:dyDescent="0.25">
      <c r="A163" s="32" t="s">
        <v>177</v>
      </c>
      <c r="B163" s="19">
        <v>960452.77999999991</v>
      </c>
      <c r="C163" s="20">
        <v>754584.32</v>
      </c>
      <c r="D163" s="19">
        <v>1379242.7099999997</v>
      </c>
      <c r="E163" s="20">
        <v>998292.12</v>
      </c>
      <c r="F163" s="19">
        <v>1283240.1099999999</v>
      </c>
      <c r="G163" s="20">
        <v>928485.13</v>
      </c>
    </row>
    <row r="164" spans="1:7" x14ac:dyDescent="0.25">
      <c r="A164" s="32" t="s">
        <v>178</v>
      </c>
      <c r="B164" s="19">
        <v>2824236.23</v>
      </c>
      <c r="C164" s="20">
        <v>2217609.2000000002</v>
      </c>
      <c r="D164" s="19">
        <v>3586116.09</v>
      </c>
      <c r="E164" s="20">
        <v>2601218.7599999998</v>
      </c>
      <c r="F164" s="19">
        <v>3635299.2800000003</v>
      </c>
      <c r="G164" s="20">
        <v>2634616.2099999995</v>
      </c>
    </row>
    <row r="165" spans="1:7" x14ac:dyDescent="0.25">
      <c r="A165" s="13"/>
      <c r="B165" s="19"/>
      <c r="C165" s="20"/>
      <c r="D165" s="19"/>
      <c r="E165" s="20"/>
      <c r="F165" s="19"/>
      <c r="G165" s="20"/>
    </row>
    <row r="166" spans="1:7" x14ac:dyDescent="0.25">
      <c r="A166" s="14" t="s">
        <v>95</v>
      </c>
      <c r="B166" s="22">
        <f t="shared" ref="B166:G166" si="7">SUM(B151:B164)</f>
        <v>24064043.180000003</v>
      </c>
      <c r="C166" s="23">
        <f t="shared" si="7"/>
        <v>18928319.239999998</v>
      </c>
      <c r="D166" s="22">
        <f t="shared" si="7"/>
        <v>28626271.770000003</v>
      </c>
      <c r="E166" s="23">
        <f t="shared" si="7"/>
        <v>20779520.920000002</v>
      </c>
      <c r="F166" s="22">
        <f t="shared" si="7"/>
        <v>29374036.16</v>
      </c>
      <c r="G166" s="23">
        <f t="shared" si="7"/>
        <v>21314723.220000003</v>
      </c>
    </row>
    <row r="169" spans="1:7" ht="15.6" x14ac:dyDescent="0.3">
      <c r="A169" s="67" t="s">
        <v>126</v>
      </c>
      <c r="B169" s="68"/>
      <c r="C169" s="68"/>
      <c r="D169" s="68"/>
      <c r="E169" s="68"/>
      <c r="F169" s="69"/>
      <c r="G169" s="69"/>
    </row>
    <row r="170" spans="1:7" x14ac:dyDescent="0.25">
      <c r="A170" s="7" t="s">
        <v>111</v>
      </c>
      <c r="B170" s="26" t="s">
        <v>191</v>
      </c>
      <c r="C170" s="27" t="s">
        <v>191</v>
      </c>
      <c r="D170" s="26" t="s">
        <v>193</v>
      </c>
      <c r="E170" s="27" t="s">
        <v>193</v>
      </c>
      <c r="F170" s="26" t="s">
        <v>195</v>
      </c>
      <c r="G170" s="27" t="s">
        <v>195</v>
      </c>
    </row>
    <row r="171" spans="1:7" x14ac:dyDescent="0.25">
      <c r="A171" s="8"/>
      <c r="B171" s="9" t="s">
        <v>116</v>
      </c>
      <c r="C171" s="10" t="s">
        <v>117</v>
      </c>
      <c r="D171" s="9" t="s">
        <v>116</v>
      </c>
      <c r="E171" s="10" t="s">
        <v>117</v>
      </c>
      <c r="F171" s="9" t="s">
        <v>116</v>
      </c>
      <c r="G171" s="10" t="s">
        <v>117</v>
      </c>
    </row>
    <row r="172" spans="1:7" x14ac:dyDescent="0.25">
      <c r="A172" s="15" t="s">
        <v>98</v>
      </c>
      <c r="B172" s="19">
        <v>378466.52</v>
      </c>
      <c r="C172" s="20">
        <v>287339.74</v>
      </c>
      <c r="D172" s="19">
        <v>424629.09000000008</v>
      </c>
      <c r="E172" s="20">
        <v>322415.56</v>
      </c>
      <c r="F172" s="19">
        <v>497537.75</v>
      </c>
      <c r="G172" s="20">
        <v>377869.23</v>
      </c>
    </row>
    <row r="173" spans="1:7" x14ac:dyDescent="0.25">
      <c r="A173" s="16" t="s">
        <v>112</v>
      </c>
      <c r="B173" s="19">
        <v>452925.69</v>
      </c>
      <c r="C173" s="20">
        <v>344806.26</v>
      </c>
      <c r="D173" s="19">
        <v>494597.99999999994</v>
      </c>
      <c r="E173" s="20">
        <v>376483.79</v>
      </c>
      <c r="F173" s="19">
        <v>487961.02999999997</v>
      </c>
      <c r="G173" s="20">
        <v>371120.47</v>
      </c>
    </row>
    <row r="174" spans="1:7" x14ac:dyDescent="0.25">
      <c r="A174" s="16" t="s">
        <v>113</v>
      </c>
      <c r="B174" s="19">
        <v>107446.37</v>
      </c>
      <c r="C174" s="20">
        <v>81658.320000000007</v>
      </c>
      <c r="D174" s="19">
        <v>124355.80000000002</v>
      </c>
      <c r="E174" s="20">
        <v>94486.47</v>
      </c>
      <c r="F174" s="19">
        <v>109047.99</v>
      </c>
      <c r="G174" s="20">
        <v>82871.55</v>
      </c>
    </row>
    <row r="175" spans="1:7" x14ac:dyDescent="0.25">
      <c r="A175" s="16" t="s">
        <v>114</v>
      </c>
      <c r="B175" s="19">
        <v>215179.87999999998</v>
      </c>
      <c r="C175" s="20">
        <v>163272.62999999998</v>
      </c>
      <c r="D175" s="19">
        <v>282247.5</v>
      </c>
      <c r="E175" s="20">
        <v>214524.69</v>
      </c>
      <c r="F175" s="19">
        <v>304429.15999999997</v>
      </c>
      <c r="G175" s="20">
        <v>231381.9</v>
      </c>
    </row>
    <row r="176" spans="1:7" x14ac:dyDescent="0.25">
      <c r="A176" s="16" t="s">
        <v>101</v>
      </c>
      <c r="B176" s="19">
        <v>1515684.8800000001</v>
      </c>
      <c r="C176" s="20">
        <v>1151798.6300000001</v>
      </c>
      <c r="D176" s="19">
        <v>2004651.26</v>
      </c>
      <c r="E176" s="20">
        <v>1524070.04</v>
      </c>
      <c r="F176" s="19">
        <v>2131250.4499999997</v>
      </c>
      <c r="G176" s="20">
        <v>1620721.0999999999</v>
      </c>
    </row>
    <row r="177" spans="1:7" x14ac:dyDescent="0.25">
      <c r="A177" s="16" t="s">
        <v>115</v>
      </c>
      <c r="B177" s="19">
        <v>151425.64000000001</v>
      </c>
      <c r="C177" s="20">
        <v>115028.25</v>
      </c>
      <c r="D177" s="19">
        <v>173387.34</v>
      </c>
      <c r="E177" s="20">
        <v>131818.04999999999</v>
      </c>
      <c r="F177" s="19">
        <v>226181.05</v>
      </c>
      <c r="G177" s="20">
        <v>172123.57</v>
      </c>
    </row>
    <row r="178" spans="1:7" x14ac:dyDescent="0.25">
      <c r="A178" s="16" t="s">
        <v>103</v>
      </c>
      <c r="B178" s="19">
        <v>71099.81</v>
      </c>
      <c r="C178" s="20">
        <v>53905.149999999994</v>
      </c>
      <c r="D178" s="19">
        <v>74165.47</v>
      </c>
      <c r="E178" s="20">
        <v>56226.37</v>
      </c>
      <c r="F178" s="19">
        <v>78662.78</v>
      </c>
      <c r="G178" s="20">
        <v>59624.07</v>
      </c>
    </row>
    <row r="179" spans="1:7" x14ac:dyDescent="0.25">
      <c r="A179" s="16" t="s">
        <v>104</v>
      </c>
      <c r="B179" s="19">
        <v>114881.06999999998</v>
      </c>
      <c r="C179" s="20">
        <v>87207.279999999984</v>
      </c>
      <c r="D179" s="19">
        <v>128775.26999999999</v>
      </c>
      <c r="E179" s="20">
        <v>97827.069999999992</v>
      </c>
      <c r="F179" s="19">
        <v>128025.89000000001</v>
      </c>
      <c r="G179" s="20">
        <v>97324.58</v>
      </c>
    </row>
    <row r="180" spans="1:7" x14ac:dyDescent="0.25">
      <c r="A180" s="16" t="s">
        <v>105</v>
      </c>
      <c r="B180" s="19">
        <v>17603.54</v>
      </c>
      <c r="C180" s="20">
        <v>13401.08</v>
      </c>
      <c r="D180" s="19">
        <v>14489.89</v>
      </c>
      <c r="E180" s="20">
        <v>11031.17</v>
      </c>
      <c r="F180" s="19">
        <v>15782.76</v>
      </c>
      <c r="G180" s="20">
        <v>12016.48</v>
      </c>
    </row>
    <row r="181" spans="1:7" x14ac:dyDescent="0.25">
      <c r="A181" s="16" t="s">
        <v>106</v>
      </c>
      <c r="B181" s="19">
        <v>159551.47</v>
      </c>
      <c r="C181" s="20">
        <v>121514.99</v>
      </c>
      <c r="D181" s="19">
        <v>222522.61000000002</v>
      </c>
      <c r="E181" s="20">
        <v>169471.9</v>
      </c>
      <c r="F181" s="19">
        <v>162478</v>
      </c>
      <c r="G181" s="20">
        <v>123641.59</v>
      </c>
    </row>
    <row r="182" spans="1:7" x14ac:dyDescent="0.25">
      <c r="A182" s="16" t="s">
        <v>194</v>
      </c>
      <c r="B182" s="19">
        <v>1014713.6</v>
      </c>
      <c r="C182" s="20">
        <v>771789.2</v>
      </c>
      <c r="D182" s="19">
        <v>1118893.5499999998</v>
      </c>
      <c r="E182" s="20">
        <v>851194.34</v>
      </c>
      <c r="F182" s="19">
        <v>1237336.71</v>
      </c>
      <c r="G182" s="20">
        <v>941352.22</v>
      </c>
    </row>
    <row r="183" spans="1:7" x14ac:dyDescent="0.25">
      <c r="A183" s="31" t="s">
        <v>109</v>
      </c>
      <c r="B183" s="33">
        <v>876979.02</v>
      </c>
      <c r="C183" s="34">
        <v>666707.44999999995</v>
      </c>
      <c r="D183" s="33">
        <v>994119.40999999992</v>
      </c>
      <c r="E183" s="34">
        <v>755909.22</v>
      </c>
      <c r="F183" s="33">
        <v>1246483.3800000001</v>
      </c>
      <c r="G183" s="34">
        <v>948121.53</v>
      </c>
    </row>
    <row r="184" spans="1:7" x14ac:dyDescent="0.25">
      <c r="A184" s="32" t="s">
        <v>177</v>
      </c>
      <c r="B184" s="19">
        <v>99325.64</v>
      </c>
      <c r="C184" s="20">
        <v>75271.05</v>
      </c>
      <c r="D184" s="19">
        <v>128682.92</v>
      </c>
      <c r="E184" s="20">
        <v>97386.18</v>
      </c>
      <c r="F184" s="19">
        <v>126164.82</v>
      </c>
      <c r="G184" s="20">
        <v>95817.969999999987</v>
      </c>
    </row>
    <row r="185" spans="1:7" x14ac:dyDescent="0.25">
      <c r="A185" s="32" t="s">
        <v>178</v>
      </c>
      <c r="B185" s="19">
        <v>767887.24</v>
      </c>
      <c r="C185" s="20">
        <v>583294.92999999993</v>
      </c>
      <c r="D185" s="19">
        <v>819404.69000000006</v>
      </c>
      <c r="E185" s="20">
        <v>622395.66999999993</v>
      </c>
      <c r="F185" s="19">
        <v>884767.33000000007</v>
      </c>
      <c r="G185" s="20">
        <v>671894.02</v>
      </c>
    </row>
    <row r="186" spans="1:7" x14ac:dyDescent="0.25">
      <c r="A186" s="13"/>
      <c r="B186" s="19"/>
      <c r="C186" s="20"/>
      <c r="D186" s="19"/>
      <c r="E186" s="20"/>
      <c r="F186" s="19"/>
      <c r="G186" s="20"/>
    </row>
    <row r="187" spans="1:7" x14ac:dyDescent="0.25">
      <c r="A187" s="14" t="s">
        <v>95</v>
      </c>
      <c r="B187" s="22">
        <f t="shared" ref="B187:G187" si="8">SUM(B172:B185)</f>
        <v>5943170.3700000001</v>
      </c>
      <c r="C187" s="23">
        <f t="shared" si="8"/>
        <v>4516994.96</v>
      </c>
      <c r="D187" s="22">
        <f t="shared" si="8"/>
        <v>7004922.8000000007</v>
      </c>
      <c r="E187" s="23">
        <f t="shared" si="8"/>
        <v>5325240.5199999986</v>
      </c>
      <c r="F187" s="22">
        <f t="shared" si="8"/>
        <v>7636109.0999999996</v>
      </c>
      <c r="G187" s="23">
        <f t="shared" si="8"/>
        <v>5805880.2799999993</v>
      </c>
    </row>
    <row r="190" spans="1:7" ht="15.6" x14ac:dyDescent="0.3">
      <c r="A190" s="67" t="s">
        <v>127</v>
      </c>
      <c r="B190" s="68"/>
      <c r="C190" s="68"/>
      <c r="D190" s="68"/>
      <c r="E190" s="68"/>
      <c r="F190" s="69"/>
      <c r="G190" s="69"/>
    </row>
    <row r="191" spans="1:7" x14ac:dyDescent="0.25">
      <c r="A191" s="7" t="s">
        <v>111</v>
      </c>
      <c r="B191" s="26" t="s">
        <v>191</v>
      </c>
      <c r="C191" s="27" t="s">
        <v>191</v>
      </c>
      <c r="D191" s="26" t="s">
        <v>193</v>
      </c>
      <c r="E191" s="27" t="s">
        <v>193</v>
      </c>
      <c r="F191" s="26" t="s">
        <v>195</v>
      </c>
      <c r="G191" s="27" t="s">
        <v>195</v>
      </c>
    </row>
    <row r="192" spans="1:7" x14ac:dyDescent="0.25">
      <c r="A192" s="8"/>
      <c r="B192" s="9" t="s">
        <v>116</v>
      </c>
      <c r="C192" s="10" t="s">
        <v>117</v>
      </c>
      <c r="D192" s="9" t="s">
        <v>116</v>
      </c>
      <c r="E192" s="10" t="s">
        <v>117</v>
      </c>
      <c r="F192" s="9" t="s">
        <v>116</v>
      </c>
      <c r="G192" s="10" t="s">
        <v>117</v>
      </c>
    </row>
    <row r="193" spans="1:7" x14ac:dyDescent="0.25">
      <c r="A193" s="15" t="s">
        <v>98</v>
      </c>
      <c r="B193" s="19">
        <v>123555.61</v>
      </c>
      <c r="C193" s="20">
        <v>81936.47</v>
      </c>
      <c r="D193" s="19">
        <v>133070</v>
      </c>
      <c r="E193" s="20">
        <v>88369.62</v>
      </c>
      <c r="F193" s="19">
        <v>150622.62</v>
      </c>
      <c r="G193" s="20">
        <v>100055.94</v>
      </c>
    </row>
    <row r="194" spans="1:7" x14ac:dyDescent="0.25">
      <c r="A194" s="16" t="s">
        <v>112</v>
      </c>
      <c r="B194" s="19">
        <v>195140.68</v>
      </c>
      <c r="C194" s="20">
        <v>129620.9</v>
      </c>
      <c r="D194" s="19">
        <v>206232.84000000003</v>
      </c>
      <c r="E194" s="20">
        <v>136992.6</v>
      </c>
      <c r="F194" s="19">
        <v>210974.16999999998</v>
      </c>
      <c r="G194" s="20">
        <v>140331.10999999999</v>
      </c>
    </row>
    <row r="195" spans="1:7" x14ac:dyDescent="0.25">
      <c r="A195" s="16" t="s">
        <v>113</v>
      </c>
      <c r="B195" s="19">
        <v>19304.98</v>
      </c>
      <c r="C195" s="20">
        <v>12740.44</v>
      </c>
      <c r="D195" s="19">
        <v>22904.92</v>
      </c>
      <c r="E195" s="20">
        <v>15234.300000000001</v>
      </c>
      <c r="F195" s="19">
        <v>18459.559999999998</v>
      </c>
      <c r="G195" s="20">
        <v>12259.46</v>
      </c>
    </row>
    <row r="196" spans="1:7" x14ac:dyDescent="0.25">
      <c r="A196" s="16" t="s">
        <v>114</v>
      </c>
      <c r="B196" s="19">
        <v>76380.969999999987</v>
      </c>
      <c r="C196" s="20">
        <v>50746.80999999999</v>
      </c>
      <c r="D196" s="19">
        <v>71885.47</v>
      </c>
      <c r="E196" s="20">
        <v>47856.39</v>
      </c>
      <c r="F196" s="19">
        <v>95713.86</v>
      </c>
      <c r="G196" s="20">
        <v>63586.400000000001</v>
      </c>
    </row>
    <row r="197" spans="1:7" x14ac:dyDescent="0.25">
      <c r="A197" s="16" t="s">
        <v>101</v>
      </c>
      <c r="B197" s="19">
        <v>882038.99000000011</v>
      </c>
      <c r="C197" s="20">
        <v>586054.87</v>
      </c>
      <c r="D197" s="19">
        <v>1114091.3099999998</v>
      </c>
      <c r="E197" s="20">
        <v>740788.73</v>
      </c>
      <c r="F197" s="19">
        <v>1071416.98</v>
      </c>
      <c r="G197" s="20">
        <v>712464.42</v>
      </c>
    </row>
    <row r="198" spans="1:7" x14ac:dyDescent="0.25">
      <c r="A198" s="16" t="s">
        <v>115</v>
      </c>
      <c r="B198" s="19">
        <v>85795.15</v>
      </c>
      <c r="C198" s="20">
        <v>56696.67</v>
      </c>
      <c r="D198" s="19">
        <v>95378.76</v>
      </c>
      <c r="E198" s="20">
        <v>63135.96</v>
      </c>
      <c r="F198" s="19">
        <v>86168.49</v>
      </c>
      <c r="G198" s="20">
        <v>56975.79</v>
      </c>
    </row>
    <row r="199" spans="1:7" x14ac:dyDescent="0.25">
      <c r="A199" s="16" t="s">
        <v>103</v>
      </c>
      <c r="B199" s="19">
        <v>22034.04</v>
      </c>
      <c r="C199" s="20">
        <v>14681.4</v>
      </c>
      <c r="D199" s="19">
        <v>14645.11</v>
      </c>
      <c r="E199" s="20">
        <v>9748.49</v>
      </c>
      <c r="F199" s="19">
        <v>7031.92</v>
      </c>
      <c r="G199" s="20">
        <v>4668.58</v>
      </c>
    </row>
    <row r="200" spans="1:7" x14ac:dyDescent="0.25">
      <c r="A200" s="16" t="s">
        <v>104</v>
      </c>
      <c r="B200" s="19">
        <v>59736.619999999995</v>
      </c>
      <c r="C200" s="20">
        <v>39419.679999999993</v>
      </c>
      <c r="D200" s="19">
        <v>66488.19</v>
      </c>
      <c r="E200" s="20">
        <v>44127.73</v>
      </c>
      <c r="F200" s="19">
        <v>55816.340000000004</v>
      </c>
      <c r="G200" s="20">
        <v>37026.400000000001</v>
      </c>
    </row>
    <row r="201" spans="1:7" x14ac:dyDescent="0.25">
      <c r="A201" s="16" t="s">
        <v>105</v>
      </c>
      <c r="B201" s="19">
        <v>5163.18</v>
      </c>
      <c r="C201" s="20">
        <v>3438.04</v>
      </c>
      <c r="D201" s="19">
        <v>4662.75</v>
      </c>
      <c r="E201" s="20">
        <v>3104.77</v>
      </c>
      <c r="F201" s="19">
        <v>5545.24</v>
      </c>
      <c r="G201" s="20">
        <v>3692.28</v>
      </c>
    </row>
    <row r="202" spans="1:7" x14ac:dyDescent="0.25">
      <c r="A202" s="16" t="s">
        <v>106</v>
      </c>
      <c r="B202" s="19">
        <v>155047.60999999999</v>
      </c>
      <c r="C202" s="20">
        <v>103106.01</v>
      </c>
      <c r="D202" s="19">
        <v>140253.87</v>
      </c>
      <c r="E202" s="20">
        <v>93281.47</v>
      </c>
      <c r="F202" s="19">
        <v>168286.37</v>
      </c>
      <c r="G202" s="20">
        <v>111859.39</v>
      </c>
    </row>
    <row r="203" spans="1:7" x14ac:dyDescent="0.25">
      <c r="A203" s="16" t="s">
        <v>194</v>
      </c>
      <c r="B203" s="19">
        <v>529521.56999999995</v>
      </c>
      <c r="C203" s="20">
        <v>351593.94999999995</v>
      </c>
      <c r="D203" s="19">
        <v>592499.47</v>
      </c>
      <c r="E203" s="20">
        <v>394123.68</v>
      </c>
      <c r="F203" s="19">
        <v>616364.77</v>
      </c>
      <c r="G203" s="20">
        <v>410092.27</v>
      </c>
    </row>
    <row r="204" spans="1:7" x14ac:dyDescent="0.25">
      <c r="A204" s="31" t="s">
        <v>109</v>
      </c>
      <c r="B204" s="33">
        <v>276930.77</v>
      </c>
      <c r="C204" s="34">
        <v>183558.21000000002</v>
      </c>
      <c r="D204" s="33">
        <v>347414.31</v>
      </c>
      <c r="E204" s="34">
        <v>230808.06999999998</v>
      </c>
      <c r="F204" s="33">
        <v>369573.92000000004</v>
      </c>
      <c r="G204" s="34">
        <v>245538.69999999998</v>
      </c>
    </row>
    <row r="205" spans="1:7" x14ac:dyDescent="0.25">
      <c r="A205" s="32" t="s">
        <v>177</v>
      </c>
      <c r="B205" s="19">
        <v>316082.97000000003</v>
      </c>
      <c r="C205" s="20">
        <v>209179.89</v>
      </c>
      <c r="D205" s="19">
        <v>375198.42000000004</v>
      </c>
      <c r="E205" s="20">
        <v>248365.58000000002</v>
      </c>
      <c r="F205" s="19">
        <v>384513.01</v>
      </c>
      <c r="G205" s="20">
        <v>254617.03</v>
      </c>
    </row>
    <row r="206" spans="1:7" x14ac:dyDescent="0.25">
      <c r="A206" s="32" t="s">
        <v>178</v>
      </c>
      <c r="B206" s="19">
        <v>449643.65</v>
      </c>
      <c r="C206" s="20">
        <v>297824.36999999994</v>
      </c>
      <c r="D206" s="19">
        <v>510511.20999999996</v>
      </c>
      <c r="E206" s="20">
        <v>338139.35</v>
      </c>
      <c r="F206" s="19">
        <v>534554.26</v>
      </c>
      <c r="G206" s="20">
        <v>354227.12</v>
      </c>
    </row>
    <row r="207" spans="1:7" x14ac:dyDescent="0.25">
      <c r="A207" s="13"/>
      <c r="B207" s="19"/>
      <c r="C207" s="20"/>
      <c r="D207" s="19"/>
      <c r="E207" s="20"/>
      <c r="F207" s="19"/>
      <c r="G207" s="20"/>
    </row>
    <row r="208" spans="1:7" x14ac:dyDescent="0.25">
      <c r="A208" s="14" t="s">
        <v>95</v>
      </c>
      <c r="B208" s="22">
        <f t="shared" ref="B208:G208" si="9">SUM(B193:B206)</f>
        <v>3196376.79</v>
      </c>
      <c r="C208" s="23">
        <f t="shared" si="9"/>
        <v>2120597.71</v>
      </c>
      <c r="D208" s="22">
        <f t="shared" si="9"/>
        <v>3695236.6299999994</v>
      </c>
      <c r="E208" s="23">
        <f t="shared" si="9"/>
        <v>2454076.7399999998</v>
      </c>
      <c r="F208" s="22">
        <f t="shared" si="9"/>
        <v>3775041.51</v>
      </c>
      <c r="G208" s="23">
        <f t="shared" si="9"/>
        <v>2507394.89</v>
      </c>
    </row>
    <row r="211" spans="1:7" ht="15.6" x14ac:dyDescent="0.3">
      <c r="A211" s="67" t="s">
        <v>128</v>
      </c>
      <c r="B211" s="68"/>
      <c r="C211" s="68"/>
      <c r="D211" s="68"/>
      <c r="E211" s="68"/>
      <c r="F211" s="69"/>
      <c r="G211" s="69"/>
    </row>
    <row r="212" spans="1:7" x14ac:dyDescent="0.25">
      <c r="A212" s="7" t="s">
        <v>111</v>
      </c>
      <c r="B212" s="26" t="s">
        <v>191</v>
      </c>
      <c r="C212" s="27" t="s">
        <v>191</v>
      </c>
      <c r="D212" s="26" t="s">
        <v>193</v>
      </c>
      <c r="E212" s="27" t="s">
        <v>193</v>
      </c>
      <c r="F212" s="26" t="s">
        <v>195</v>
      </c>
      <c r="G212" s="27" t="s">
        <v>195</v>
      </c>
    </row>
    <row r="213" spans="1:7" x14ac:dyDescent="0.25">
      <c r="A213" s="8"/>
      <c r="B213" s="9" t="s">
        <v>116</v>
      </c>
      <c r="C213" s="10" t="s">
        <v>117</v>
      </c>
      <c r="D213" s="9" t="s">
        <v>116</v>
      </c>
      <c r="E213" s="10" t="s">
        <v>117</v>
      </c>
      <c r="F213" s="9" t="s">
        <v>116</v>
      </c>
      <c r="G213" s="10" t="s">
        <v>117</v>
      </c>
    </row>
    <row r="214" spans="1:7" x14ac:dyDescent="0.25">
      <c r="A214" s="15" t="s">
        <v>98</v>
      </c>
      <c r="B214" s="19">
        <v>403250.13</v>
      </c>
      <c r="C214" s="20">
        <v>267374.20999999996</v>
      </c>
      <c r="D214" s="19">
        <v>478149.10000000003</v>
      </c>
      <c r="E214" s="20">
        <v>317488.90000000002</v>
      </c>
      <c r="F214" s="19">
        <v>461495.5</v>
      </c>
      <c r="G214" s="20">
        <v>361965.35000000003</v>
      </c>
    </row>
    <row r="215" spans="1:7" x14ac:dyDescent="0.25">
      <c r="A215" s="16" t="s">
        <v>112</v>
      </c>
      <c r="B215" s="19">
        <v>321494.47000000003</v>
      </c>
      <c r="C215" s="20">
        <v>213442.73</v>
      </c>
      <c r="D215" s="19">
        <v>449753.24</v>
      </c>
      <c r="E215" s="20">
        <v>299001.94</v>
      </c>
      <c r="F215" s="19">
        <v>461536.55</v>
      </c>
      <c r="G215" s="20">
        <v>362417.2</v>
      </c>
    </row>
    <row r="216" spans="1:7" x14ac:dyDescent="0.25">
      <c r="A216" s="16" t="s">
        <v>113</v>
      </c>
      <c r="B216" s="19">
        <v>93712.76</v>
      </c>
      <c r="C216" s="20">
        <v>62057.54</v>
      </c>
      <c r="D216" s="19">
        <v>104513.36</v>
      </c>
      <c r="E216" s="20">
        <v>69329.78</v>
      </c>
      <c r="F216" s="19">
        <v>87129.760000000009</v>
      </c>
      <c r="G216" s="20">
        <v>68036.91</v>
      </c>
    </row>
    <row r="217" spans="1:7" x14ac:dyDescent="0.25">
      <c r="A217" s="16" t="s">
        <v>114</v>
      </c>
      <c r="B217" s="19">
        <v>125974.38</v>
      </c>
      <c r="C217" s="20">
        <v>83814.960000000006</v>
      </c>
      <c r="D217" s="19">
        <v>149189.75</v>
      </c>
      <c r="E217" s="20">
        <v>99254.32</v>
      </c>
      <c r="F217" s="19">
        <v>122671.48999999999</v>
      </c>
      <c r="G217" s="20">
        <v>95116.28</v>
      </c>
    </row>
    <row r="218" spans="1:7" x14ac:dyDescent="0.25">
      <c r="A218" s="16" t="s">
        <v>101</v>
      </c>
      <c r="B218" s="19">
        <v>1488571.71</v>
      </c>
      <c r="C218" s="20">
        <v>987280</v>
      </c>
      <c r="D218" s="19">
        <v>1972077.42</v>
      </c>
      <c r="E218" s="20">
        <v>1309199.6700000002</v>
      </c>
      <c r="F218" s="19">
        <v>1738339.9600000002</v>
      </c>
      <c r="G218" s="20">
        <v>1356867.61</v>
      </c>
    </row>
    <row r="219" spans="1:7" x14ac:dyDescent="0.25">
      <c r="A219" s="16" t="s">
        <v>115</v>
      </c>
      <c r="B219" s="19">
        <v>129770.42000000001</v>
      </c>
      <c r="C219" s="20">
        <v>86239.44</v>
      </c>
      <c r="D219" s="19">
        <v>132686.83000000002</v>
      </c>
      <c r="E219" s="20">
        <v>88115.010000000009</v>
      </c>
      <c r="F219" s="19">
        <v>114742.08</v>
      </c>
      <c r="G219" s="20">
        <v>89387.35</v>
      </c>
    </row>
    <row r="220" spans="1:7" x14ac:dyDescent="0.25">
      <c r="A220" s="16" t="s">
        <v>103</v>
      </c>
      <c r="B220" s="19">
        <v>271542.25</v>
      </c>
      <c r="C220" s="20">
        <v>180373.17</v>
      </c>
      <c r="D220" s="19">
        <v>270766.03000000003</v>
      </c>
      <c r="E220" s="20">
        <v>179653.81</v>
      </c>
      <c r="F220" s="19">
        <v>239419.02000000002</v>
      </c>
      <c r="G220" s="20">
        <v>187463.42</v>
      </c>
    </row>
    <row r="221" spans="1:7" x14ac:dyDescent="0.25">
      <c r="A221" s="16" t="s">
        <v>104</v>
      </c>
      <c r="B221" s="19">
        <v>56605.779999999992</v>
      </c>
      <c r="C221" s="20">
        <v>37512.889999999992</v>
      </c>
      <c r="D221" s="19">
        <v>71317.95</v>
      </c>
      <c r="E221" s="20">
        <v>47327.689999999995</v>
      </c>
      <c r="F221" s="19">
        <v>70481.75</v>
      </c>
      <c r="G221" s="20">
        <v>54948.61</v>
      </c>
    </row>
    <row r="222" spans="1:7" x14ac:dyDescent="0.25">
      <c r="A222" s="16" t="s">
        <v>105</v>
      </c>
      <c r="B222" s="19">
        <v>12471.240000000002</v>
      </c>
      <c r="C222" s="20">
        <v>8304.380000000001</v>
      </c>
      <c r="D222" s="19">
        <v>11965.42</v>
      </c>
      <c r="E222" s="20">
        <v>7968.5</v>
      </c>
      <c r="F222" s="19">
        <v>9759.869999999999</v>
      </c>
      <c r="G222" s="20">
        <v>7655.15</v>
      </c>
    </row>
    <row r="223" spans="1:7" x14ac:dyDescent="0.25">
      <c r="A223" s="16" t="s">
        <v>106</v>
      </c>
      <c r="B223" s="19">
        <v>157447.43</v>
      </c>
      <c r="C223" s="20">
        <v>104869.28000000001</v>
      </c>
      <c r="D223" s="19">
        <v>155924.44</v>
      </c>
      <c r="E223" s="20">
        <v>103849.48</v>
      </c>
      <c r="F223" s="19">
        <v>180985.78</v>
      </c>
      <c r="G223" s="20">
        <v>142022.34</v>
      </c>
    </row>
    <row r="224" spans="1:7" x14ac:dyDescent="0.25">
      <c r="A224" s="16" t="s">
        <v>194</v>
      </c>
      <c r="B224" s="19">
        <v>1050562.73</v>
      </c>
      <c r="C224" s="20">
        <v>698514.29</v>
      </c>
      <c r="D224" s="19">
        <v>1273510.07</v>
      </c>
      <c r="E224" s="20">
        <v>846798.01</v>
      </c>
      <c r="F224" s="19">
        <v>1188548.44</v>
      </c>
      <c r="G224" s="20">
        <v>931635.19999999995</v>
      </c>
    </row>
    <row r="225" spans="1:7" x14ac:dyDescent="0.25">
      <c r="A225" s="31" t="s">
        <v>109</v>
      </c>
      <c r="B225" s="33">
        <v>792431.24999999988</v>
      </c>
      <c r="C225" s="34">
        <v>526582.73</v>
      </c>
      <c r="D225" s="33">
        <v>950396.28</v>
      </c>
      <c r="E225" s="34">
        <v>631637.92999999993</v>
      </c>
      <c r="F225" s="33">
        <v>825603.1100000001</v>
      </c>
      <c r="G225" s="34">
        <v>640028.93999999994</v>
      </c>
    </row>
    <row r="226" spans="1:7" x14ac:dyDescent="0.25">
      <c r="A226" s="32" t="s">
        <v>177</v>
      </c>
      <c r="B226" s="19">
        <v>528255.22</v>
      </c>
      <c r="C226" s="20">
        <v>350626.24</v>
      </c>
      <c r="D226" s="19">
        <v>826801.07000000007</v>
      </c>
      <c r="E226" s="20">
        <v>550395.42000000004</v>
      </c>
      <c r="F226" s="19">
        <v>689566.29999999993</v>
      </c>
      <c r="G226" s="20">
        <v>529546.07999999996</v>
      </c>
    </row>
    <row r="227" spans="1:7" x14ac:dyDescent="0.25">
      <c r="A227" s="32" t="s">
        <v>178</v>
      </c>
      <c r="B227" s="19">
        <v>861492.57000000007</v>
      </c>
      <c r="C227" s="20">
        <v>572102.47</v>
      </c>
      <c r="D227" s="19">
        <v>1062296.0699999998</v>
      </c>
      <c r="E227" s="20">
        <v>705141.69</v>
      </c>
      <c r="F227" s="19">
        <v>883485.43</v>
      </c>
      <c r="G227" s="20">
        <v>685980.55999999994</v>
      </c>
    </row>
    <row r="228" spans="1:7" x14ac:dyDescent="0.25">
      <c r="A228" s="13"/>
      <c r="B228" s="19"/>
      <c r="C228" s="20"/>
      <c r="D228" s="19"/>
      <c r="E228" s="20"/>
      <c r="F228" s="19"/>
      <c r="G228" s="20"/>
    </row>
    <row r="229" spans="1:7" x14ac:dyDescent="0.25">
      <c r="A229" s="14" t="s">
        <v>95</v>
      </c>
      <c r="B229" s="22">
        <f t="shared" ref="B229:G229" si="10">SUM(B214:B227)</f>
        <v>6293582.3399999999</v>
      </c>
      <c r="C229" s="23">
        <f t="shared" si="10"/>
        <v>4179094.3299999991</v>
      </c>
      <c r="D229" s="22">
        <f t="shared" si="10"/>
        <v>7909347.0300000012</v>
      </c>
      <c r="E229" s="23">
        <f t="shared" si="10"/>
        <v>5255162.1500000004</v>
      </c>
      <c r="F229" s="22">
        <f t="shared" si="10"/>
        <v>7073765.04</v>
      </c>
      <c r="G229" s="23">
        <f t="shared" si="10"/>
        <v>5513070.9999999991</v>
      </c>
    </row>
    <row r="232" spans="1:7" ht="15.6" x14ac:dyDescent="0.3">
      <c r="A232" s="67" t="s">
        <v>129</v>
      </c>
      <c r="B232" s="68"/>
      <c r="C232" s="68"/>
      <c r="D232" s="68"/>
      <c r="E232" s="68"/>
      <c r="F232" s="69"/>
      <c r="G232" s="69"/>
    </row>
    <row r="233" spans="1:7" x14ac:dyDescent="0.25">
      <c r="A233" s="7" t="s">
        <v>111</v>
      </c>
      <c r="B233" s="26" t="s">
        <v>191</v>
      </c>
      <c r="C233" s="27" t="s">
        <v>191</v>
      </c>
      <c r="D233" s="26" t="s">
        <v>193</v>
      </c>
      <c r="E233" s="27" t="s">
        <v>193</v>
      </c>
      <c r="F233" s="26" t="s">
        <v>195</v>
      </c>
      <c r="G233" s="27" t="s">
        <v>195</v>
      </c>
    </row>
    <row r="234" spans="1:7" x14ac:dyDescent="0.25">
      <c r="A234" s="8"/>
      <c r="B234" s="9" t="s">
        <v>116</v>
      </c>
      <c r="C234" s="10" t="s">
        <v>117</v>
      </c>
      <c r="D234" s="9" t="s">
        <v>116</v>
      </c>
      <c r="E234" s="10" t="s">
        <v>117</v>
      </c>
      <c r="F234" s="9" t="s">
        <v>116</v>
      </c>
      <c r="G234" s="10" t="s">
        <v>117</v>
      </c>
    </row>
    <row r="235" spans="1:7" x14ac:dyDescent="0.25">
      <c r="A235" s="15" t="s">
        <v>98</v>
      </c>
      <c r="B235" s="19">
        <v>5841184.8500000006</v>
      </c>
      <c r="C235" s="20">
        <v>3876151.3900000006</v>
      </c>
      <c r="D235" s="19">
        <v>5702922.5099999998</v>
      </c>
      <c r="E235" s="20">
        <v>4116580.58</v>
      </c>
      <c r="F235" s="19">
        <v>6551546.5099999998</v>
      </c>
      <c r="G235" s="20">
        <v>4348572.4000000004</v>
      </c>
    </row>
    <row r="236" spans="1:7" x14ac:dyDescent="0.25">
      <c r="A236" s="16" t="s">
        <v>112</v>
      </c>
      <c r="B236" s="19">
        <v>3714109.05</v>
      </c>
      <c r="C236" s="20">
        <v>2471927.9499999997</v>
      </c>
      <c r="D236" s="19">
        <v>4284158.46</v>
      </c>
      <c r="E236" s="20">
        <v>3098822.9</v>
      </c>
      <c r="F236" s="19">
        <v>4948778.29</v>
      </c>
      <c r="G236" s="20">
        <v>3293616.52</v>
      </c>
    </row>
    <row r="237" spans="1:7" x14ac:dyDescent="0.25">
      <c r="A237" s="16" t="s">
        <v>113</v>
      </c>
      <c r="B237" s="19">
        <v>2139245.2999999998</v>
      </c>
      <c r="C237" s="20">
        <v>1420777.31</v>
      </c>
      <c r="D237" s="19">
        <v>2083189.4999999998</v>
      </c>
      <c r="E237" s="20">
        <v>1513272.3199999998</v>
      </c>
      <c r="F237" s="19">
        <v>1999109.96</v>
      </c>
      <c r="G237" s="20">
        <v>1327739.22</v>
      </c>
    </row>
    <row r="238" spans="1:7" x14ac:dyDescent="0.25">
      <c r="A238" s="16" t="s">
        <v>114</v>
      </c>
      <c r="B238" s="19">
        <v>2533578.29</v>
      </c>
      <c r="C238" s="20">
        <v>1664253.11</v>
      </c>
      <c r="D238" s="19">
        <v>3848047.7800000003</v>
      </c>
      <c r="E238" s="20">
        <v>2811014.54</v>
      </c>
      <c r="F238" s="19">
        <v>4921674.12</v>
      </c>
      <c r="G238" s="20">
        <v>3272730.83</v>
      </c>
    </row>
    <row r="239" spans="1:7" x14ac:dyDescent="0.25">
      <c r="A239" s="16" t="s">
        <v>101</v>
      </c>
      <c r="B239" s="19">
        <v>17783848.66</v>
      </c>
      <c r="C239" s="20">
        <v>11832526.43</v>
      </c>
      <c r="D239" s="19">
        <v>19678156.82</v>
      </c>
      <c r="E239" s="20">
        <v>14198844.33</v>
      </c>
      <c r="F239" s="19">
        <v>20650965.379999999</v>
      </c>
      <c r="G239" s="20">
        <v>13739768.619999999</v>
      </c>
    </row>
    <row r="240" spans="1:7" x14ac:dyDescent="0.25">
      <c r="A240" s="16" t="s">
        <v>115</v>
      </c>
      <c r="B240" s="19">
        <v>1240958.6700000002</v>
      </c>
      <c r="C240" s="20">
        <v>824837.17</v>
      </c>
      <c r="D240" s="19">
        <v>1232127.3999999999</v>
      </c>
      <c r="E240" s="20">
        <v>900369.60000000009</v>
      </c>
      <c r="F240" s="19">
        <v>1353754.37</v>
      </c>
      <c r="G240" s="20">
        <v>899810.04</v>
      </c>
    </row>
    <row r="241" spans="1:7" x14ac:dyDescent="0.25">
      <c r="A241" s="16" t="s">
        <v>103</v>
      </c>
      <c r="B241" s="19">
        <v>1550706.48</v>
      </c>
      <c r="C241" s="20">
        <v>1029834.8599999999</v>
      </c>
      <c r="D241" s="19">
        <v>1418996.9</v>
      </c>
      <c r="E241" s="20">
        <v>1026877.08</v>
      </c>
      <c r="F241" s="19">
        <v>1625264.91</v>
      </c>
      <c r="G241" s="20">
        <v>1078394.42</v>
      </c>
    </row>
    <row r="242" spans="1:7" x14ac:dyDescent="0.25">
      <c r="A242" s="16" t="s">
        <v>104</v>
      </c>
      <c r="B242" s="19">
        <v>3079885.68</v>
      </c>
      <c r="C242" s="20">
        <v>2044222.08</v>
      </c>
      <c r="D242" s="19">
        <v>3369050.68</v>
      </c>
      <c r="E242" s="20">
        <v>2433702.4500000002</v>
      </c>
      <c r="F242" s="19">
        <v>3602658.05</v>
      </c>
      <c r="G242" s="20">
        <v>2391672.66</v>
      </c>
    </row>
    <row r="243" spans="1:7" x14ac:dyDescent="0.25">
      <c r="A243" s="16" t="s">
        <v>105</v>
      </c>
      <c r="B243" s="19">
        <v>2119776.2199999997</v>
      </c>
      <c r="C243" s="20">
        <v>1411162.18</v>
      </c>
      <c r="D243" s="19">
        <v>2018112.8599999999</v>
      </c>
      <c r="E243" s="20">
        <v>1473861.53</v>
      </c>
      <c r="F243" s="19">
        <v>2201885.98</v>
      </c>
      <c r="G243" s="20">
        <v>1467617.87</v>
      </c>
    </row>
    <row r="244" spans="1:7" x14ac:dyDescent="0.25">
      <c r="A244" s="16" t="s">
        <v>106</v>
      </c>
      <c r="B244" s="19">
        <v>9398464.3000000007</v>
      </c>
      <c r="C244" s="20">
        <v>6262980.6800000006</v>
      </c>
      <c r="D244" s="19">
        <v>9080082.9800000004</v>
      </c>
      <c r="E244" s="20">
        <v>6590563.7300000004</v>
      </c>
      <c r="F244" s="19">
        <v>10348492.43</v>
      </c>
      <c r="G244" s="20">
        <v>6895389.9299999997</v>
      </c>
    </row>
    <row r="245" spans="1:7" x14ac:dyDescent="0.25">
      <c r="A245" s="16" t="s">
        <v>194</v>
      </c>
      <c r="B245" s="19">
        <v>11489404.960000001</v>
      </c>
      <c r="C245" s="20">
        <v>7642166.7599999998</v>
      </c>
      <c r="D245" s="19">
        <v>12463676.720000001</v>
      </c>
      <c r="E245" s="20">
        <v>9080960.4000000004</v>
      </c>
      <c r="F245" s="19">
        <v>15272770.810000001</v>
      </c>
      <c r="G245" s="20">
        <v>10163848.9</v>
      </c>
    </row>
    <row r="246" spans="1:7" x14ac:dyDescent="0.25">
      <c r="A246" s="31" t="s">
        <v>109</v>
      </c>
      <c r="B246" s="33">
        <v>11539064.41</v>
      </c>
      <c r="C246" s="34">
        <v>7671128.25</v>
      </c>
      <c r="D246" s="33">
        <v>12149699.449999999</v>
      </c>
      <c r="E246" s="34">
        <v>8830749.6500000004</v>
      </c>
      <c r="F246" s="33">
        <v>13752227.350000001</v>
      </c>
      <c r="G246" s="34">
        <v>9147053.4900000002</v>
      </c>
    </row>
    <row r="247" spans="1:7" x14ac:dyDescent="0.25">
      <c r="A247" s="32" t="s">
        <v>177</v>
      </c>
      <c r="B247" s="19">
        <v>2798461.19</v>
      </c>
      <c r="C247" s="20">
        <v>1855469.63</v>
      </c>
      <c r="D247" s="19">
        <v>4179778.33</v>
      </c>
      <c r="E247" s="20">
        <v>2959060.8</v>
      </c>
      <c r="F247" s="19">
        <v>4331601.18</v>
      </c>
      <c r="G247" s="20">
        <v>2876402.22</v>
      </c>
    </row>
    <row r="248" spans="1:7" x14ac:dyDescent="0.25">
      <c r="A248" s="32" t="s">
        <v>178</v>
      </c>
      <c r="B248" s="19">
        <v>13191378.260000002</v>
      </c>
      <c r="C248" s="20">
        <v>8752824.2899999991</v>
      </c>
      <c r="D248" s="19">
        <v>14156203.66</v>
      </c>
      <c r="E248" s="20">
        <v>10202054.34</v>
      </c>
      <c r="F248" s="19">
        <v>15884675.640000001</v>
      </c>
      <c r="G248" s="20">
        <v>10542090.23</v>
      </c>
    </row>
    <row r="249" spans="1:7" x14ac:dyDescent="0.25">
      <c r="A249" s="13"/>
      <c r="B249" s="19"/>
      <c r="C249" s="20"/>
      <c r="D249" s="19"/>
      <c r="E249" s="20"/>
      <c r="F249" s="19"/>
      <c r="G249" s="20"/>
    </row>
    <row r="250" spans="1:7" x14ac:dyDescent="0.25">
      <c r="A250" s="14" t="s">
        <v>95</v>
      </c>
      <c r="B250" s="22">
        <f t="shared" ref="B250:G250" si="11">SUM(B235:B248)</f>
        <v>88420066.320000008</v>
      </c>
      <c r="C250" s="23">
        <f t="shared" si="11"/>
        <v>58760262.089999996</v>
      </c>
      <c r="D250" s="22">
        <f t="shared" si="11"/>
        <v>95664204.049999997</v>
      </c>
      <c r="E250" s="23">
        <f t="shared" si="11"/>
        <v>69236734.25</v>
      </c>
      <c r="F250" s="22">
        <f t="shared" si="11"/>
        <v>107445404.98</v>
      </c>
      <c r="G250" s="23">
        <f t="shared" si="11"/>
        <v>71444707.349999994</v>
      </c>
    </row>
    <row r="253" spans="1:7" ht="15.6" x14ac:dyDescent="0.3">
      <c r="A253" s="67" t="s">
        <v>130</v>
      </c>
      <c r="B253" s="68"/>
      <c r="C253" s="68"/>
      <c r="D253" s="68"/>
      <c r="E253" s="68"/>
      <c r="F253" s="69"/>
      <c r="G253" s="69"/>
    </row>
    <row r="254" spans="1:7" x14ac:dyDescent="0.25">
      <c r="A254" s="7" t="s">
        <v>111</v>
      </c>
      <c r="B254" s="26" t="s">
        <v>191</v>
      </c>
      <c r="C254" s="27" t="s">
        <v>191</v>
      </c>
      <c r="D254" s="26" t="s">
        <v>193</v>
      </c>
      <c r="E254" s="27" t="s">
        <v>193</v>
      </c>
      <c r="F254" s="26" t="s">
        <v>195</v>
      </c>
      <c r="G254" s="27" t="s">
        <v>195</v>
      </c>
    </row>
    <row r="255" spans="1:7" x14ac:dyDescent="0.25">
      <c r="A255" s="8"/>
      <c r="B255" s="9" t="s">
        <v>116</v>
      </c>
      <c r="C255" s="10" t="s">
        <v>117</v>
      </c>
      <c r="D255" s="9" t="s">
        <v>116</v>
      </c>
      <c r="E255" s="10" t="s">
        <v>117</v>
      </c>
      <c r="F255" s="9" t="s">
        <v>116</v>
      </c>
      <c r="G255" s="10" t="s">
        <v>117</v>
      </c>
    </row>
    <row r="256" spans="1:7" x14ac:dyDescent="0.25">
      <c r="A256" s="15" t="s">
        <v>98</v>
      </c>
      <c r="B256" s="19">
        <v>1098737.6400000001</v>
      </c>
      <c r="C256" s="20">
        <v>876956.29</v>
      </c>
      <c r="D256" s="19">
        <v>1266765.6700000002</v>
      </c>
      <c r="E256" s="20">
        <v>1011389.3400000001</v>
      </c>
      <c r="F256" s="19">
        <v>1386449.6</v>
      </c>
      <c r="G256" s="20">
        <v>1106612.24</v>
      </c>
    </row>
    <row r="257" spans="1:7" x14ac:dyDescent="0.25">
      <c r="A257" s="16" t="s">
        <v>112</v>
      </c>
      <c r="B257" s="19">
        <v>570110.22</v>
      </c>
      <c r="C257" s="20">
        <v>455244.28</v>
      </c>
      <c r="D257" s="19">
        <v>826486.46</v>
      </c>
      <c r="E257" s="20">
        <v>660362.99</v>
      </c>
      <c r="F257" s="19">
        <v>840197.12</v>
      </c>
      <c r="G257" s="20">
        <v>671222.51</v>
      </c>
    </row>
    <row r="258" spans="1:7" x14ac:dyDescent="0.25">
      <c r="A258" s="16" t="s">
        <v>113</v>
      </c>
      <c r="B258" s="19">
        <v>381509.61</v>
      </c>
      <c r="C258" s="20">
        <v>304559.11</v>
      </c>
      <c r="D258" s="19">
        <v>465822.91</v>
      </c>
      <c r="E258" s="20">
        <v>372031.31999999995</v>
      </c>
      <c r="F258" s="19">
        <v>415833.79000000004</v>
      </c>
      <c r="G258" s="20">
        <v>332092.78000000003</v>
      </c>
    </row>
    <row r="259" spans="1:7" x14ac:dyDescent="0.25">
      <c r="A259" s="16" t="s">
        <v>114</v>
      </c>
      <c r="B259" s="19">
        <v>376108.45999999996</v>
      </c>
      <c r="C259" s="20">
        <v>300291.21999999997</v>
      </c>
      <c r="D259" s="19">
        <v>446404.44999999995</v>
      </c>
      <c r="E259" s="20">
        <v>356429.11</v>
      </c>
      <c r="F259" s="19">
        <v>506697.38</v>
      </c>
      <c r="G259" s="20">
        <v>404533.8</v>
      </c>
    </row>
    <row r="260" spans="1:7" x14ac:dyDescent="0.25">
      <c r="A260" s="16" t="s">
        <v>101</v>
      </c>
      <c r="B260" s="19">
        <v>2977907.36</v>
      </c>
      <c r="C260" s="20">
        <v>2377092.4699999997</v>
      </c>
      <c r="D260" s="19">
        <v>3782144.3</v>
      </c>
      <c r="E260" s="20">
        <v>3020088.12</v>
      </c>
      <c r="F260" s="19">
        <v>3935095.94</v>
      </c>
      <c r="G260" s="20">
        <v>3142587.74</v>
      </c>
    </row>
    <row r="261" spans="1:7" x14ac:dyDescent="0.25">
      <c r="A261" s="16" t="s">
        <v>115</v>
      </c>
      <c r="B261" s="19">
        <v>743677.90999999992</v>
      </c>
      <c r="C261" s="20">
        <v>594037.07999999996</v>
      </c>
      <c r="D261" s="19">
        <v>1009824.6900000001</v>
      </c>
      <c r="E261" s="20">
        <v>806761.13</v>
      </c>
      <c r="F261" s="19">
        <v>1080788.5899999999</v>
      </c>
      <c r="G261" s="20">
        <v>863373.30999999994</v>
      </c>
    </row>
    <row r="262" spans="1:7" x14ac:dyDescent="0.25">
      <c r="A262" s="16" t="s">
        <v>103</v>
      </c>
      <c r="B262" s="19">
        <v>185701.93</v>
      </c>
      <c r="C262" s="20">
        <v>148392.24</v>
      </c>
      <c r="D262" s="19">
        <v>208854.91</v>
      </c>
      <c r="E262" s="20">
        <v>166725.22</v>
      </c>
      <c r="F262" s="19">
        <v>239923.03000000003</v>
      </c>
      <c r="G262" s="20">
        <v>191420.64</v>
      </c>
    </row>
    <row r="263" spans="1:7" x14ac:dyDescent="0.25">
      <c r="A263" s="16" t="s">
        <v>104</v>
      </c>
      <c r="B263" s="19">
        <v>141721.86000000002</v>
      </c>
      <c r="C263" s="20">
        <v>113119.75</v>
      </c>
      <c r="D263" s="19">
        <v>176936.19</v>
      </c>
      <c r="E263" s="20">
        <v>141235.20000000001</v>
      </c>
      <c r="F263" s="19">
        <v>219619.6</v>
      </c>
      <c r="G263" s="20">
        <v>175289.16</v>
      </c>
    </row>
    <row r="264" spans="1:7" x14ac:dyDescent="0.25">
      <c r="A264" s="16" t="s">
        <v>105</v>
      </c>
      <c r="B264" s="19">
        <v>40579.54</v>
      </c>
      <c r="C264" s="20">
        <v>32436.83</v>
      </c>
      <c r="D264" s="19">
        <v>31602.65</v>
      </c>
      <c r="E264" s="20">
        <v>25266.41</v>
      </c>
      <c r="F264" s="19">
        <v>29924.04</v>
      </c>
      <c r="G264" s="20">
        <v>23925.22</v>
      </c>
    </row>
    <row r="265" spans="1:7" x14ac:dyDescent="0.25">
      <c r="A265" s="16" t="s">
        <v>106</v>
      </c>
      <c r="B265" s="19">
        <v>386814.26</v>
      </c>
      <c r="C265" s="20">
        <v>309084.90000000002</v>
      </c>
      <c r="D265" s="19">
        <v>379908.68</v>
      </c>
      <c r="E265" s="20">
        <v>303549.74</v>
      </c>
      <c r="F265" s="19">
        <v>392295.21</v>
      </c>
      <c r="G265" s="20">
        <v>313399.90000000002</v>
      </c>
    </row>
    <row r="266" spans="1:7" x14ac:dyDescent="0.25">
      <c r="A266" s="16" t="s">
        <v>194</v>
      </c>
      <c r="B266" s="19">
        <v>2367166.98</v>
      </c>
      <c r="C266" s="20">
        <v>1891440.03</v>
      </c>
      <c r="D266" s="19">
        <v>2751975</v>
      </c>
      <c r="E266" s="20">
        <v>2198692.89</v>
      </c>
      <c r="F266" s="19">
        <v>3027086.32</v>
      </c>
      <c r="G266" s="20">
        <v>2418498.61</v>
      </c>
    </row>
    <row r="267" spans="1:7" x14ac:dyDescent="0.25">
      <c r="A267" s="31" t="s">
        <v>109</v>
      </c>
      <c r="B267" s="33">
        <v>1186280.8399999999</v>
      </c>
      <c r="C267" s="34">
        <v>946853.80999999982</v>
      </c>
      <c r="D267" s="33">
        <v>1379108.36</v>
      </c>
      <c r="E267" s="34">
        <v>1100638.8500000001</v>
      </c>
      <c r="F267" s="33">
        <v>1389010.24</v>
      </c>
      <c r="G267" s="34">
        <v>1108774.9300000002</v>
      </c>
    </row>
    <row r="268" spans="1:7" x14ac:dyDescent="0.25">
      <c r="A268" s="32" t="s">
        <v>177</v>
      </c>
      <c r="B268" s="19">
        <v>608959.23</v>
      </c>
      <c r="C268" s="20">
        <v>486005.97000000003</v>
      </c>
      <c r="D268" s="19">
        <v>717690.77</v>
      </c>
      <c r="E268" s="20">
        <v>572991.13</v>
      </c>
      <c r="F268" s="19">
        <v>700512.99</v>
      </c>
      <c r="G268" s="20">
        <v>559050.01</v>
      </c>
    </row>
    <row r="269" spans="1:7" x14ac:dyDescent="0.25">
      <c r="A269" s="32" t="s">
        <v>178</v>
      </c>
      <c r="B269" s="19">
        <v>993421.37</v>
      </c>
      <c r="C269" s="20">
        <v>793065.7100000002</v>
      </c>
      <c r="D269" s="19">
        <v>1028110.4</v>
      </c>
      <c r="E269" s="20">
        <v>820771.99</v>
      </c>
      <c r="F269" s="19">
        <v>1260784.79</v>
      </c>
      <c r="G269" s="20">
        <v>1006640.2</v>
      </c>
    </row>
    <row r="270" spans="1:7" x14ac:dyDescent="0.25">
      <c r="A270" s="13"/>
      <c r="B270" s="19"/>
      <c r="C270" s="20"/>
      <c r="D270" s="19"/>
      <c r="E270" s="20"/>
      <c r="F270" s="19"/>
      <c r="G270" s="20"/>
    </row>
    <row r="271" spans="1:7" x14ac:dyDescent="0.25">
      <c r="A271" s="14" t="s">
        <v>95</v>
      </c>
      <c r="B271" s="22">
        <f t="shared" ref="B271:G271" si="12">SUM(B256:B269)</f>
        <v>12058697.209999999</v>
      </c>
      <c r="C271" s="23">
        <f t="shared" si="12"/>
        <v>9628579.6900000013</v>
      </c>
      <c r="D271" s="22">
        <f t="shared" si="12"/>
        <v>14471635.440000001</v>
      </c>
      <c r="E271" s="23">
        <f t="shared" si="12"/>
        <v>11556933.440000001</v>
      </c>
      <c r="F271" s="22">
        <f t="shared" si="12"/>
        <v>15424218.640000001</v>
      </c>
      <c r="G271" s="23">
        <f t="shared" si="12"/>
        <v>12317421.049999999</v>
      </c>
    </row>
    <row r="274" spans="1:7" ht="15.6" x14ac:dyDescent="0.3">
      <c r="A274" s="67" t="s">
        <v>131</v>
      </c>
      <c r="B274" s="68"/>
      <c r="C274" s="68"/>
      <c r="D274" s="68"/>
      <c r="E274" s="68"/>
      <c r="F274" s="69"/>
      <c r="G274" s="69"/>
    </row>
    <row r="275" spans="1:7" x14ac:dyDescent="0.25">
      <c r="A275" s="7" t="s">
        <v>111</v>
      </c>
      <c r="B275" s="26" t="s">
        <v>191</v>
      </c>
      <c r="C275" s="27" t="s">
        <v>191</v>
      </c>
      <c r="D275" s="26" t="s">
        <v>193</v>
      </c>
      <c r="E275" s="27" t="s">
        <v>193</v>
      </c>
      <c r="F275" s="26" t="s">
        <v>195</v>
      </c>
      <c r="G275" s="27" t="s">
        <v>195</v>
      </c>
    </row>
    <row r="276" spans="1:7" x14ac:dyDescent="0.25">
      <c r="A276" s="8"/>
      <c r="B276" s="9" t="s">
        <v>116</v>
      </c>
      <c r="C276" s="10" t="s">
        <v>117</v>
      </c>
      <c r="D276" s="9" t="s">
        <v>116</v>
      </c>
      <c r="E276" s="10" t="s">
        <v>117</v>
      </c>
      <c r="F276" s="9" t="s">
        <v>116</v>
      </c>
      <c r="G276" s="10" t="s">
        <v>117</v>
      </c>
    </row>
    <row r="277" spans="1:7" x14ac:dyDescent="0.25">
      <c r="A277" s="15" t="s">
        <v>98</v>
      </c>
      <c r="B277" s="19">
        <v>4312549.2700000005</v>
      </c>
      <c r="C277" s="20">
        <v>3441691.38</v>
      </c>
      <c r="D277" s="19">
        <v>4933756.67</v>
      </c>
      <c r="E277" s="20">
        <v>3937573.33</v>
      </c>
      <c r="F277" s="19">
        <v>5702473.7599999998</v>
      </c>
      <c r="G277" s="20">
        <v>4551711.83</v>
      </c>
    </row>
    <row r="278" spans="1:7" x14ac:dyDescent="0.25">
      <c r="A278" s="16" t="s">
        <v>112</v>
      </c>
      <c r="B278" s="19">
        <v>2162457.73</v>
      </c>
      <c r="C278" s="20">
        <v>1728523.82</v>
      </c>
      <c r="D278" s="19">
        <v>2130305.69</v>
      </c>
      <c r="E278" s="20">
        <v>1702869.9</v>
      </c>
      <c r="F278" s="19">
        <v>2303789.59</v>
      </c>
      <c r="G278" s="20">
        <v>1841534.42</v>
      </c>
    </row>
    <row r="279" spans="1:7" x14ac:dyDescent="0.25">
      <c r="A279" s="16" t="s">
        <v>113</v>
      </c>
      <c r="B279" s="19">
        <v>1943375.24</v>
      </c>
      <c r="C279" s="20">
        <v>1552990.5699999998</v>
      </c>
      <c r="D279" s="19">
        <v>2017739.04</v>
      </c>
      <c r="E279" s="20">
        <v>1612049.9</v>
      </c>
      <c r="F279" s="19">
        <v>1867052.6800000002</v>
      </c>
      <c r="G279" s="20">
        <v>1491688.29</v>
      </c>
    </row>
    <row r="280" spans="1:7" x14ac:dyDescent="0.25">
      <c r="A280" s="16" t="s">
        <v>114</v>
      </c>
      <c r="B280" s="19">
        <v>2500990.3099999996</v>
      </c>
      <c r="C280" s="20">
        <v>1996295.5599999998</v>
      </c>
      <c r="D280" s="19">
        <v>3434995.65</v>
      </c>
      <c r="E280" s="20">
        <v>2742697.3</v>
      </c>
      <c r="F280" s="19">
        <v>3484140.8</v>
      </c>
      <c r="G280" s="20">
        <v>2781882.79</v>
      </c>
    </row>
    <row r="281" spans="1:7" x14ac:dyDescent="0.25">
      <c r="A281" s="16" t="s">
        <v>101</v>
      </c>
      <c r="B281" s="19">
        <v>10828291.669999998</v>
      </c>
      <c r="C281" s="20">
        <v>8651666.8200000003</v>
      </c>
      <c r="D281" s="19">
        <v>12246480.829999998</v>
      </c>
      <c r="E281" s="20">
        <v>9784235.629999999</v>
      </c>
      <c r="F281" s="19">
        <v>13156908.6</v>
      </c>
      <c r="G281" s="20">
        <v>10511412.449999999</v>
      </c>
    </row>
    <row r="282" spans="1:7" x14ac:dyDescent="0.25">
      <c r="A282" s="16" t="s">
        <v>115</v>
      </c>
      <c r="B282" s="19">
        <v>1167866.05</v>
      </c>
      <c r="C282" s="20">
        <v>933622.67</v>
      </c>
      <c r="D282" s="19">
        <v>1332027.4999999998</v>
      </c>
      <c r="E282" s="20">
        <v>1064949.6099999999</v>
      </c>
      <c r="F282" s="19">
        <v>1435039.4200000002</v>
      </c>
      <c r="G282" s="20">
        <v>1147260.28</v>
      </c>
    </row>
    <row r="283" spans="1:7" x14ac:dyDescent="0.25">
      <c r="A283" s="16" t="s">
        <v>103</v>
      </c>
      <c r="B283" s="19">
        <v>1281026.5999999999</v>
      </c>
      <c r="C283" s="20">
        <v>1022189.8899999999</v>
      </c>
      <c r="D283" s="19">
        <v>1262164.08</v>
      </c>
      <c r="E283" s="20">
        <v>1006768.97</v>
      </c>
      <c r="F283" s="19">
        <v>1245106.21</v>
      </c>
      <c r="G283" s="20">
        <v>993128.31</v>
      </c>
    </row>
    <row r="284" spans="1:7" x14ac:dyDescent="0.25">
      <c r="A284" s="16" t="s">
        <v>104</v>
      </c>
      <c r="B284" s="19">
        <v>2193047.73</v>
      </c>
      <c r="C284" s="20">
        <v>1749749.6099999999</v>
      </c>
      <c r="D284" s="19">
        <v>2443561.88</v>
      </c>
      <c r="E284" s="20">
        <v>1949583.81</v>
      </c>
      <c r="F284" s="19">
        <v>2480676.6</v>
      </c>
      <c r="G284" s="20">
        <v>1979307.27</v>
      </c>
    </row>
    <row r="285" spans="1:7" x14ac:dyDescent="0.25">
      <c r="A285" s="16" t="s">
        <v>105</v>
      </c>
      <c r="B285" s="19">
        <v>1104164.3199999998</v>
      </c>
      <c r="C285" s="20">
        <v>882841.33999999973</v>
      </c>
      <c r="D285" s="19">
        <v>1116206.3700000001</v>
      </c>
      <c r="E285" s="20">
        <v>892529.54</v>
      </c>
      <c r="F285" s="19">
        <v>1087480.6099999999</v>
      </c>
      <c r="G285" s="20">
        <v>869654.71</v>
      </c>
    </row>
    <row r="286" spans="1:7" x14ac:dyDescent="0.25">
      <c r="A286" s="16" t="s">
        <v>106</v>
      </c>
      <c r="B286" s="19">
        <v>7728506.3699999992</v>
      </c>
      <c r="C286" s="20">
        <v>6180675.3899999987</v>
      </c>
      <c r="D286" s="19">
        <v>8132310.8300000001</v>
      </c>
      <c r="E286" s="20">
        <v>6503326.6600000001</v>
      </c>
      <c r="F286" s="19">
        <v>8473400.8900000006</v>
      </c>
      <c r="G286" s="20">
        <v>6775887.5999999996</v>
      </c>
    </row>
    <row r="287" spans="1:7" x14ac:dyDescent="0.25">
      <c r="A287" s="16" t="s">
        <v>194</v>
      </c>
      <c r="B287" s="19">
        <v>6578067.1100000003</v>
      </c>
      <c r="C287" s="20">
        <v>5255218.49</v>
      </c>
      <c r="D287" s="19">
        <v>7887278.2400000002</v>
      </c>
      <c r="E287" s="20">
        <v>6299979.7599999998</v>
      </c>
      <c r="F287" s="19">
        <v>8772017.5299999993</v>
      </c>
      <c r="G287" s="20">
        <v>7006084.5899999999</v>
      </c>
    </row>
    <row r="288" spans="1:7" x14ac:dyDescent="0.25">
      <c r="A288" s="31" t="s">
        <v>109</v>
      </c>
      <c r="B288" s="33">
        <v>8282125.1200000001</v>
      </c>
      <c r="C288" s="34">
        <v>6614078.5199999996</v>
      </c>
      <c r="D288" s="33">
        <v>9405904.629999999</v>
      </c>
      <c r="E288" s="34">
        <v>7511747.4199999999</v>
      </c>
      <c r="F288" s="33">
        <v>9901922.0300000012</v>
      </c>
      <c r="G288" s="34">
        <v>7908015.0200000005</v>
      </c>
    </row>
    <row r="289" spans="1:7" x14ac:dyDescent="0.25">
      <c r="A289" s="32" t="s">
        <v>177</v>
      </c>
      <c r="B289" s="19">
        <v>1602797.48</v>
      </c>
      <c r="C289" s="20">
        <v>1275876.3799999999</v>
      </c>
      <c r="D289" s="19">
        <v>2212081.1800000002</v>
      </c>
      <c r="E289" s="20">
        <v>1760517.87</v>
      </c>
      <c r="F289" s="19">
        <v>2425501.12</v>
      </c>
      <c r="G289" s="20">
        <v>1931697.0999999999</v>
      </c>
    </row>
    <row r="290" spans="1:7" x14ac:dyDescent="0.25">
      <c r="A290" s="32" t="s">
        <v>178</v>
      </c>
      <c r="B290" s="19">
        <v>8853643.5600000005</v>
      </c>
      <c r="C290" s="20">
        <v>7069905.7599999998</v>
      </c>
      <c r="D290" s="19">
        <v>10032045.889999999</v>
      </c>
      <c r="E290" s="20">
        <v>8009726.1799999997</v>
      </c>
      <c r="F290" s="19">
        <v>10822112.870000001</v>
      </c>
      <c r="G290" s="20">
        <v>8638730.1600000001</v>
      </c>
    </row>
    <row r="291" spans="1:7" x14ac:dyDescent="0.25">
      <c r="A291" s="13"/>
      <c r="B291" s="19"/>
      <c r="C291" s="20"/>
      <c r="D291" s="19"/>
      <c r="E291" s="20"/>
      <c r="F291" s="19"/>
      <c r="G291" s="20"/>
    </row>
    <row r="292" spans="1:7" x14ac:dyDescent="0.25">
      <c r="A292" s="14" t="s">
        <v>95</v>
      </c>
      <c r="B292" s="22">
        <f t="shared" ref="B292:G292" si="13">SUM(B277:B290)</f>
        <v>60538908.559999995</v>
      </c>
      <c r="C292" s="23">
        <f t="shared" si="13"/>
        <v>48355326.200000003</v>
      </c>
      <c r="D292" s="22">
        <f t="shared" si="13"/>
        <v>68586858.479999989</v>
      </c>
      <c r="E292" s="23">
        <f t="shared" si="13"/>
        <v>54778555.879999995</v>
      </c>
      <c r="F292" s="22">
        <f t="shared" si="13"/>
        <v>73157622.710000008</v>
      </c>
      <c r="G292" s="23">
        <f t="shared" si="13"/>
        <v>58427994.820000008</v>
      </c>
    </row>
    <row r="295" spans="1:7" ht="15.6" x14ac:dyDescent="0.3">
      <c r="A295" s="67" t="s">
        <v>132</v>
      </c>
      <c r="B295" s="68"/>
      <c r="C295" s="68"/>
      <c r="D295" s="68"/>
      <c r="E295" s="68"/>
      <c r="F295" s="69"/>
      <c r="G295" s="69"/>
    </row>
    <row r="296" spans="1:7" x14ac:dyDescent="0.25">
      <c r="A296" s="7" t="s">
        <v>111</v>
      </c>
      <c r="B296" s="26" t="s">
        <v>191</v>
      </c>
      <c r="C296" s="27" t="s">
        <v>191</v>
      </c>
      <c r="D296" s="26" t="s">
        <v>193</v>
      </c>
      <c r="E296" s="27" t="s">
        <v>193</v>
      </c>
      <c r="F296" s="26" t="s">
        <v>195</v>
      </c>
      <c r="G296" s="27" t="s">
        <v>195</v>
      </c>
    </row>
    <row r="297" spans="1:7" x14ac:dyDescent="0.25">
      <c r="A297" s="8"/>
      <c r="B297" s="9" t="s">
        <v>116</v>
      </c>
      <c r="C297" s="10" t="s">
        <v>117</v>
      </c>
      <c r="D297" s="9" t="s">
        <v>116</v>
      </c>
      <c r="E297" s="10" t="s">
        <v>117</v>
      </c>
      <c r="F297" s="9" t="s">
        <v>116</v>
      </c>
      <c r="G297" s="10" t="s">
        <v>117</v>
      </c>
    </row>
    <row r="298" spans="1:7" x14ac:dyDescent="0.25">
      <c r="A298" s="15" t="s">
        <v>98</v>
      </c>
      <c r="B298" s="19">
        <v>45583.080000000009</v>
      </c>
      <c r="C298" s="20">
        <v>32703.980000000003</v>
      </c>
      <c r="D298" s="19">
        <v>50945.489999999991</v>
      </c>
      <c r="E298" s="20">
        <v>33697.78</v>
      </c>
      <c r="F298" s="19">
        <v>65181.46</v>
      </c>
      <c r="G298" s="20">
        <v>43139.040000000001</v>
      </c>
    </row>
    <row r="299" spans="1:7" x14ac:dyDescent="0.25">
      <c r="A299" s="16" t="s">
        <v>112</v>
      </c>
      <c r="B299" s="19">
        <v>141332.76</v>
      </c>
      <c r="C299" s="20">
        <v>101640.95000000001</v>
      </c>
      <c r="D299" s="19">
        <v>154051.93</v>
      </c>
      <c r="E299" s="20">
        <v>102111.88</v>
      </c>
      <c r="F299" s="19">
        <v>145499.66</v>
      </c>
      <c r="G299" s="20">
        <v>96534.28</v>
      </c>
    </row>
    <row r="300" spans="1:7" x14ac:dyDescent="0.25">
      <c r="A300" s="16" t="s">
        <v>113</v>
      </c>
      <c r="B300" s="19">
        <v>5387.3499999999995</v>
      </c>
      <c r="C300" s="20">
        <v>3744.5199999999995</v>
      </c>
      <c r="D300" s="19">
        <v>7090.47</v>
      </c>
      <c r="E300" s="20">
        <v>4691.1900000000005</v>
      </c>
      <c r="F300" s="19">
        <v>7301.1200000000008</v>
      </c>
      <c r="G300" s="20">
        <v>4849.82</v>
      </c>
    </row>
    <row r="301" spans="1:7" x14ac:dyDescent="0.25">
      <c r="A301" s="16" t="s">
        <v>114</v>
      </c>
      <c r="B301" s="19">
        <v>19150.36</v>
      </c>
      <c r="C301" s="20">
        <v>13954.72</v>
      </c>
      <c r="D301" s="19">
        <v>36080.03</v>
      </c>
      <c r="E301" s="20">
        <v>24054.36</v>
      </c>
      <c r="F301" s="19">
        <v>38877.839999999997</v>
      </c>
      <c r="G301" s="20">
        <v>25846.78</v>
      </c>
    </row>
    <row r="302" spans="1:7" x14ac:dyDescent="0.25">
      <c r="A302" s="16" t="s">
        <v>101</v>
      </c>
      <c r="B302" s="19">
        <v>243269.65</v>
      </c>
      <c r="C302" s="20">
        <v>174448.31</v>
      </c>
      <c r="D302" s="19">
        <v>275524.5</v>
      </c>
      <c r="E302" s="20">
        <v>182966.04</v>
      </c>
      <c r="F302" s="19">
        <v>276847.18</v>
      </c>
      <c r="G302" s="20">
        <v>184045.4</v>
      </c>
    </row>
    <row r="303" spans="1:7" x14ac:dyDescent="0.25">
      <c r="A303" s="16" t="s">
        <v>115</v>
      </c>
      <c r="B303" s="19">
        <v>36874.239999999998</v>
      </c>
      <c r="C303" s="20">
        <v>26721.03</v>
      </c>
      <c r="D303" s="19">
        <v>38701</v>
      </c>
      <c r="E303" s="20">
        <v>25614.55</v>
      </c>
      <c r="F303" s="19">
        <v>38267.979999999996</v>
      </c>
      <c r="G303" s="20">
        <v>25345.739999999998</v>
      </c>
    </row>
    <row r="304" spans="1:7" x14ac:dyDescent="0.25">
      <c r="A304" s="16" t="s">
        <v>103</v>
      </c>
      <c r="B304" s="19">
        <v>18654.72</v>
      </c>
      <c r="C304" s="20">
        <v>13296.45</v>
      </c>
      <c r="D304" s="19">
        <v>21541.26</v>
      </c>
      <c r="E304" s="20">
        <v>14254.3</v>
      </c>
      <c r="F304" s="19">
        <v>23380.36</v>
      </c>
      <c r="G304" s="20">
        <v>15464.62</v>
      </c>
    </row>
    <row r="305" spans="1:7" x14ac:dyDescent="0.25">
      <c r="A305" s="16" t="s">
        <v>104</v>
      </c>
      <c r="B305" s="19">
        <v>5289.17</v>
      </c>
      <c r="C305" s="20">
        <v>3227.21</v>
      </c>
      <c r="D305" s="19">
        <v>7803.98</v>
      </c>
      <c r="E305" s="20">
        <v>5099.92</v>
      </c>
      <c r="F305" s="19">
        <v>8730.98</v>
      </c>
      <c r="G305" s="20">
        <v>5790.28</v>
      </c>
    </row>
    <row r="306" spans="1:7" x14ac:dyDescent="0.25">
      <c r="A306" s="16" t="s">
        <v>105</v>
      </c>
      <c r="B306" s="19">
        <v>2041.7900000000002</v>
      </c>
      <c r="C306" s="20">
        <v>1320.7800000000002</v>
      </c>
      <c r="D306" s="19">
        <v>2001.96</v>
      </c>
      <c r="E306" s="20">
        <v>1331.5</v>
      </c>
      <c r="F306" s="19">
        <v>2021.6599999999999</v>
      </c>
      <c r="G306" s="20">
        <v>1346.8</v>
      </c>
    </row>
    <row r="307" spans="1:7" x14ac:dyDescent="0.25">
      <c r="A307" s="16" t="s">
        <v>106</v>
      </c>
      <c r="B307" s="19">
        <v>128785.87</v>
      </c>
      <c r="C307" s="20">
        <v>88780.75</v>
      </c>
      <c r="D307" s="19">
        <v>54125.45</v>
      </c>
      <c r="E307" s="20">
        <v>36046.57</v>
      </c>
      <c r="F307" s="19">
        <v>59130.340000000004</v>
      </c>
      <c r="G307" s="20">
        <v>39351.15</v>
      </c>
    </row>
    <row r="308" spans="1:7" x14ac:dyDescent="0.25">
      <c r="A308" s="16" t="s">
        <v>194</v>
      </c>
      <c r="B308" s="19">
        <v>205385.79999999996</v>
      </c>
      <c r="C308" s="20">
        <v>146151.53999999998</v>
      </c>
      <c r="D308" s="19">
        <v>239902.8</v>
      </c>
      <c r="E308" s="20">
        <v>159645.26</v>
      </c>
      <c r="F308" s="19">
        <v>291148.91000000003</v>
      </c>
      <c r="G308" s="20">
        <v>193661.41</v>
      </c>
    </row>
    <row r="309" spans="1:7" x14ac:dyDescent="0.25">
      <c r="A309" s="31" t="s">
        <v>109</v>
      </c>
      <c r="B309" s="33">
        <v>192342.76</v>
      </c>
      <c r="C309" s="34">
        <v>140213.28</v>
      </c>
      <c r="D309" s="33">
        <v>241357.87</v>
      </c>
      <c r="E309" s="34">
        <v>160354.28</v>
      </c>
      <c r="F309" s="33">
        <v>317236.49</v>
      </c>
      <c r="G309" s="34">
        <v>210853.62999999998</v>
      </c>
    </row>
    <row r="310" spans="1:7" x14ac:dyDescent="0.25">
      <c r="A310" s="32" t="s">
        <v>177</v>
      </c>
      <c r="B310" s="19">
        <v>87970.55</v>
      </c>
      <c r="C310" s="20">
        <v>61524.5</v>
      </c>
      <c r="D310" s="19">
        <v>103778.01</v>
      </c>
      <c r="E310" s="20">
        <v>68853.509999999995</v>
      </c>
      <c r="F310" s="19">
        <v>101690.4</v>
      </c>
      <c r="G310" s="20">
        <v>68046.22</v>
      </c>
    </row>
    <row r="311" spans="1:7" x14ac:dyDescent="0.25">
      <c r="A311" s="32" t="s">
        <v>178</v>
      </c>
      <c r="B311" s="19">
        <v>145917.4</v>
      </c>
      <c r="C311" s="20">
        <v>103635.73999999999</v>
      </c>
      <c r="D311" s="19">
        <v>163601.26999999999</v>
      </c>
      <c r="E311" s="20">
        <v>109015.97</v>
      </c>
      <c r="F311" s="19">
        <v>174096.51</v>
      </c>
      <c r="G311" s="20">
        <v>115971.65999999999</v>
      </c>
    </row>
    <row r="312" spans="1:7" x14ac:dyDescent="0.25">
      <c r="A312" s="13"/>
      <c r="B312" s="19"/>
      <c r="C312" s="20"/>
      <c r="D312" s="19"/>
      <c r="E312" s="20"/>
      <c r="F312" s="19"/>
      <c r="G312" s="20"/>
    </row>
    <row r="313" spans="1:7" x14ac:dyDescent="0.25">
      <c r="A313" s="14" t="s">
        <v>95</v>
      </c>
      <c r="B313" s="22">
        <f t="shared" ref="B313:G313" si="14">SUM(B298:B311)</f>
        <v>1277985.4999999998</v>
      </c>
      <c r="C313" s="23">
        <f t="shared" si="14"/>
        <v>911363.76</v>
      </c>
      <c r="D313" s="22">
        <f t="shared" si="14"/>
        <v>1396506.0199999998</v>
      </c>
      <c r="E313" s="23">
        <f t="shared" si="14"/>
        <v>927737.11</v>
      </c>
      <c r="F313" s="22">
        <f t="shared" si="14"/>
        <v>1549410.89</v>
      </c>
      <c r="G313" s="23">
        <f t="shared" si="14"/>
        <v>1030246.8300000001</v>
      </c>
    </row>
    <row r="316" spans="1:7" ht="15.6" x14ac:dyDescent="0.3">
      <c r="A316" s="67" t="s">
        <v>133</v>
      </c>
      <c r="B316" s="68"/>
      <c r="C316" s="68"/>
      <c r="D316" s="68"/>
      <c r="E316" s="68"/>
      <c r="F316" s="69"/>
      <c r="G316" s="69"/>
    </row>
    <row r="317" spans="1:7" x14ac:dyDescent="0.25">
      <c r="A317" s="7" t="s">
        <v>111</v>
      </c>
      <c r="B317" s="26" t="s">
        <v>191</v>
      </c>
      <c r="C317" s="27" t="s">
        <v>191</v>
      </c>
      <c r="D317" s="26" t="s">
        <v>193</v>
      </c>
      <c r="E317" s="27" t="s">
        <v>193</v>
      </c>
      <c r="F317" s="26" t="s">
        <v>195</v>
      </c>
      <c r="G317" s="27" t="s">
        <v>195</v>
      </c>
    </row>
    <row r="318" spans="1:7" x14ac:dyDescent="0.25">
      <c r="A318" s="8"/>
      <c r="B318" s="9" t="s">
        <v>116</v>
      </c>
      <c r="C318" s="10" t="s">
        <v>117</v>
      </c>
      <c r="D318" s="9" t="s">
        <v>116</v>
      </c>
      <c r="E318" s="10" t="s">
        <v>117</v>
      </c>
      <c r="F318" s="9" t="s">
        <v>116</v>
      </c>
      <c r="G318" s="10" t="s">
        <v>117</v>
      </c>
    </row>
    <row r="319" spans="1:7" x14ac:dyDescent="0.25">
      <c r="A319" s="15" t="s">
        <v>98</v>
      </c>
      <c r="B319" s="19">
        <v>1307680.6099999999</v>
      </c>
      <c r="C319" s="20">
        <v>1304004.56</v>
      </c>
      <c r="D319" s="19">
        <v>1254762.1600000001</v>
      </c>
      <c r="E319" s="20">
        <v>1251529.3400000001</v>
      </c>
      <c r="F319" s="19">
        <v>1423936.62</v>
      </c>
      <c r="G319" s="20">
        <v>1423936.6099999999</v>
      </c>
    </row>
    <row r="320" spans="1:7" x14ac:dyDescent="0.25">
      <c r="A320" s="16" t="s">
        <v>112</v>
      </c>
      <c r="B320" s="19">
        <v>632238.35000000009</v>
      </c>
      <c r="C320" s="20">
        <v>632238.35000000009</v>
      </c>
      <c r="D320" s="19">
        <v>608548.78</v>
      </c>
      <c r="E320" s="20">
        <v>608548.78</v>
      </c>
      <c r="F320" s="19">
        <v>693766.06</v>
      </c>
      <c r="G320" s="20">
        <v>693766.06</v>
      </c>
    </row>
    <row r="321" spans="1:7" x14ac:dyDescent="0.25">
      <c r="A321" s="16" t="s">
        <v>113</v>
      </c>
      <c r="B321" s="19">
        <v>344327.22</v>
      </c>
      <c r="C321" s="20">
        <v>344231.06999999995</v>
      </c>
      <c r="D321" s="19">
        <v>407363.97000000003</v>
      </c>
      <c r="E321" s="20">
        <v>407363.97000000003</v>
      </c>
      <c r="F321" s="19">
        <v>380536.89</v>
      </c>
      <c r="G321" s="20">
        <v>380536.89</v>
      </c>
    </row>
    <row r="322" spans="1:7" x14ac:dyDescent="0.25">
      <c r="A322" s="16" t="s">
        <v>114</v>
      </c>
      <c r="B322" s="19">
        <v>572098.34000000008</v>
      </c>
      <c r="C322" s="20">
        <v>571905.57000000007</v>
      </c>
      <c r="D322" s="19">
        <v>545375.13</v>
      </c>
      <c r="E322" s="20">
        <v>545371.64</v>
      </c>
      <c r="F322" s="19">
        <v>529407.68999999994</v>
      </c>
      <c r="G322" s="20">
        <v>529407.68999999994</v>
      </c>
    </row>
    <row r="323" spans="1:7" x14ac:dyDescent="0.25">
      <c r="A323" s="16" t="s">
        <v>101</v>
      </c>
      <c r="B323" s="19">
        <v>3327643.1399999997</v>
      </c>
      <c r="C323" s="20">
        <v>3327583.9699999997</v>
      </c>
      <c r="D323" s="19">
        <v>3667388.28</v>
      </c>
      <c r="E323" s="20">
        <v>3667388.28</v>
      </c>
      <c r="F323" s="19">
        <v>4059013.6999999997</v>
      </c>
      <c r="G323" s="20">
        <v>4059013.6999999997</v>
      </c>
    </row>
    <row r="324" spans="1:7" x14ac:dyDescent="0.25">
      <c r="A324" s="16" t="s">
        <v>115</v>
      </c>
      <c r="B324" s="19">
        <v>649706.99999999988</v>
      </c>
      <c r="C324" s="20">
        <v>649696.24999999988</v>
      </c>
      <c r="D324" s="19">
        <v>708979.83000000007</v>
      </c>
      <c r="E324" s="20">
        <v>708979.83000000007</v>
      </c>
      <c r="F324" s="19">
        <v>798236.9</v>
      </c>
      <c r="G324" s="20">
        <v>798236.9</v>
      </c>
    </row>
    <row r="325" spans="1:7" x14ac:dyDescent="0.25">
      <c r="A325" s="16" t="s">
        <v>103</v>
      </c>
      <c r="B325" s="19">
        <v>244766.35</v>
      </c>
      <c r="C325" s="20">
        <v>244766.35</v>
      </c>
      <c r="D325" s="19">
        <v>263611.07</v>
      </c>
      <c r="E325" s="20">
        <v>263329.96000000002</v>
      </c>
      <c r="F325" s="19">
        <v>262041</v>
      </c>
      <c r="G325" s="20">
        <v>262041</v>
      </c>
    </row>
    <row r="326" spans="1:7" x14ac:dyDescent="0.25">
      <c r="A326" s="16" t="s">
        <v>104</v>
      </c>
      <c r="B326" s="19">
        <v>459702.1</v>
      </c>
      <c r="C326" s="20">
        <v>459669.09</v>
      </c>
      <c r="D326" s="19">
        <v>550762.46</v>
      </c>
      <c r="E326" s="20">
        <v>550764.15</v>
      </c>
      <c r="F326" s="19">
        <v>536639.71</v>
      </c>
      <c r="G326" s="20">
        <v>536639.71</v>
      </c>
    </row>
    <row r="327" spans="1:7" x14ac:dyDescent="0.25">
      <c r="A327" s="16" t="s">
        <v>105</v>
      </c>
      <c r="B327" s="19">
        <v>89892.810000000012</v>
      </c>
      <c r="C327" s="20">
        <v>89892.810000000012</v>
      </c>
      <c r="D327" s="19">
        <v>100313.66</v>
      </c>
      <c r="E327" s="20">
        <v>100313.66</v>
      </c>
      <c r="F327" s="19">
        <v>101927.06</v>
      </c>
      <c r="G327" s="20">
        <v>101927.06</v>
      </c>
    </row>
    <row r="328" spans="1:7" x14ac:dyDescent="0.25">
      <c r="A328" s="16" t="s">
        <v>106</v>
      </c>
      <c r="B328" s="19">
        <v>2609069.6</v>
      </c>
      <c r="C328" s="20">
        <v>2609069.65</v>
      </c>
      <c r="D328" s="19">
        <v>2747731.01</v>
      </c>
      <c r="E328" s="20">
        <v>2747729.26</v>
      </c>
      <c r="F328" s="19">
        <v>2749142.91</v>
      </c>
      <c r="G328" s="20">
        <v>2749102.91</v>
      </c>
    </row>
    <row r="329" spans="1:7" x14ac:dyDescent="0.25">
      <c r="A329" s="16" t="s">
        <v>194</v>
      </c>
      <c r="B329" s="19">
        <v>2871917.6999999997</v>
      </c>
      <c r="C329" s="20">
        <v>2871436.55</v>
      </c>
      <c r="D329" s="19">
        <v>3289757.95</v>
      </c>
      <c r="E329" s="20">
        <v>3289203.91</v>
      </c>
      <c r="F329" s="19">
        <v>3383968.17</v>
      </c>
      <c r="G329" s="20">
        <v>3383150.27</v>
      </c>
    </row>
    <row r="330" spans="1:7" x14ac:dyDescent="0.25">
      <c r="A330" s="31" t="s">
        <v>109</v>
      </c>
      <c r="B330" s="33">
        <v>2974963.31</v>
      </c>
      <c r="C330" s="34">
        <v>2974283.6300000008</v>
      </c>
      <c r="D330" s="33">
        <v>3779583.29</v>
      </c>
      <c r="E330" s="34">
        <v>3779559.94</v>
      </c>
      <c r="F330" s="33">
        <v>3897844.26</v>
      </c>
      <c r="G330" s="34">
        <v>3897641.7</v>
      </c>
    </row>
    <row r="331" spans="1:7" x14ac:dyDescent="0.25">
      <c r="A331" s="32" t="s">
        <v>177</v>
      </c>
      <c r="B331" s="19">
        <v>1498179.83</v>
      </c>
      <c r="C331" s="20">
        <v>1498179.83</v>
      </c>
      <c r="D331" s="19">
        <v>2219179.54</v>
      </c>
      <c r="E331" s="20">
        <v>2219179.54</v>
      </c>
      <c r="F331" s="19">
        <v>1874694.4100000001</v>
      </c>
      <c r="G331" s="20">
        <v>1874694.4100000001</v>
      </c>
    </row>
    <row r="332" spans="1:7" x14ac:dyDescent="0.25">
      <c r="A332" s="32" t="s">
        <v>178</v>
      </c>
      <c r="B332" s="19">
        <v>2896100.61</v>
      </c>
      <c r="C332" s="20">
        <v>2896285.09</v>
      </c>
      <c r="D332" s="19">
        <v>3842483.9499999997</v>
      </c>
      <c r="E332" s="20">
        <v>3842484.55</v>
      </c>
      <c r="F332" s="19">
        <v>3707823.21</v>
      </c>
      <c r="G332" s="20">
        <v>3707823.21</v>
      </c>
    </row>
    <row r="333" spans="1:7" x14ac:dyDescent="0.25">
      <c r="A333" s="13"/>
      <c r="B333" s="19"/>
      <c r="C333" s="20"/>
      <c r="D333" s="19"/>
      <c r="E333" s="20"/>
      <c r="F333" s="19"/>
      <c r="G333" s="20"/>
    </row>
    <row r="334" spans="1:7" x14ac:dyDescent="0.25">
      <c r="A334" s="14" t="s">
        <v>95</v>
      </c>
      <c r="B334" s="22">
        <f t="shared" ref="B334:G334" si="15">SUM(B319:B332)</f>
        <v>20478286.969999999</v>
      </c>
      <c r="C334" s="23">
        <f t="shared" si="15"/>
        <v>20473242.77</v>
      </c>
      <c r="D334" s="22">
        <f t="shared" si="15"/>
        <v>23985841.079999998</v>
      </c>
      <c r="E334" s="23">
        <f t="shared" si="15"/>
        <v>23981746.810000002</v>
      </c>
      <c r="F334" s="22">
        <f t="shared" si="15"/>
        <v>24398978.59</v>
      </c>
      <c r="G334" s="23">
        <f t="shared" si="15"/>
        <v>24397918.120000001</v>
      </c>
    </row>
    <row r="337" spans="1:7" ht="15.6" x14ac:dyDescent="0.3">
      <c r="A337" s="67" t="s">
        <v>134</v>
      </c>
      <c r="B337" s="68"/>
      <c r="C337" s="68"/>
      <c r="D337" s="68"/>
      <c r="E337" s="68"/>
      <c r="F337" s="69"/>
      <c r="G337" s="69"/>
    </row>
    <row r="338" spans="1:7" x14ac:dyDescent="0.25">
      <c r="A338" s="7" t="s">
        <v>111</v>
      </c>
      <c r="B338" s="26" t="s">
        <v>191</v>
      </c>
      <c r="C338" s="27" t="s">
        <v>191</v>
      </c>
      <c r="D338" s="26" t="s">
        <v>193</v>
      </c>
      <c r="E338" s="27" t="s">
        <v>193</v>
      </c>
      <c r="F338" s="26" t="s">
        <v>195</v>
      </c>
      <c r="G338" s="27" t="s">
        <v>195</v>
      </c>
    </row>
    <row r="339" spans="1:7" x14ac:dyDescent="0.25">
      <c r="A339" s="8"/>
      <c r="B339" s="9" t="s">
        <v>116</v>
      </c>
      <c r="C339" s="10" t="s">
        <v>117</v>
      </c>
      <c r="D339" s="9" t="s">
        <v>116</v>
      </c>
      <c r="E339" s="10" t="s">
        <v>117</v>
      </c>
      <c r="F339" s="9" t="s">
        <v>116</v>
      </c>
      <c r="G339" s="10" t="s">
        <v>117</v>
      </c>
    </row>
    <row r="340" spans="1:7" x14ac:dyDescent="0.25">
      <c r="A340" s="15" t="s">
        <v>98</v>
      </c>
      <c r="B340" s="19">
        <v>538834.93000000005</v>
      </c>
      <c r="C340" s="20">
        <v>356983.45</v>
      </c>
      <c r="D340" s="19">
        <v>576592.06000000006</v>
      </c>
      <c r="E340" s="20">
        <v>382833.4</v>
      </c>
      <c r="F340" s="19">
        <v>644918.04</v>
      </c>
      <c r="G340" s="20">
        <v>428274.6</v>
      </c>
    </row>
    <row r="341" spans="1:7" x14ac:dyDescent="0.25">
      <c r="A341" s="16" t="s">
        <v>112</v>
      </c>
      <c r="B341" s="19">
        <v>417961.53</v>
      </c>
      <c r="C341" s="20">
        <v>277666.07</v>
      </c>
      <c r="D341" s="19">
        <v>543530.67000000004</v>
      </c>
      <c r="E341" s="20">
        <v>361475.27</v>
      </c>
      <c r="F341" s="19">
        <v>483538.56</v>
      </c>
      <c r="G341" s="20">
        <v>321636.18</v>
      </c>
    </row>
    <row r="342" spans="1:7" x14ac:dyDescent="0.25">
      <c r="A342" s="16" t="s">
        <v>113</v>
      </c>
      <c r="B342" s="19">
        <v>73730.100000000006</v>
      </c>
      <c r="C342" s="20">
        <v>48888.800000000003</v>
      </c>
      <c r="D342" s="19">
        <v>80718.81</v>
      </c>
      <c r="E342" s="20">
        <v>53649.930000000008</v>
      </c>
      <c r="F342" s="19">
        <v>74380.83</v>
      </c>
      <c r="G342" s="20">
        <v>49405.51</v>
      </c>
    </row>
    <row r="343" spans="1:7" x14ac:dyDescent="0.25">
      <c r="A343" s="16" t="s">
        <v>114</v>
      </c>
      <c r="B343" s="19">
        <v>141111.10999999999</v>
      </c>
      <c r="C343" s="20">
        <v>93737.069999999978</v>
      </c>
      <c r="D343" s="19">
        <v>246795.85</v>
      </c>
      <c r="E343" s="20">
        <v>164162.41</v>
      </c>
      <c r="F343" s="19">
        <v>221067.19999999998</v>
      </c>
      <c r="G343" s="20">
        <v>147050.35999999999</v>
      </c>
    </row>
    <row r="344" spans="1:7" x14ac:dyDescent="0.25">
      <c r="A344" s="16" t="s">
        <v>101</v>
      </c>
      <c r="B344" s="19">
        <v>1475784.0999999999</v>
      </c>
      <c r="C344" s="20">
        <v>979510.82</v>
      </c>
      <c r="D344" s="19">
        <v>2106175.36</v>
      </c>
      <c r="E344" s="20">
        <v>1399192.3399999999</v>
      </c>
      <c r="F344" s="19">
        <v>1698595.75</v>
      </c>
      <c r="G344" s="20">
        <v>1128511.03</v>
      </c>
    </row>
    <row r="345" spans="1:7" x14ac:dyDescent="0.25">
      <c r="A345" s="16" t="s">
        <v>115</v>
      </c>
      <c r="B345" s="19">
        <v>266232.31999999995</v>
      </c>
      <c r="C345" s="20">
        <v>176721.65999999997</v>
      </c>
      <c r="D345" s="19">
        <v>281203.36000000004</v>
      </c>
      <c r="E345" s="20">
        <v>186719.98</v>
      </c>
      <c r="F345" s="19">
        <v>299590.15999999997</v>
      </c>
      <c r="G345" s="20">
        <v>198963.22</v>
      </c>
    </row>
    <row r="346" spans="1:7" x14ac:dyDescent="0.25">
      <c r="A346" s="16" t="s">
        <v>103</v>
      </c>
      <c r="B346" s="19">
        <v>108945.06999999998</v>
      </c>
      <c r="C346" s="20">
        <v>72202.909999999989</v>
      </c>
      <c r="D346" s="19">
        <v>93425.62</v>
      </c>
      <c r="E346" s="20">
        <v>61877.86</v>
      </c>
      <c r="F346" s="19">
        <v>92998.540000000008</v>
      </c>
      <c r="G346" s="20">
        <v>61627.32</v>
      </c>
    </row>
    <row r="347" spans="1:7" x14ac:dyDescent="0.25">
      <c r="A347" s="16" t="s">
        <v>104</v>
      </c>
      <c r="B347" s="19">
        <v>67765.16</v>
      </c>
      <c r="C347" s="20">
        <v>45025.32</v>
      </c>
      <c r="D347" s="19">
        <v>73298.039999999994</v>
      </c>
      <c r="E347" s="20">
        <v>48715.299999999996</v>
      </c>
      <c r="F347" s="19">
        <v>75953.55</v>
      </c>
      <c r="G347" s="20">
        <v>50499.87</v>
      </c>
    </row>
    <row r="348" spans="1:7" x14ac:dyDescent="0.25">
      <c r="A348" s="16" t="s">
        <v>105</v>
      </c>
      <c r="B348" s="19">
        <v>12390.869999999999</v>
      </c>
      <c r="C348" s="20">
        <v>8250.7899999999991</v>
      </c>
      <c r="D348" s="19">
        <v>12197.84</v>
      </c>
      <c r="E348" s="20">
        <v>8121.38</v>
      </c>
      <c r="F348" s="19">
        <v>12935.849999999999</v>
      </c>
      <c r="G348" s="20">
        <v>8616.41</v>
      </c>
    </row>
    <row r="349" spans="1:7" x14ac:dyDescent="0.25">
      <c r="A349" s="16" t="s">
        <v>106</v>
      </c>
      <c r="B349" s="19">
        <v>156487.74000000002</v>
      </c>
      <c r="C349" s="20">
        <v>104242.32000000002</v>
      </c>
      <c r="D349" s="19">
        <v>163052.26</v>
      </c>
      <c r="E349" s="20">
        <v>108639.76</v>
      </c>
      <c r="F349" s="19">
        <v>178543.24</v>
      </c>
      <c r="G349" s="20">
        <v>118838</v>
      </c>
    </row>
    <row r="350" spans="1:7" x14ac:dyDescent="0.25">
      <c r="A350" s="16" t="s">
        <v>194</v>
      </c>
      <c r="B350" s="19">
        <v>1025199.2200000001</v>
      </c>
      <c r="C350" s="20">
        <v>681671.60000000009</v>
      </c>
      <c r="D350" s="19">
        <v>1165978.8599999999</v>
      </c>
      <c r="E350" s="20">
        <v>775491.99</v>
      </c>
      <c r="F350" s="19">
        <v>1356374.14</v>
      </c>
      <c r="G350" s="20">
        <v>902153.82</v>
      </c>
    </row>
    <row r="351" spans="1:7" x14ac:dyDescent="0.25">
      <c r="A351" s="31" t="s">
        <v>109</v>
      </c>
      <c r="B351" s="33">
        <v>617116.84</v>
      </c>
      <c r="C351" s="34">
        <v>410085.77999999997</v>
      </c>
      <c r="D351" s="33">
        <v>1137920.81</v>
      </c>
      <c r="E351" s="34">
        <v>757251.43</v>
      </c>
      <c r="F351" s="33">
        <v>806265.92999999993</v>
      </c>
      <c r="G351" s="34">
        <v>536125.49</v>
      </c>
    </row>
    <row r="352" spans="1:7" x14ac:dyDescent="0.25">
      <c r="A352" s="32" t="s">
        <v>177</v>
      </c>
      <c r="B352" s="19">
        <v>338501.57</v>
      </c>
      <c r="C352" s="20">
        <v>224442.31</v>
      </c>
      <c r="D352" s="19">
        <v>445185.46</v>
      </c>
      <c r="E352" s="20">
        <v>296048.84000000003</v>
      </c>
      <c r="F352" s="19">
        <v>374585.94999999995</v>
      </c>
      <c r="G352" s="20">
        <v>248370.27</v>
      </c>
    </row>
    <row r="353" spans="1:7" x14ac:dyDescent="0.25">
      <c r="A353" s="32" t="s">
        <v>178</v>
      </c>
      <c r="B353" s="19">
        <v>802378.32000000007</v>
      </c>
      <c r="C353" s="20">
        <v>532818.78</v>
      </c>
      <c r="D353" s="19">
        <v>891579.56</v>
      </c>
      <c r="E353" s="20">
        <v>592316.41999999993</v>
      </c>
      <c r="F353" s="19">
        <v>883951.39</v>
      </c>
      <c r="G353" s="20">
        <v>587126.89</v>
      </c>
    </row>
    <row r="354" spans="1:7" x14ac:dyDescent="0.25">
      <c r="A354" s="13"/>
      <c r="B354" s="19"/>
      <c r="C354" s="20"/>
      <c r="D354" s="19"/>
      <c r="E354" s="20"/>
      <c r="F354" s="19"/>
      <c r="G354" s="20"/>
    </row>
    <row r="355" spans="1:7" x14ac:dyDescent="0.25">
      <c r="A355" s="14" t="s">
        <v>95</v>
      </c>
      <c r="B355" s="22">
        <f t="shared" ref="B355:G355" si="16">SUM(B340:B353)</f>
        <v>6042438.8799999999</v>
      </c>
      <c r="C355" s="23">
        <f t="shared" si="16"/>
        <v>4012247.6799999997</v>
      </c>
      <c r="D355" s="22">
        <f t="shared" si="16"/>
        <v>7817654.5600000005</v>
      </c>
      <c r="E355" s="23">
        <f t="shared" si="16"/>
        <v>5196496.3099999987</v>
      </c>
      <c r="F355" s="22">
        <f t="shared" si="16"/>
        <v>7203699.129999999</v>
      </c>
      <c r="G355" s="23">
        <f t="shared" si="16"/>
        <v>4787198.97</v>
      </c>
    </row>
    <row r="358" spans="1:7" ht="15.6" x14ac:dyDescent="0.3">
      <c r="A358" s="67" t="s">
        <v>135</v>
      </c>
      <c r="B358" s="68"/>
      <c r="C358" s="68"/>
      <c r="D358" s="68"/>
      <c r="E358" s="68"/>
      <c r="F358" s="69"/>
      <c r="G358" s="69"/>
    </row>
    <row r="359" spans="1:7" x14ac:dyDescent="0.25">
      <c r="A359" s="7" t="s">
        <v>111</v>
      </c>
      <c r="B359" s="26" t="s">
        <v>191</v>
      </c>
      <c r="C359" s="27" t="s">
        <v>191</v>
      </c>
      <c r="D359" s="26" t="s">
        <v>193</v>
      </c>
      <c r="E359" s="27" t="s">
        <v>193</v>
      </c>
      <c r="F359" s="26" t="s">
        <v>195</v>
      </c>
      <c r="G359" s="27" t="s">
        <v>195</v>
      </c>
    </row>
    <row r="360" spans="1:7" x14ac:dyDescent="0.25">
      <c r="A360" s="8"/>
      <c r="B360" s="9" t="s">
        <v>116</v>
      </c>
      <c r="C360" s="10" t="s">
        <v>117</v>
      </c>
      <c r="D360" s="9" t="s">
        <v>116</v>
      </c>
      <c r="E360" s="10" t="s">
        <v>117</v>
      </c>
      <c r="F360" s="9" t="s">
        <v>116</v>
      </c>
      <c r="G360" s="10" t="s">
        <v>117</v>
      </c>
    </row>
    <row r="361" spans="1:7" x14ac:dyDescent="0.25">
      <c r="A361" s="15" t="s">
        <v>98</v>
      </c>
      <c r="B361" s="19">
        <v>1800243.42</v>
      </c>
      <c r="C361" s="20">
        <v>1193756.98</v>
      </c>
      <c r="D361" s="19">
        <v>1898595.4</v>
      </c>
      <c r="E361" s="20">
        <v>1258619.5</v>
      </c>
      <c r="F361" s="19">
        <v>2321847.25</v>
      </c>
      <c r="G361" s="20">
        <v>1540997.25</v>
      </c>
    </row>
    <row r="362" spans="1:7" x14ac:dyDescent="0.25">
      <c r="A362" s="16" t="s">
        <v>112</v>
      </c>
      <c r="B362" s="19">
        <v>882696.76</v>
      </c>
      <c r="C362" s="20">
        <v>585718.9</v>
      </c>
      <c r="D362" s="19">
        <v>898507.15</v>
      </c>
      <c r="E362" s="20">
        <v>596585.29</v>
      </c>
      <c r="F362" s="19">
        <v>960760.07000000007</v>
      </c>
      <c r="G362" s="20">
        <v>638233.63</v>
      </c>
    </row>
    <row r="363" spans="1:7" x14ac:dyDescent="0.25">
      <c r="A363" s="16" t="s">
        <v>113</v>
      </c>
      <c r="B363" s="19">
        <v>601579.46</v>
      </c>
      <c r="C363" s="20">
        <v>399114.1</v>
      </c>
      <c r="D363" s="19">
        <v>734711.59</v>
      </c>
      <c r="E363" s="20">
        <v>487602.93000000005</v>
      </c>
      <c r="F363" s="19">
        <v>687825.78</v>
      </c>
      <c r="G363" s="20">
        <v>456163.28</v>
      </c>
    </row>
    <row r="364" spans="1:7" x14ac:dyDescent="0.25">
      <c r="A364" s="16" t="s">
        <v>114</v>
      </c>
      <c r="B364" s="19">
        <v>725144.91999999993</v>
      </c>
      <c r="C364" s="20">
        <v>481664.92</v>
      </c>
      <c r="D364" s="19">
        <v>784249.6</v>
      </c>
      <c r="E364" s="20">
        <v>521248.74</v>
      </c>
      <c r="F364" s="19">
        <v>802415.15999999992</v>
      </c>
      <c r="G364" s="20">
        <v>533161</v>
      </c>
    </row>
    <row r="365" spans="1:7" x14ac:dyDescent="0.25">
      <c r="A365" s="16" t="s">
        <v>101</v>
      </c>
      <c r="B365" s="19">
        <v>6204569.4400000013</v>
      </c>
      <c r="C365" s="20">
        <v>4127862.2200000007</v>
      </c>
      <c r="D365" s="19">
        <v>7687301.8900000006</v>
      </c>
      <c r="E365" s="20">
        <v>5113392.0900000008</v>
      </c>
      <c r="F365" s="19">
        <v>8779780.6500000004</v>
      </c>
      <c r="G365" s="20">
        <v>5840789.3500000006</v>
      </c>
    </row>
    <row r="366" spans="1:7" x14ac:dyDescent="0.25">
      <c r="A366" s="16" t="s">
        <v>115</v>
      </c>
      <c r="B366" s="19">
        <v>503150.69999999995</v>
      </c>
      <c r="C366" s="20">
        <v>333818.66000000003</v>
      </c>
      <c r="D366" s="19">
        <v>532097.42999999993</v>
      </c>
      <c r="E366" s="20">
        <v>353305.57</v>
      </c>
      <c r="F366" s="19">
        <v>655722.64</v>
      </c>
      <c r="G366" s="20">
        <v>435199.72000000003</v>
      </c>
    </row>
    <row r="367" spans="1:7" x14ac:dyDescent="0.25">
      <c r="A367" s="16" t="s">
        <v>103</v>
      </c>
      <c r="B367" s="19">
        <v>537126.64999999991</v>
      </c>
      <c r="C367" s="20">
        <v>356122.05</v>
      </c>
      <c r="D367" s="19">
        <v>549562.81000000006</v>
      </c>
      <c r="E367" s="20">
        <v>364297.09</v>
      </c>
      <c r="F367" s="19">
        <v>550275.41</v>
      </c>
      <c r="G367" s="20">
        <v>364692.07</v>
      </c>
    </row>
    <row r="368" spans="1:7" x14ac:dyDescent="0.25">
      <c r="A368" s="16" t="s">
        <v>104</v>
      </c>
      <c r="B368" s="19">
        <v>422116.39</v>
      </c>
      <c r="C368" s="20">
        <v>280115.15000000002</v>
      </c>
      <c r="D368" s="19">
        <v>490293.12</v>
      </c>
      <c r="E368" s="20">
        <v>325335.04000000004</v>
      </c>
      <c r="F368" s="19">
        <v>464876.3</v>
      </c>
      <c r="G368" s="20">
        <v>308579.28000000003</v>
      </c>
    </row>
    <row r="369" spans="1:7" x14ac:dyDescent="0.25">
      <c r="A369" s="16" t="s">
        <v>105</v>
      </c>
      <c r="B369" s="19">
        <v>44560.380000000005</v>
      </c>
      <c r="C369" s="20">
        <v>29668.420000000006</v>
      </c>
      <c r="D369" s="19">
        <v>42148.43</v>
      </c>
      <c r="E369" s="20">
        <v>28063.17</v>
      </c>
      <c r="F369" s="19">
        <v>42700.95</v>
      </c>
      <c r="G369" s="20">
        <v>28432.63</v>
      </c>
    </row>
    <row r="370" spans="1:7" x14ac:dyDescent="0.25">
      <c r="A370" s="16" t="s">
        <v>106</v>
      </c>
      <c r="B370" s="19">
        <v>4474525.6000000006</v>
      </c>
      <c r="C370" s="20">
        <v>2979517.9600000004</v>
      </c>
      <c r="D370" s="19">
        <v>4802506.0999999996</v>
      </c>
      <c r="E370" s="20">
        <v>3197894.48</v>
      </c>
      <c r="F370" s="19">
        <v>4823736.79</v>
      </c>
      <c r="G370" s="20">
        <v>3212446.29</v>
      </c>
    </row>
    <row r="371" spans="1:7" x14ac:dyDescent="0.25">
      <c r="A371" s="16" t="s">
        <v>194</v>
      </c>
      <c r="B371" s="19">
        <v>3360407.4299999997</v>
      </c>
      <c r="C371" s="20">
        <v>2234998.61</v>
      </c>
      <c r="D371" s="19">
        <v>3964515.1</v>
      </c>
      <c r="E371" s="20">
        <v>2635971.58</v>
      </c>
      <c r="F371" s="19">
        <v>4423706.68</v>
      </c>
      <c r="G371" s="20">
        <v>2940859.18</v>
      </c>
    </row>
    <row r="372" spans="1:7" x14ac:dyDescent="0.25">
      <c r="A372" s="31" t="s">
        <v>109</v>
      </c>
      <c r="B372" s="33">
        <v>2743177.25</v>
      </c>
      <c r="C372" s="34">
        <v>1822456.4500000002</v>
      </c>
      <c r="D372" s="33">
        <v>3162946.38</v>
      </c>
      <c r="E372" s="34">
        <v>2100597.1</v>
      </c>
      <c r="F372" s="33">
        <v>3246322.08</v>
      </c>
      <c r="G372" s="34">
        <v>2155697.44</v>
      </c>
    </row>
    <row r="373" spans="1:7" x14ac:dyDescent="0.25">
      <c r="A373" s="32" t="s">
        <v>177</v>
      </c>
      <c r="B373" s="19">
        <v>1031415.95</v>
      </c>
      <c r="C373" s="20">
        <v>682347.51</v>
      </c>
      <c r="D373" s="19">
        <v>1557539.17</v>
      </c>
      <c r="E373" s="20">
        <v>1030678.63</v>
      </c>
      <c r="F373" s="19">
        <v>1477086.52</v>
      </c>
      <c r="G373" s="20">
        <v>978962.6</v>
      </c>
    </row>
    <row r="374" spans="1:7" x14ac:dyDescent="0.25">
      <c r="A374" s="32" t="s">
        <v>178</v>
      </c>
      <c r="B374" s="19">
        <v>3630990.75</v>
      </c>
      <c r="C374" s="20">
        <v>2409745.65</v>
      </c>
      <c r="D374" s="19">
        <v>4184423.9099999997</v>
      </c>
      <c r="E374" s="20">
        <v>2777664.0700000003</v>
      </c>
      <c r="F374" s="19">
        <v>4381445.67</v>
      </c>
      <c r="G374" s="20">
        <v>2908906.73</v>
      </c>
    </row>
    <row r="375" spans="1:7" x14ac:dyDescent="0.25">
      <c r="A375" s="13"/>
      <c r="B375" s="19"/>
      <c r="C375" s="20"/>
      <c r="D375" s="19"/>
      <c r="E375" s="20"/>
      <c r="F375" s="19"/>
      <c r="G375" s="20"/>
    </row>
    <row r="376" spans="1:7" x14ac:dyDescent="0.25">
      <c r="A376" s="14" t="s">
        <v>95</v>
      </c>
      <c r="B376" s="22">
        <f t="shared" ref="B376:G376" si="17">SUM(B361:B374)</f>
        <v>26961705.100000001</v>
      </c>
      <c r="C376" s="23">
        <f t="shared" si="17"/>
        <v>17916907.580000002</v>
      </c>
      <c r="D376" s="22">
        <f t="shared" si="17"/>
        <v>31289398.079999994</v>
      </c>
      <c r="E376" s="23">
        <f t="shared" si="17"/>
        <v>20791255.280000001</v>
      </c>
      <c r="F376" s="22">
        <f t="shared" si="17"/>
        <v>33618501.949999996</v>
      </c>
      <c r="G376" s="23">
        <f t="shared" si="17"/>
        <v>22343120.450000007</v>
      </c>
    </row>
    <row r="379" spans="1:7" ht="15.6" x14ac:dyDescent="0.3">
      <c r="A379" s="67" t="s">
        <v>136</v>
      </c>
      <c r="B379" s="68"/>
      <c r="C379" s="68"/>
      <c r="D379" s="68"/>
      <c r="E379" s="68"/>
      <c r="F379" s="69"/>
      <c r="G379" s="69"/>
    </row>
    <row r="380" spans="1:7" x14ac:dyDescent="0.25">
      <c r="A380" s="7" t="s">
        <v>111</v>
      </c>
      <c r="B380" s="26" t="s">
        <v>191</v>
      </c>
      <c r="C380" s="27" t="s">
        <v>191</v>
      </c>
      <c r="D380" s="26" t="s">
        <v>193</v>
      </c>
      <c r="E380" s="27" t="s">
        <v>193</v>
      </c>
      <c r="F380" s="26" t="s">
        <v>195</v>
      </c>
      <c r="G380" s="27" t="s">
        <v>195</v>
      </c>
    </row>
    <row r="381" spans="1:7" x14ac:dyDescent="0.25">
      <c r="A381" s="8"/>
      <c r="B381" s="9" t="s">
        <v>116</v>
      </c>
      <c r="C381" s="10" t="s">
        <v>117</v>
      </c>
      <c r="D381" s="9" t="s">
        <v>116</v>
      </c>
      <c r="E381" s="10" t="s">
        <v>117</v>
      </c>
      <c r="F381" s="9" t="s">
        <v>116</v>
      </c>
      <c r="G381" s="10" t="s">
        <v>117</v>
      </c>
    </row>
    <row r="382" spans="1:7" x14ac:dyDescent="0.25">
      <c r="A382" s="15" t="s">
        <v>98</v>
      </c>
      <c r="B382" s="19">
        <v>815047.65999999992</v>
      </c>
      <c r="C382" s="20">
        <v>815047.65999999992</v>
      </c>
      <c r="D382" s="19">
        <v>571814.75</v>
      </c>
      <c r="E382" s="20">
        <v>571814.75</v>
      </c>
      <c r="F382" s="19">
        <v>671355.33</v>
      </c>
      <c r="G382" s="20">
        <v>671355.33</v>
      </c>
    </row>
    <row r="383" spans="1:7" x14ac:dyDescent="0.25">
      <c r="A383" s="16" t="s">
        <v>112</v>
      </c>
      <c r="B383" s="19">
        <v>373386.24999999994</v>
      </c>
      <c r="C383" s="20">
        <v>373386.24999999994</v>
      </c>
      <c r="D383" s="19">
        <v>427951.09</v>
      </c>
      <c r="E383" s="20">
        <v>427951.09</v>
      </c>
      <c r="F383" s="19">
        <v>597988.93999999994</v>
      </c>
      <c r="G383" s="20">
        <v>597988.93999999994</v>
      </c>
    </row>
    <row r="384" spans="1:7" x14ac:dyDescent="0.25">
      <c r="A384" s="16" t="s">
        <v>113</v>
      </c>
      <c r="B384" s="19">
        <v>59546.45</v>
      </c>
      <c r="C384" s="20">
        <v>59546.45</v>
      </c>
      <c r="D384" s="19">
        <v>69213.53</v>
      </c>
      <c r="E384" s="20">
        <v>69213.53</v>
      </c>
      <c r="F384" s="19">
        <v>64728.33</v>
      </c>
      <c r="G384" s="20">
        <v>64728.33</v>
      </c>
    </row>
    <row r="385" spans="1:7" x14ac:dyDescent="0.25">
      <c r="A385" s="16" t="s">
        <v>114</v>
      </c>
      <c r="B385" s="19">
        <v>97806.399999999994</v>
      </c>
      <c r="C385" s="20">
        <v>97806.399999999994</v>
      </c>
      <c r="D385" s="19">
        <v>124430.01</v>
      </c>
      <c r="E385" s="20">
        <v>124430.01</v>
      </c>
      <c r="F385" s="19">
        <v>112062.81</v>
      </c>
      <c r="G385" s="20">
        <v>112062.81</v>
      </c>
    </row>
    <row r="386" spans="1:7" x14ac:dyDescent="0.25">
      <c r="A386" s="16" t="s">
        <v>101</v>
      </c>
      <c r="B386" s="19">
        <v>1428028.43</v>
      </c>
      <c r="C386" s="20">
        <v>1428028.43</v>
      </c>
      <c r="D386" s="19">
        <v>1930019.4300000002</v>
      </c>
      <c r="E386" s="20">
        <v>1930019.4300000002</v>
      </c>
      <c r="F386" s="19">
        <v>1984913.74</v>
      </c>
      <c r="G386" s="20">
        <v>1984913.74</v>
      </c>
    </row>
    <row r="387" spans="1:7" x14ac:dyDescent="0.25">
      <c r="A387" s="16" t="s">
        <v>115</v>
      </c>
      <c r="B387" s="19">
        <v>302632.05</v>
      </c>
      <c r="C387" s="20">
        <v>302632.05</v>
      </c>
      <c r="D387" s="19">
        <v>306479.11</v>
      </c>
      <c r="E387" s="20">
        <v>306479.11</v>
      </c>
      <c r="F387" s="19">
        <v>339063.34</v>
      </c>
      <c r="G387" s="20">
        <v>339063.34</v>
      </c>
    </row>
    <row r="388" spans="1:7" x14ac:dyDescent="0.25">
      <c r="A388" s="16" t="s">
        <v>103</v>
      </c>
      <c r="B388" s="19">
        <v>66228.289999999994</v>
      </c>
      <c r="C388" s="20">
        <v>66228.289999999994</v>
      </c>
      <c r="D388" s="19">
        <v>66018.740000000005</v>
      </c>
      <c r="E388" s="20">
        <v>66018.740000000005</v>
      </c>
      <c r="F388" s="19">
        <v>70045.39</v>
      </c>
      <c r="G388" s="20">
        <v>70045.39</v>
      </c>
    </row>
    <row r="389" spans="1:7" x14ac:dyDescent="0.25">
      <c r="A389" s="16" t="s">
        <v>104</v>
      </c>
      <c r="B389" s="19">
        <v>83921.81</v>
      </c>
      <c r="C389" s="20">
        <v>83921.81</v>
      </c>
      <c r="D389" s="19">
        <v>90838.439999999988</v>
      </c>
      <c r="E389" s="20">
        <v>90838.439999999988</v>
      </c>
      <c r="F389" s="19">
        <v>98674.430000000008</v>
      </c>
      <c r="G389" s="20">
        <v>98674.430000000008</v>
      </c>
    </row>
    <row r="390" spans="1:7" x14ac:dyDescent="0.25">
      <c r="A390" s="16" t="s">
        <v>105</v>
      </c>
      <c r="B390" s="19">
        <v>8235.7200000000012</v>
      </c>
      <c r="C390" s="20">
        <v>8235.7200000000012</v>
      </c>
      <c r="D390" s="19">
        <v>7877.77</v>
      </c>
      <c r="E390" s="20">
        <v>7877.77</v>
      </c>
      <c r="F390" s="19">
        <v>7718.36</v>
      </c>
      <c r="G390" s="20">
        <v>7718.36</v>
      </c>
    </row>
    <row r="391" spans="1:7" x14ac:dyDescent="0.25">
      <c r="A391" s="16" t="s">
        <v>106</v>
      </c>
      <c r="B391" s="19">
        <v>173815.17</v>
      </c>
      <c r="C391" s="20">
        <v>173815.17</v>
      </c>
      <c r="D391" s="19">
        <v>98924.6</v>
      </c>
      <c r="E391" s="20">
        <v>98924.6</v>
      </c>
      <c r="F391" s="19">
        <v>91685.45</v>
      </c>
      <c r="G391" s="20">
        <v>91685.45</v>
      </c>
    </row>
    <row r="392" spans="1:7" x14ac:dyDescent="0.25">
      <c r="A392" s="16" t="s">
        <v>194</v>
      </c>
      <c r="B392" s="19">
        <v>1202313.7899999998</v>
      </c>
      <c r="C392" s="20">
        <v>1202313.7899999998</v>
      </c>
      <c r="D392" s="19">
        <v>1350929.2</v>
      </c>
      <c r="E392" s="20">
        <v>1350929.2</v>
      </c>
      <c r="F392" s="19">
        <v>1372088.37</v>
      </c>
      <c r="G392" s="20">
        <v>1372088.37</v>
      </c>
    </row>
    <row r="393" spans="1:7" x14ac:dyDescent="0.25">
      <c r="A393" s="31" t="s">
        <v>109</v>
      </c>
      <c r="B393" s="33">
        <v>551498.17000000004</v>
      </c>
      <c r="C393" s="34">
        <v>551498.17000000004</v>
      </c>
      <c r="D393" s="33">
        <v>630784.94999999995</v>
      </c>
      <c r="E393" s="34">
        <v>630784.94999999995</v>
      </c>
      <c r="F393" s="33">
        <v>780745.01</v>
      </c>
      <c r="G393" s="34">
        <v>780745.01</v>
      </c>
    </row>
    <row r="394" spans="1:7" x14ac:dyDescent="0.25">
      <c r="A394" s="32" t="s">
        <v>177</v>
      </c>
      <c r="B394" s="19">
        <v>332833.07999999996</v>
      </c>
      <c r="C394" s="20">
        <v>332833.07999999996</v>
      </c>
      <c r="D394" s="19">
        <v>450599.47</v>
      </c>
      <c r="E394" s="20">
        <v>450599.47</v>
      </c>
      <c r="F394" s="19">
        <v>417585.17</v>
      </c>
      <c r="G394" s="20">
        <v>417585.17</v>
      </c>
    </row>
    <row r="395" spans="1:7" x14ac:dyDescent="0.25">
      <c r="A395" s="32" t="s">
        <v>178</v>
      </c>
      <c r="B395" s="19">
        <v>380535.83999999997</v>
      </c>
      <c r="C395" s="20">
        <v>380535.83999999997</v>
      </c>
      <c r="D395" s="19">
        <v>460933.23999999993</v>
      </c>
      <c r="E395" s="20">
        <v>460933.23999999993</v>
      </c>
      <c r="F395" s="19">
        <v>471619.35000000003</v>
      </c>
      <c r="G395" s="20">
        <v>471619.35000000003</v>
      </c>
    </row>
    <row r="396" spans="1:7" x14ac:dyDescent="0.25">
      <c r="A396" s="13"/>
      <c r="B396" s="19"/>
      <c r="C396" s="20"/>
      <c r="D396" s="19"/>
      <c r="E396" s="20"/>
      <c r="F396" s="19"/>
      <c r="G396" s="20"/>
    </row>
    <row r="397" spans="1:7" x14ac:dyDescent="0.25">
      <c r="A397" s="14" t="s">
        <v>95</v>
      </c>
      <c r="B397" s="22">
        <f t="shared" ref="B397:G397" si="18">SUM(B382:B395)</f>
        <v>5875829.1099999994</v>
      </c>
      <c r="C397" s="23">
        <f t="shared" si="18"/>
        <v>5875829.1099999994</v>
      </c>
      <c r="D397" s="22">
        <f t="shared" si="18"/>
        <v>6586814.330000001</v>
      </c>
      <c r="E397" s="23">
        <f t="shared" si="18"/>
        <v>6586814.330000001</v>
      </c>
      <c r="F397" s="22">
        <f t="shared" si="18"/>
        <v>7080274.0199999996</v>
      </c>
      <c r="G397" s="23">
        <f t="shared" si="18"/>
        <v>7080274.0199999996</v>
      </c>
    </row>
    <row r="400" spans="1:7" ht="15.6" x14ac:dyDescent="0.3">
      <c r="A400" s="67" t="s">
        <v>137</v>
      </c>
      <c r="B400" s="68"/>
      <c r="C400" s="68"/>
      <c r="D400" s="68"/>
      <c r="E400" s="68"/>
      <c r="F400" s="69"/>
      <c r="G400" s="69"/>
    </row>
    <row r="401" spans="1:7" x14ac:dyDescent="0.25">
      <c r="A401" s="7" t="s">
        <v>111</v>
      </c>
      <c r="B401" s="26" t="s">
        <v>191</v>
      </c>
      <c r="C401" s="27" t="s">
        <v>191</v>
      </c>
      <c r="D401" s="26" t="s">
        <v>193</v>
      </c>
      <c r="E401" s="27" t="s">
        <v>193</v>
      </c>
      <c r="F401" s="26" t="s">
        <v>195</v>
      </c>
      <c r="G401" s="27" t="s">
        <v>195</v>
      </c>
    </row>
    <row r="402" spans="1:7" x14ac:dyDescent="0.25">
      <c r="A402" s="8"/>
      <c r="B402" s="9" t="s">
        <v>116</v>
      </c>
      <c r="C402" s="10" t="s">
        <v>117</v>
      </c>
      <c r="D402" s="9" t="s">
        <v>116</v>
      </c>
      <c r="E402" s="10" t="s">
        <v>117</v>
      </c>
      <c r="F402" s="9" t="s">
        <v>116</v>
      </c>
      <c r="G402" s="10" t="s">
        <v>117</v>
      </c>
    </row>
    <row r="403" spans="1:7" x14ac:dyDescent="0.25">
      <c r="A403" s="15" t="s">
        <v>98</v>
      </c>
      <c r="B403" s="19">
        <v>2088914.5200000003</v>
      </c>
      <c r="C403" s="20">
        <v>1665639.1700000004</v>
      </c>
      <c r="D403" s="19">
        <v>2235848.52</v>
      </c>
      <c r="E403" s="20">
        <v>1782626.05</v>
      </c>
      <c r="F403" s="19">
        <v>2657771.9900000002</v>
      </c>
      <c r="G403" s="20">
        <v>2047388.09</v>
      </c>
    </row>
    <row r="404" spans="1:7" x14ac:dyDescent="0.25">
      <c r="A404" s="16" t="s">
        <v>112</v>
      </c>
      <c r="B404" s="19">
        <v>2455397.87</v>
      </c>
      <c r="C404" s="20">
        <v>1962193.96</v>
      </c>
      <c r="D404" s="19">
        <v>2828545.17</v>
      </c>
      <c r="E404" s="20">
        <v>2260591.46</v>
      </c>
      <c r="F404" s="19">
        <v>3339556.12</v>
      </c>
      <c r="G404" s="20">
        <v>2597085.54</v>
      </c>
    </row>
    <row r="405" spans="1:7" x14ac:dyDescent="0.25">
      <c r="A405" s="16" t="s">
        <v>113</v>
      </c>
      <c r="B405" s="19">
        <v>569570.13</v>
      </c>
      <c r="C405" s="20">
        <v>454593.01</v>
      </c>
      <c r="D405" s="19">
        <v>594506.38</v>
      </c>
      <c r="E405" s="20">
        <v>474549.81999999995</v>
      </c>
      <c r="F405" s="19">
        <v>548854.24</v>
      </c>
      <c r="G405" s="20">
        <v>426955.01</v>
      </c>
    </row>
    <row r="406" spans="1:7" x14ac:dyDescent="0.25">
      <c r="A406" s="16" t="s">
        <v>114</v>
      </c>
      <c r="B406" s="19">
        <v>645269.71000000008</v>
      </c>
      <c r="C406" s="20">
        <v>515271.9800000001</v>
      </c>
      <c r="D406" s="19">
        <v>670238.49</v>
      </c>
      <c r="E406" s="20">
        <v>535293.93000000005</v>
      </c>
      <c r="F406" s="19">
        <v>743247.68</v>
      </c>
      <c r="G406" s="20">
        <v>579343.14</v>
      </c>
    </row>
    <row r="407" spans="1:7" x14ac:dyDescent="0.25">
      <c r="A407" s="16" t="s">
        <v>101</v>
      </c>
      <c r="B407" s="19">
        <v>5187602.2100000009</v>
      </c>
      <c r="C407" s="20">
        <v>4144061.3700000006</v>
      </c>
      <c r="D407" s="19">
        <v>5689145.7599999998</v>
      </c>
      <c r="E407" s="20">
        <v>4544000.24</v>
      </c>
      <c r="F407" s="19">
        <v>6468172.7999999998</v>
      </c>
      <c r="G407" s="20">
        <v>4992686.67</v>
      </c>
    </row>
    <row r="408" spans="1:7" x14ac:dyDescent="0.25">
      <c r="A408" s="16" t="s">
        <v>115</v>
      </c>
      <c r="B408" s="19">
        <v>635044.62</v>
      </c>
      <c r="C408" s="20">
        <v>507715.35000000003</v>
      </c>
      <c r="D408" s="19">
        <v>646971.36</v>
      </c>
      <c r="E408" s="20">
        <v>517206.44</v>
      </c>
      <c r="F408" s="19">
        <v>727067.46</v>
      </c>
      <c r="G408" s="20">
        <v>564763.1399999999</v>
      </c>
    </row>
    <row r="409" spans="1:7" x14ac:dyDescent="0.25">
      <c r="A409" s="16" t="s">
        <v>103</v>
      </c>
      <c r="B409" s="19">
        <v>471227.45</v>
      </c>
      <c r="C409" s="20">
        <v>376583.94</v>
      </c>
      <c r="D409" s="19">
        <v>465291.47000000003</v>
      </c>
      <c r="E409" s="20">
        <v>371747.01</v>
      </c>
      <c r="F409" s="19">
        <v>500244.13</v>
      </c>
      <c r="G409" s="20">
        <v>388443.45</v>
      </c>
    </row>
    <row r="410" spans="1:7" x14ac:dyDescent="0.25">
      <c r="A410" s="16" t="s">
        <v>104</v>
      </c>
      <c r="B410" s="19">
        <v>1023535.4300000002</v>
      </c>
      <c r="C410" s="20">
        <v>816990.95000000007</v>
      </c>
      <c r="D410" s="19">
        <v>1067820.9200000002</v>
      </c>
      <c r="E410" s="20">
        <v>852409.03</v>
      </c>
      <c r="F410" s="19">
        <v>1188090.58</v>
      </c>
      <c r="G410" s="20">
        <v>921244.27</v>
      </c>
    </row>
    <row r="411" spans="1:7" x14ac:dyDescent="0.25">
      <c r="A411" s="16" t="s">
        <v>105</v>
      </c>
      <c r="B411" s="19">
        <v>34580.460000000006</v>
      </c>
      <c r="C411" s="20">
        <v>27644.320000000003</v>
      </c>
      <c r="D411" s="19">
        <v>29375.200000000001</v>
      </c>
      <c r="E411" s="20">
        <v>23481.98</v>
      </c>
      <c r="F411" s="19">
        <v>27090.42</v>
      </c>
      <c r="G411" s="20">
        <v>21178.27</v>
      </c>
    </row>
    <row r="412" spans="1:7" x14ac:dyDescent="0.25">
      <c r="A412" s="16" t="s">
        <v>106</v>
      </c>
      <c r="B412" s="19">
        <v>3605128.78</v>
      </c>
      <c r="C412" s="20">
        <v>2883639.03</v>
      </c>
      <c r="D412" s="19">
        <v>3654392.94</v>
      </c>
      <c r="E412" s="20">
        <v>2922851.38</v>
      </c>
      <c r="F412" s="19">
        <v>3903785.23</v>
      </c>
      <c r="G412" s="20">
        <v>3027420.07</v>
      </c>
    </row>
    <row r="413" spans="1:7" x14ac:dyDescent="0.25">
      <c r="A413" s="16" t="s">
        <v>194</v>
      </c>
      <c r="B413" s="19">
        <v>3721645.1599999997</v>
      </c>
      <c r="C413" s="20">
        <v>2973602.05</v>
      </c>
      <c r="D413" s="19">
        <v>4473153.21</v>
      </c>
      <c r="E413" s="20">
        <v>3573627.58</v>
      </c>
      <c r="F413" s="19">
        <v>5565411.54</v>
      </c>
      <c r="G413" s="20">
        <v>4341799.88</v>
      </c>
    </row>
    <row r="414" spans="1:7" x14ac:dyDescent="0.25">
      <c r="A414" s="31" t="s">
        <v>109</v>
      </c>
      <c r="B414" s="33">
        <v>3246047.46</v>
      </c>
      <c r="C414" s="34">
        <v>2576114.98</v>
      </c>
      <c r="D414" s="33">
        <v>3344506.92</v>
      </c>
      <c r="E414" s="34">
        <v>2670710.71</v>
      </c>
      <c r="F414" s="33">
        <v>3713971.7600000002</v>
      </c>
      <c r="G414" s="34">
        <v>2887845.2199999997</v>
      </c>
    </row>
    <row r="415" spans="1:7" x14ac:dyDescent="0.25">
      <c r="A415" s="32" t="s">
        <v>177</v>
      </c>
      <c r="B415" s="19">
        <v>1190087.5899999999</v>
      </c>
      <c r="C415" s="20">
        <v>948300.71999999986</v>
      </c>
      <c r="D415" s="19">
        <v>1630138.97</v>
      </c>
      <c r="E415" s="20">
        <v>1299075.1099999999</v>
      </c>
      <c r="F415" s="19">
        <v>1734153.29</v>
      </c>
      <c r="G415" s="20">
        <v>1343814.49</v>
      </c>
    </row>
    <row r="416" spans="1:7" x14ac:dyDescent="0.25">
      <c r="A416" s="32" t="s">
        <v>178</v>
      </c>
      <c r="B416" s="19">
        <v>4222718.6499999994</v>
      </c>
      <c r="C416" s="20">
        <v>3370410.1699999995</v>
      </c>
      <c r="D416" s="19">
        <v>4748511.12</v>
      </c>
      <c r="E416" s="20">
        <v>3788609.82</v>
      </c>
      <c r="F416" s="19">
        <v>5342746.99</v>
      </c>
      <c r="G416" s="20">
        <v>4140874.5700000003</v>
      </c>
    </row>
    <row r="417" spans="1:7" x14ac:dyDescent="0.25">
      <c r="A417" s="13"/>
      <c r="B417" s="19"/>
      <c r="C417" s="20"/>
      <c r="D417" s="19"/>
      <c r="E417" s="20"/>
      <c r="F417" s="19"/>
      <c r="G417" s="20"/>
    </row>
    <row r="418" spans="1:7" x14ac:dyDescent="0.25">
      <c r="A418" s="14" t="s">
        <v>95</v>
      </c>
      <c r="B418" s="22">
        <f t="shared" ref="B418:G418" si="19">SUM(B403:B416)</f>
        <v>29096770.039999999</v>
      </c>
      <c r="C418" s="23">
        <f t="shared" si="19"/>
        <v>23222760.999999996</v>
      </c>
      <c r="D418" s="22">
        <f t="shared" si="19"/>
        <v>32078446.430000003</v>
      </c>
      <c r="E418" s="23">
        <f t="shared" si="19"/>
        <v>25616780.560000002</v>
      </c>
      <c r="F418" s="22">
        <f t="shared" si="19"/>
        <v>36460164.229999997</v>
      </c>
      <c r="G418" s="23">
        <f t="shared" si="19"/>
        <v>28280841.809999995</v>
      </c>
    </row>
    <row r="421" spans="1:7" ht="15.6" x14ac:dyDescent="0.3">
      <c r="A421" s="67" t="s">
        <v>138</v>
      </c>
      <c r="B421" s="68"/>
      <c r="C421" s="68"/>
      <c r="D421" s="68"/>
      <c r="E421" s="68"/>
      <c r="F421" s="69"/>
      <c r="G421" s="69"/>
    </row>
    <row r="422" spans="1:7" x14ac:dyDescent="0.25">
      <c r="A422" s="7" t="s">
        <v>111</v>
      </c>
      <c r="B422" s="26" t="s">
        <v>191</v>
      </c>
      <c r="C422" s="27" t="s">
        <v>191</v>
      </c>
      <c r="D422" s="26" t="s">
        <v>193</v>
      </c>
      <c r="E422" s="27" t="s">
        <v>193</v>
      </c>
      <c r="F422" s="26" t="s">
        <v>195</v>
      </c>
      <c r="G422" s="27" t="s">
        <v>195</v>
      </c>
    </row>
    <row r="423" spans="1:7" x14ac:dyDescent="0.25">
      <c r="A423" s="8"/>
      <c r="B423" s="9" t="s">
        <v>116</v>
      </c>
      <c r="C423" s="10" t="s">
        <v>117</v>
      </c>
      <c r="D423" s="9" t="s">
        <v>116</v>
      </c>
      <c r="E423" s="10" t="s">
        <v>117</v>
      </c>
      <c r="F423" s="9" t="s">
        <v>116</v>
      </c>
      <c r="G423" s="10" t="s">
        <v>117</v>
      </c>
    </row>
    <row r="424" spans="1:7" x14ac:dyDescent="0.25">
      <c r="A424" s="15" t="s">
        <v>98</v>
      </c>
      <c r="B424" s="19">
        <v>1045763.1200000001</v>
      </c>
      <c r="C424" s="20">
        <v>694272.68000000017</v>
      </c>
      <c r="D424" s="19">
        <v>1186793.33</v>
      </c>
      <c r="E424" s="20">
        <v>787357.91</v>
      </c>
      <c r="F424" s="19">
        <v>1438454.0299999998</v>
      </c>
      <c r="G424" s="20">
        <v>954791.17999999993</v>
      </c>
    </row>
    <row r="425" spans="1:7" x14ac:dyDescent="0.25">
      <c r="A425" s="16" t="s">
        <v>112</v>
      </c>
      <c r="B425" s="19">
        <v>1378595.94</v>
      </c>
      <c r="C425" s="20">
        <v>902910.17</v>
      </c>
      <c r="D425" s="19">
        <v>1524272.38</v>
      </c>
      <c r="E425" s="20">
        <v>1000157.76</v>
      </c>
      <c r="F425" s="19">
        <v>1160215.96</v>
      </c>
      <c r="G425" s="20">
        <v>759172.15</v>
      </c>
    </row>
    <row r="426" spans="1:7" x14ac:dyDescent="0.25">
      <c r="A426" s="16" t="s">
        <v>113</v>
      </c>
      <c r="B426" s="19">
        <v>2976741.01</v>
      </c>
      <c r="C426" s="20">
        <v>1971751.9</v>
      </c>
      <c r="D426" s="19">
        <v>3441920.04</v>
      </c>
      <c r="E426" s="20">
        <v>2282096.31</v>
      </c>
      <c r="F426" s="19">
        <v>3310710.17</v>
      </c>
      <c r="G426" s="20">
        <v>2189168.52</v>
      </c>
    </row>
    <row r="427" spans="1:7" x14ac:dyDescent="0.25">
      <c r="A427" s="16" t="s">
        <v>114</v>
      </c>
      <c r="B427" s="19">
        <v>1776057.73</v>
      </c>
      <c r="C427" s="20">
        <v>1177140.6000000001</v>
      </c>
      <c r="D427" s="19">
        <v>1881416.42</v>
      </c>
      <c r="E427" s="20">
        <v>1240433.97</v>
      </c>
      <c r="F427" s="19">
        <v>2045894.86</v>
      </c>
      <c r="G427" s="20">
        <v>1341983.1000000001</v>
      </c>
    </row>
    <row r="428" spans="1:7" x14ac:dyDescent="0.25">
      <c r="A428" s="16" t="s">
        <v>101</v>
      </c>
      <c r="B428" s="19">
        <v>8144654.7499999991</v>
      </c>
      <c r="C428" s="20">
        <v>5404329.4099999992</v>
      </c>
      <c r="D428" s="19">
        <v>11645977.59</v>
      </c>
      <c r="E428" s="20">
        <v>7722888.4399999995</v>
      </c>
      <c r="F428" s="19">
        <v>11189747.039999999</v>
      </c>
      <c r="G428" s="20">
        <v>7405714.9799999995</v>
      </c>
    </row>
    <row r="429" spans="1:7" x14ac:dyDescent="0.25">
      <c r="A429" s="16" t="s">
        <v>115</v>
      </c>
      <c r="B429" s="19">
        <v>2508870.5000000005</v>
      </c>
      <c r="C429" s="20">
        <v>1668898.84</v>
      </c>
      <c r="D429" s="19">
        <v>2570069.17</v>
      </c>
      <c r="E429" s="20">
        <v>1708936.1300000001</v>
      </c>
      <c r="F429" s="19">
        <v>2435888.09</v>
      </c>
      <c r="G429" s="20">
        <v>1620084.87</v>
      </c>
    </row>
    <row r="430" spans="1:7" x14ac:dyDescent="0.25">
      <c r="A430" s="16" t="s">
        <v>103</v>
      </c>
      <c r="B430" s="19">
        <v>1839208.1999999997</v>
      </c>
      <c r="C430" s="20">
        <v>1210564.6499999999</v>
      </c>
      <c r="D430" s="19">
        <v>1906457.9699999997</v>
      </c>
      <c r="E430" s="20">
        <v>1252720.67</v>
      </c>
      <c r="F430" s="19">
        <v>1658060.23</v>
      </c>
      <c r="G430" s="20">
        <v>1089831.19</v>
      </c>
    </row>
    <row r="431" spans="1:7" x14ac:dyDescent="0.25">
      <c r="A431" s="16" t="s">
        <v>104</v>
      </c>
      <c r="B431" s="19">
        <v>2843448.9400000004</v>
      </c>
      <c r="C431" s="20">
        <v>1858055.31</v>
      </c>
      <c r="D431" s="19">
        <v>3645448.66</v>
      </c>
      <c r="E431" s="20">
        <v>2377165.2999999998</v>
      </c>
      <c r="F431" s="19">
        <v>3483725.15</v>
      </c>
      <c r="G431" s="20">
        <v>2286236.23</v>
      </c>
    </row>
    <row r="432" spans="1:7" x14ac:dyDescent="0.25">
      <c r="A432" s="16" t="s">
        <v>105</v>
      </c>
      <c r="B432" s="19">
        <v>178925.25999999998</v>
      </c>
      <c r="C432" s="20">
        <v>118473.22999999998</v>
      </c>
      <c r="D432" s="19">
        <v>382629.07</v>
      </c>
      <c r="E432" s="20">
        <v>254213.09</v>
      </c>
      <c r="F432" s="19">
        <v>1660946.71</v>
      </c>
      <c r="G432" s="20">
        <v>1105996.1000000001</v>
      </c>
    </row>
    <row r="433" spans="1:7" x14ac:dyDescent="0.25">
      <c r="A433" s="16" t="s">
        <v>106</v>
      </c>
      <c r="B433" s="19">
        <v>374019.45</v>
      </c>
      <c r="C433" s="20">
        <v>246572.09000000003</v>
      </c>
      <c r="D433" s="19">
        <v>524364.67999999993</v>
      </c>
      <c r="E433" s="20">
        <v>344522.04</v>
      </c>
      <c r="F433" s="19">
        <v>479698.88</v>
      </c>
      <c r="G433" s="20">
        <v>314641.99</v>
      </c>
    </row>
    <row r="434" spans="1:7" x14ac:dyDescent="0.25">
      <c r="A434" s="16" t="s">
        <v>194</v>
      </c>
      <c r="B434" s="19">
        <v>7380603.0099999988</v>
      </c>
      <c r="C434" s="20">
        <v>4855895.5099999988</v>
      </c>
      <c r="D434" s="19">
        <v>8582855.1600000001</v>
      </c>
      <c r="E434" s="20">
        <v>5639199.5</v>
      </c>
      <c r="F434" s="19">
        <v>9766467.4299999997</v>
      </c>
      <c r="G434" s="20">
        <v>6426125.5</v>
      </c>
    </row>
    <row r="435" spans="1:7" x14ac:dyDescent="0.25">
      <c r="A435" s="31" t="s">
        <v>109</v>
      </c>
      <c r="B435" s="33">
        <v>11529613.65</v>
      </c>
      <c r="C435" s="34">
        <v>7341317.0999999996</v>
      </c>
      <c r="D435" s="33">
        <v>16105232.290000003</v>
      </c>
      <c r="E435" s="34">
        <v>10248865.370000001</v>
      </c>
      <c r="F435" s="33">
        <v>15038815.379999999</v>
      </c>
      <c r="G435" s="34">
        <v>9609920.6399999987</v>
      </c>
    </row>
    <row r="436" spans="1:7" x14ac:dyDescent="0.25">
      <c r="A436" s="32" t="s">
        <v>177</v>
      </c>
      <c r="B436" s="19">
        <v>19472287.449999999</v>
      </c>
      <c r="C436" s="20">
        <v>12122740.069999998</v>
      </c>
      <c r="D436" s="19">
        <v>29087361.669999998</v>
      </c>
      <c r="E436" s="20">
        <v>18083694.010000002</v>
      </c>
      <c r="F436" s="19">
        <v>28132754.070000004</v>
      </c>
      <c r="G436" s="20">
        <v>17475187.559999999</v>
      </c>
    </row>
    <row r="437" spans="1:7" x14ac:dyDescent="0.25">
      <c r="A437" s="32" t="s">
        <v>178</v>
      </c>
      <c r="B437" s="19">
        <v>14845718.870000001</v>
      </c>
      <c r="C437" s="20">
        <v>9202388.0600000005</v>
      </c>
      <c r="D437" s="19">
        <v>21334588.110000003</v>
      </c>
      <c r="E437" s="20">
        <v>13284592.76</v>
      </c>
      <c r="F437" s="19">
        <v>21443842.469999999</v>
      </c>
      <c r="G437" s="20">
        <v>13440632.4</v>
      </c>
    </row>
    <row r="438" spans="1:7" x14ac:dyDescent="0.25">
      <c r="A438" s="13"/>
      <c r="B438" s="19"/>
      <c r="C438" s="20"/>
      <c r="D438" s="19"/>
      <c r="E438" s="20"/>
      <c r="F438" s="19"/>
      <c r="G438" s="20"/>
    </row>
    <row r="439" spans="1:7" x14ac:dyDescent="0.25">
      <c r="A439" s="14" t="s">
        <v>95</v>
      </c>
      <c r="B439" s="22">
        <f t="shared" ref="B439:G439" si="20">SUM(B424:B437)</f>
        <v>76294507.88000001</v>
      </c>
      <c r="C439" s="23">
        <f t="shared" si="20"/>
        <v>48775309.619999997</v>
      </c>
      <c r="D439" s="22">
        <f t="shared" si="20"/>
        <v>103819386.54000001</v>
      </c>
      <c r="E439" s="23">
        <f t="shared" si="20"/>
        <v>66226843.259999998</v>
      </c>
      <c r="F439" s="22">
        <f t="shared" si="20"/>
        <v>103245220.47</v>
      </c>
      <c r="G439" s="23">
        <f t="shared" si="20"/>
        <v>66019486.409999989</v>
      </c>
    </row>
    <row r="442" spans="1:7" ht="15.6" x14ac:dyDescent="0.3">
      <c r="A442" s="67" t="s">
        <v>139</v>
      </c>
      <c r="B442" s="68"/>
      <c r="C442" s="68"/>
      <c r="D442" s="68"/>
      <c r="E442" s="68"/>
      <c r="F442" s="69"/>
      <c r="G442" s="69"/>
    </row>
    <row r="443" spans="1:7" x14ac:dyDescent="0.25">
      <c r="A443" s="7" t="s">
        <v>111</v>
      </c>
      <c r="B443" s="26" t="s">
        <v>191</v>
      </c>
      <c r="C443" s="27" t="s">
        <v>191</v>
      </c>
      <c r="D443" s="26" t="s">
        <v>193</v>
      </c>
      <c r="E443" s="27" t="s">
        <v>193</v>
      </c>
      <c r="F443" s="26" t="s">
        <v>195</v>
      </c>
      <c r="G443" s="27" t="s">
        <v>195</v>
      </c>
    </row>
    <row r="444" spans="1:7" x14ac:dyDescent="0.25">
      <c r="A444" s="8"/>
      <c r="B444" s="9" t="s">
        <v>116</v>
      </c>
      <c r="C444" s="10" t="s">
        <v>117</v>
      </c>
      <c r="D444" s="9" t="s">
        <v>116</v>
      </c>
      <c r="E444" s="10" t="s">
        <v>117</v>
      </c>
      <c r="F444" s="9" t="s">
        <v>116</v>
      </c>
      <c r="G444" s="10" t="s">
        <v>117</v>
      </c>
    </row>
    <row r="445" spans="1:7" x14ac:dyDescent="0.25">
      <c r="A445" s="15" t="s">
        <v>98</v>
      </c>
      <c r="B445" s="19">
        <v>942952.25</v>
      </c>
      <c r="C445" s="20">
        <v>752735.91</v>
      </c>
      <c r="D445" s="19">
        <v>894242.86</v>
      </c>
      <c r="E445" s="20">
        <v>713930.74</v>
      </c>
      <c r="F445" s="19">
        <v>1005434.6799999999</v>
      </c>
      <c r="G445" s="20">
        <v>802824.01</v>
      </c>
    </row>
    <row r="446" spans="1:7" x14ac:dyDescent="0.25">
      <c r="A446" s="16" t="s">
        <v>112</v>
      </c>
      <c r="B446" s="19">
        <v>1301833.24</v>
      </c>
      <c r="C446" s="20">
        <v>1040817.98</v>
      </c>
      <c r="D446" s="19">
        <v>1296949.47</v>
      </c>
      <c r="E446" s="20">
        <v>1036985.43</v>
      </c>
      <c r="F446" s="19">
        <v>1381215.4500000002</v>
      </c>
      <c r="G446" s="20">
        <v>1104414.5900000001</v>
      </c>
    </row>
    <row r="447" spans="1:7" x14ac:dyDescent="0.25">
      <c r="A447" s="16" t="s">
        <v>113</v>
      </c>
      <c r="B447" s="19">
        <v>152399.94999999998</v>
      </c>
      <c r="C447" s="20">
        <v>121681.38</v>
      </c>
      <c r="D447" s="19">
        <v>144535.32999999999</v>
      </c>
      <c r="E447" s="20">
        <v>115368.53</v>
      </c>
      <c r="F447" s="19">
        <v>146593.91</v>
      </c>
      <c r="G447" s="20">
        <v>116910.34999999999</v>
      </c>
    </row>
    <row r="448" spans="1:7" x14ac:dyDescent="0.25">
      <c r="A448" s="16" t="s">
        <v>114</v>
      </c>
      <c r="B448" s="19">
        <v>653938.85</v>
      </c>
      <c r="C448" s="20">
        <v>521673.15</v>
      </c>
      <c r="D448" s="19">
        <v>758073.3</v>
      </c>
      <c r="E448" s="20">
        <v>605384.30000000005</v>
      </c>
      <c r="F448" s="19">
        <v>395545.7</v>
      </c>
      <c r="G448" s="20">
        <v>315610.03000000003</v>
      </c>
    </row>
    <row r="449" spans="1:7" x14ac:dyDescent="0.25">
      <c r="A449" s="16" t="s">
        <v>101</v>
      </c>
      <c r="B449" s="19">
        <v>1033513.21</v>
      </c>
      <c r="C449" s="20">
        <v>824496.32</v>
      </c>
      <c r="D449" s="19">
        <v>1089771.58</v>
      </c>
      <c r="E449" s="20">
        <v>869661.33</v>
      </c>
      <c r="F449" s="19">
        <v>1475958.5899999999</v>
      </c>
      <c r="G449" s="20">
        <v>1178144.24</v>
      </c>
    </row>
    <row r="450" spans="1:7" x14ac:dyDescent="0.25">
      <c r="A450" s="16" t="s">
        <v>115</v>
      </c>
      <c r="B450" s="19">
        <v>739831.54999999993</v>
      </c>
      <c r="C450" s="20">
        <v>591102.04</v>
      </c>
      <c r="D450" s="19">
        <v>641956.79</v>
      </c>
      <c r="E450" s="20">
        <v>512920.92</v>
      </c>
      <c r="F450" s="19">
        <v>667472.0199999999</v>
      </c>
      <c r="G450" s="20">
        <v>533294.64</v>
      </c>
    </row>
    <row r="451" spans="1:7" x14ac:dyDescent="0.25">
      <c r="A451" s="16" t="s">
        <v>103</v>
      </c>
      <c r="B451" s="19">
        <v>686519.25</v>
      </c>
      <c r="C451" s="20">
        <v>547598.48</v>
      </c>
      <c r="D451" s="19">
        <v>662302.15999999992</v>
      </c>
      <c r="E451" s="20">
        <v>528231.57999999996</v>
      </c>
      <c r="F451" s="19">
        <v>665593</v>
      </c>
      <c r="G451" s="20">
        <v>530921.35</v>
      </c>
    </row>
    <row r="452" spans="1:7" x14ac:dyDescent="0.25">
      <c r="A452" s="16" t="s">
        <v>104</v>
      </c>
      <c r="B452" s="19">
        <v>159058.18000000002</v>
      </c>
      <c r="C452" s="20">
        <v>126867.55</v>
      </c>
      <c r="D452" s="19">
        <v>173680.87999999998</v>
      </c>
      <c r="E452" s="20">
        <v>138612.57</v>
      </c>
      <c r="F452" s="19">
        <v>173794.02000000002</v>
      </c>
      <c r="G452" s="20">
        <v>138699.94</v>
      </c>
    </row>
    <row r="453" spans="1:7" x14ac:dyDescent="0.25">
      <c r="A453" s="16" t="s">
        <v>105</v>
      </c>
      <c r="B453" s="19">
        <v>16585.05</v>
      </c>
      <c r="C453" s="20">
        <v>13256.9</v>
      </c>
      <c r="D453" s="19">
        <v>15011.16</v>
      </c>
      <c r="E453" s="20">
        <v>11999.86</v>
      </c>
      <c r="F453" s="19">
        <v>14135.830000000002</v>
      </c>
      <c r="G453" s="20">
        <v>11300.04</v>
      </c>
    </row>
    <row r="454" spans="1:7" x14ac:dyDescent="0.25">
      <c r="A454" s="16" t="s">
        <v>106</v>
      </c>
      <c r="B454" s="19">
        <v>2398681.7199999997</v>
      </c>
      <c r="C454" s="20">
        <v>1918606.74</v>
      </c>
      <c r="D454" s="19">
        <v>2492595.14</v>
      </c>
      <c r="E454" s="20">
        <v>1993682.19</v>
      </c>
      <c r="F454" s="19">
        <v>2556917.12</v>
      </c>
      <c r="G454" s="20">
        <v>2045118.49</v>
      </c>
    </row>
    <row r="455" spans="1:7" x14ac:dyDescent="0.25">
      <c r="A455" s="16" t="s">
        <v>194</v>
      </c>
      <c r="B455" s="19">
        <v>1676821.77</v>
      </c>
      <c r="C455" s="20">
        <v>1339801.75</v>
      </c>
      <c r="D455" s="19">
        <v>1977404.7100000002</v>
      </c>
      <c r="E455" s="20">
        <v>1579958.87</v>
      </c>
      <c r="F455" s="19">
        <v>2182100.9899999998</v>
      </c>
      <c r="G455" s="20">
        <v>1743255.14</v>
      </c>
    </row>
    <row r="456" spans="1:7" x14ac:dyDescent="0.25">
      <c r="A456" s="31" t="s">
        <v>109</v>
      </c>
      <c r="B456" s="33">
        <v>1117063.73</v>
      </c>
      <c r="C456" s="34">
        <v>892178.38000000012</v>
      </c>
      <c r="D456" s="33">
        <v>1025925.43</v>
      </c>
      <c r="E456" s="34">
        <v>819014.92999999993</v>
      </c>
      <c r="F456" s="33">
        <v>1293014.3000000003</v>
      </c>
      <c r="G456" s="34">
        <v>1032343.9000000001</v>
      </c>
    </row>
    <row r="457" spans="1:7" x14ac:dyDescent="0.25">
      <c r="A457" s="32" t="s">
        <v>177</v>
      </c>
      <c r="B457" s="19">
        <v>462077.38000000006</v>
      </c>
      <c r="C457" s="20">
        <v>367981.84000000008</v>
      </c>
      <c r="D457" s="19">
        <v>627182.17999999993</v>
      </c>
      <c r="E457" s="20">
        <v>499129.43</v>
      </c>
      <c r="F457" s="19">
        <v>615181.34</v>
      </c>
      <c r="G457" s="20">
        <v>489728.29</v>
      </c>
    </row>
    <row r="458" spans="1:7" x14ac:dyDescent="0.25">
      <c r="A458" s="32" t="s">
        <v>178</v>
      </c>
      <c r="B458" s="19">
        <v>1508247.0500000003</v>
      </c>
      <c r="C458" s="20">
        <v>1203537.3400000001</v>
      </c>
      <c r="D458" s="19">
        <v>1671103.4199999997</v>
      </c>
      <c r="E458" s="20">
        <v>1333471.2100000002</v>
      </c>
      <c r="F458" s="19">
        <v>1800947.0099999998</v>
      </c>
      <c r="G458" s="20">
        <v>1437339.29</v>
      </c>
    </row>
    <row r="459" spans="1:7" x14ac:dyDescent="0.25">
      <c r="A459" s="13"/>
      <c r="B459" s="19"/>
      <c r="C459" s="20"/>
      <c r="D459" s="19"/>
      <c r="E459" s="20"/>
      <c r="F459" s="19"/>
      <c r="G459" s="20"/>
    </row>
    <row r="460" spans="1:7" x14ac:dyDescent="0.25">
      <c r="A460" s="14" t="s">
        <v>95</v>
      </c>
      <c r="B460" s="22">
        <f t="shared" ref="B460:G460" si="21">SUM(B445:B458)</f>
        <v>12849523.180000002</v>
      </c>
      <c r="C460" s="23">
        <f t="shared" si="21"/>
        <v>10262335.76</v>
      </c>
      <c r="D460" s="22">
        <f t="shared" si="21"/>
        <v>13470734.41</v>
      </c>
      <c r="E460" s="23">
        <f t="shared" si="21"/>
        <v>10758351.890000002</v>
      </c>
      <c r="F460" s="22">
        <f t="shared" si="21"/>
        <v>14373903.960000001</v>
      </c>
      <c r="G460" s="23">
        <f t="shared" si="21"/>
        <v>11479904.300000001</v>
      </c>
    </row>
    <row r="463" spans="1:7" ht="15.6" x14ac:dyDescent="0.3">
      <c r="A463" s="67" t="s">
        <v>140</v>
      </c>
      <c r="B463" s="68"/>
      <c r="C463" s="68"/>
      <c r="D463" s="68"/>
      <c r="E463" s="68"/>
      <c r="F463" s="69"/>
      <c r="G463" s="69"/>
    </row>
    <row r="464" spans="1:7" x14ac:dyDescent="0.25">
      <c r="A464" s="7" t="s">
        <v>111</v>
      </c>
      <c r="B464" s="26" t="s">
        <v>191</v>
      </c>
      <c r="C464" s="27" t="s">
        <v>191</v>
      </c>
      <c r="D464" s="26" t="s">
        <v>193</v>
      </c>
      <c r="E464" s="27" t="s">
        <v>193</v>
      </c>
      <c r="F464" s="26" t="s">
        <v>195</v>
      </c>
      <c r="G464" s="27" t="s">
        <v>195</v>
      </c>
    </row>
    <row r="465" spans="1:7" x14ac:dyDescent="0.25">
      <c r="A465" s="8"/>
      <c r="B465" s="9" t="s">
        <v>116</v>
      </c>
      <c r="C465" s="10" t="s">
        <v>117</v>
      </c>
      <c r="D465" s="9" t="s">
        <v>116</v>
      </c>
      <c r="E465" s="10" t="s">
        <v>117</v>
      </c>
      <c r="F465" s="9" t="s">
        <v>116</v>
      </c>
      <c r="G465" s="10" t="s">
        <v>117</v>
      </c>
    </row>
    <row r="466" spans="1:7" x14ac:dyDescent="0.25">
      <c r="A466" s="15" t="s">
        <v>98</v>
      </c>
      <c r="B466" s="19">
        <v>369961.50999999995</v>
      </c>
      <c r="C466" s="20">
        <v>294949.01</v>
      </c>
      <c r="D466" s="19">
        <v>389828.4</v>
      </c>
      <c r="E466" s="20">
        <v>310887.62</v>
      </c>
      <c r="F466" s="19">
        <v>426803.6</v>
      </c>
      <c r="G466" s="20">
        <v>340629.8</v>
      </c>
    </row>
    <row r="467" spans="1:7" x14ac:dyDescent="0.25">
      <c r="A467" s="16" t="s">
        <v>112</v>
      </c>
      <c r="B467" s="19">
        <v>169701.91</v>
      </c>
      <c r="C467" s="20">
        <v>135703.78</v>
      </c>
      <c r="D467" s="19">
        <v>231136.68</v>
      </c>
      <c r="E467" s="20">
        <v>184761.1</v>
      </c>
      <c r="F467" s="19">
        <v>243385.56</v>
      </c>
      <c r="G467" s="20">
        <v>194586.59</v>
      </c>
    </row>
    <row r="468" spans="1:7" x14ac:dyDescent="0.25">
      <c r="A468" s="16" t="s">
        <v>113</v>
      </c>
      <c r="B468" s="19">
        <v>105434.60000000002</v>
      </c>
      <c r="C468" s="20">
        <v>84173.000000000015</v>
      </c>
      <c r="D468" s="19">
        <v>117191.93000000001</v>
      </c>
      <c r="E468" s="20">
        <v>93590.360000000015</v>
      </c>
      <c r="F468" s="19">
        <v>93877.790000000008</v>
      </c>
      <c r="G468" s="20">
        <v>74979.95</v>
      </c>
    </row>
    <row r="469" spans="1:7" x14ac:dyDescent="0.25">
      <c r="A469" s="16" t="s">
        <v>114</v>
      </c>
      <c r="B469" s="19">
        <v>160670.08000000002</v>
      </c>
      <c r="C469" s="20">
        <v>128282.82</v>
      </c>
      <c r="D469" s="19">
        <v>159162.54</v>
      </c>
      <c r="E469" s="20">
        <v>127130.19</v>
      </c>
      <c r="F469" s="19">
        <v>143227.99</v>
      </c>
      <c r="G469" s="20">
        <v>114399.33</v>
      </c>
    </row>
    <row r="470" spans="1:7" x14ac:dyDescent="0.25">
      <c r="A470" s="16" t="s">
        <v>101</v>
      </c>
      <c r="B470" s="19">
        <v>952826.72</v>
      </c>
      <c r="C470" s="20">
        <v>760868.80999999994</v>
      </c>
      <c r="D470" s="19">
        <v>1079666.76</v>
      </c>
      <c r="E470" s="20">
        <v>862355.65999999992</v>
      </c>
      <c r="F470" s="19">
        <v>1173183.0900000001</v>
      </c>
      <c r="G470" s="20">
        <v>937013.49</v>
      </c>
    </row>
    <row r="471" spans="1:7" x14ac:dyDescent="0.25">
      <c r="A471" s="16" t="s">
        <v>115</v>
      </c>
      <c r="B471" s="19">
        <v>217121.58999999997</v>
      </c>
      <c r="C471" s="20">
        <v>173229.33</v>
      </c>
      <c r="D471" s="19">
        <v>205244.34999999998</v>
      </c>
      <c r="E471" s="20">
        <v>163698.5</v>
      </c>
      <c r="F471" s="19">
        <v>183448.5</v>
      </c>
      <c r="G471" s="20">
        <v>146249.48000000001</v>
      </c>
    </row>
    <row r="472" spans="1:7" x14ac:dyDescent="0.25">
      <c r="A472" s="16" t="s">
        <v>103</v>
      </c>
      <c r="B472" s="19">
        <v>27466.670000000002</v>
      </c>
      <c r="C472" s="20">
        <v>21919.360000000001</v>
      </c>
      <c r="D472" s="19">
        <v>27793.260000000002</v>
      </c>
      <c r="E472" s="20">
        <v>22190.02</v>
      </c>
      <c r="F472" s="19">
        <v>47153.56</v>
      </c>
      <c r="G472" s="20">
        <v>37594.36</v>
      </c>
    </row>
    <row r="473" spans="1:7" x14ac:dyDescent="0.25">
      <c r="A473" s="16" t="s">
        <v>104</v>
      </c>
      <c r="B473" s="19">
        <v>66948.78</v>
      </c>
      <c r="C473" s="20">
        <v>53420.840000000004</v>
      </c>
      <c r="D473" s="19">
        <v>75696.929999999993</v>
      </c>
      <c r="E473" s="20">
        <v>60456.39</v>
      </c>
      <c r="F473" s="19">
        <v>77217.109999999986</v>
      </c>
      <c r="G473" s="20">
        <v>61673.96</v>
      </c>
    </row>
    <row r="474" spans="1:7" x14ac:dyDescent="0.25">
      <c r="A474" s="16" t="s">
        <v>105</v>
      </c>
      <c r="B474" s="19">
        <v>9027.9500000000007</v>
      </c>
      <c r="C474" s="20">
        <v>7216.3400000000011</v>
      </c>
      <c r="D474" s="19">
        <v>7856.57</v>
      </c>
      <c r="E474" s="20">
        <v>6280.67</v>
      </c>
      <c r="F474" s="19">
        <v>8532.56</v>
      </c>
      <c r="G474" s="20">
        <v>6821.51</v>
      </c>
    </row>
    <row r="475" spans="1:7" x14ac:dyDescent="0.25">
      <c r="A475" s="16" t="s">
        <v>106</v>
      </c>
      <c r="B475" s="19">
        <v>206620.43</v>
      </c>
      <c r="C475" s="20">
        <v>164916.97</v>
      </c>
      <c r="D475" s="19">
        <v>217804.46999999997</v>
      </c>
      <c r="E475" s="20">
        <v>173846.3</v>
      </c>
      <c r="F475" s="19">
        <v>211799.58000000002</v>
      </c>
      <c r="G475" s="20">
        <v>169001.79</v>
      </c>
    </row>
    <row r="476" spans="1:7" x14ac:dyDescent="0.25">
      <c r="A476" s="16" t="s">
        <v>194</v>
      </c>
      <c r="B476" s="19">
        <v>790479.04</v>
      </c>
      <c r="C476" s="20">
        <v>631247.15</v>
      </c>
      <c r="D476" s="19">
        <v>862984.1</v>
      </c>
      <c r="E476" s="20">
        <v>689485.57</v>
      </c>
      <c r="F476" s="19">
        <v>933225.45</v>
      </c>
      <c r="G476" s="20">
        <v>745601.27</v>
      </c>
    </row>
    <row r="477" spans="1:7" x14ac:dyDescent="0.25">
      <c r="A477" s="31" t="s">
        <v>109</v>
      </c>
      <c r="B477" s="33">
        <v>432137.08000000007</v>
      </c>
      <c r="C477" s="34">
        <v>344766.27999999997</v>
      </c>
      <c r="D477" s="33">
        <v>473466.54000000004</v>
      </c>
      <c r="E477" s="34">
        <v>378552.61</v>
      </c>
      <c r="F477" s="33">
        <v>449238.57999999996</v>
      </c>
      <c r="G477" s="34">
        <v>358615.56</v>
      </c>
    </row>
    <row r="478" spans="1:7" x14ac:dyDescent="0.25">
      <c r="A478" s="32" t="s">
        <v>177</v>
      </c>
      <c r="B478" s="19">
        <v>141095.16</v>
      </c>
      <c r="C478" s="20">
        <v>112209.33</v>
      </c>
      <c r="D478" s="19">
        <v>180124.06999999998</v>
      </c>
      <c r="E478" s="20">
        <v>143560.06</v>
      </c>
      <c r="F478" s="19">
        <v>150817.57</v>
      </c>
      <c r="G478" s="20">
        <v>120354.18000000001</v>
      </c>
    </row>
    <row r="479" spans="1:7" x14ac:dyDescent="0.25">
      <c r="A479" s="32" t="s">
        <v>178</v>
      </c>
      <c r="B479" s="19">
        <v>467737.23999999993</v>
      </c>
      <c r="C479" s="20">
        <v>373532</v>
      </c>
      <c r="D479" s="19">
        <v>542922.68999999994</v>
      </c>
      <c r="E479" s="20">
        <v>433561.73</v>
      </c>
      <c r="F479" s="19">
        <v>567563.81000000006</v>
      </c>
      <c r="G479" s="20">
        <v>453350.34</v>
      </c>
    </row>
    <row r="480" spans="1:7" x14ac:dyDescent="0.25">
      <c r="A480" s="13"/>
      <c r="B480" s="19"/>
      <c r="C480" s="20"/>
      <c r="D480" s="19"/>
      <c r="E480" s="20"/>
      <c r="F480" s="19"/>
      <c r="G480" s="20"/>
    </row>
    <row r="481" spans="1:7" x14ac:dyDescent="0.25">
      <c r="A481" s="14" t="s">
        <v>95</v>
      </c>
      <c r="B481" s="22">
        <f t="shared" ref="B481:C481" si="22">SUM(B466:B479)</f>
        <v>4117228.76</v>
      </c>
      <c r="C481" s="23">
        <f t="shared" si="22"/>
        <v>3286435.02</v>
      </c>
      <c r="D481" s="22">
        <f t="shared" ref="D481:E481" si="23">SUM(D466:D479)</f>
        <v>4570879.2899999991</v>
      </c>
      <c r="E481" s="23">
        <f t="shared" si="23"/>
        <v>3650356.78</v>
      </c>
      <c r="F481" s="22">
        <f t="shared" ref="F481:G481" si="24">SUM(F466:F479)</f>
        <v>4709474.75</v>
      </c>
      <c r="G481" s="23">
        <f t="shared" si="24"/>
        <v>3760871.6100000003</v>
      </c>
    </row>
    <row r="484" spans="1:7" ht="15.6" x14ac:dyDescent="0.3">
      <c r="A484" s="67" t="s">
        <v>141</v>
      </c>
      <c r="B484" s="68"/>
      <c r="C484" s="68"/>
      <c r="D484" s="68"/>
      <c r="E484" s="68"/>
      <c r="F484" s="69"/>
      <c r="G484" s="69"/>
    </row>
    <row r="485" spans="1:7" x14ac:dyDescent="0.25">
      <c r="A485" s="7" t="s">
        <v>111</v>
      </c>
      <c r="B485" s="26" t="s">
        <v>191</v>
      </c>
      <c r="C485" s="27" t="s">
        <v>191</v>
      </c>
      <c r="D485" s="26" t="s">
        <v>193</v>
      </c>
      <c r="E485" s="27" t="s">
        <v>193</v>
      </c>
      <c r="F485" s="26" t="s">
        <v>195</v>
      </c>
      <c r="G485" s="27" t="s">
        <v>195</v>
      </c>
    </row>
    <row r="486" spans="1:7" x14ac:dyDescent="0.25">
      <c r="A486" s="8"/>
      <c r="B486" s="9" t="s">
        <v>116</v>
      </c>
      <c r="C486" s="10" t="s">
        <v>117</v>
      </c>
      <c r="D486" s="9" t="s">
        <v>116</v>
      </c>
      <c r="E486" s="10" t="s">
        <v>117</v>
      </c>
      <c r="F486" s="9" t="s">
        <v>116</v>
      </c>
      <c r="G486" s="10" t="s">
        <v>117</v>
      </c>
    </row>
    <row r="487" spans="1:7" x14ac:dyDescent="0.25">
      <c r="A487" s="15" t="s">
        <v>98</v>
      </c>
      <c r="B487" s="19">
        <v>271259.5</v>
      </c>
      <c r="C487" s="20">
        <v>179854.82</v>
      </c>
      <c r="D487" s="19">
        <v>299978.15000000002</v>
      </c>
      <c r="E487" s="20">
        <v>198875.93</v>
      </c>
      <c r="F487" s="19">
        <v>291906.34000000003</v>
      </c>
      <c r="G487" s="20">
        <v>228294.92</v>
      </c>
    </row>
    <row r="488" spans="1:7" x14ac:dyDescent="0.25">
      <c r="A488" s="16" t="s">
        <v>112</v>
      </c>
      <c r="B488" s="19">
        <v>404466.77</v>
      </c>
      <c r="C488" s="20">
        <v>269078.49</v>
      </c>
      <c r="D488" s="19">
        <v>448566.99</v>
      </c>
      <c r="E488" s="20">
        <v>298463.84999999998</v>
      </c>
      <c r="F488" s="19">
        <v>430446.88</v>
      </c>
      <c r="G488" s="20">
        <v>336537.83</v>
      </c>
    </row>
    <row r="489" spans="1:7" x14ac:dyDescent="0.25">
      <c r="A489" s="16" t="s">
        <v>113</v>
      </c>
      <c r="B489" s="19">
        <v>62467.71</v>
      </c>
      <c r="C489" s="20">
        <v>41429.01</v>
      </c>
      <c r="D489" s="19">
        <v>63692.55</v>
      </c>
      <c r="E489" s="20">
        <v>42296.770000000004</v>
      </c>
      <c r="F489" s="19">
        <v>59742.36</v>
      </c>
      <c r="G489" s="20">
        <v>46680.82</v>
      </c>
    </row>
    <row r="490" spans="1:7" x14ac:dyDescent="0.25">
      <c r="A490" s="16" t="s">
        <v>114</v>
      </c>
      <c r="B490" s="19">
        <v>93634.37</v>
      </c>
      <c r="C490" s="20">
        <v>62077.13</v>
      </c>
      <c r="D490" s="19">
        <v>89119.96</v>
      </c>
      <c r="E490" s="20">
        <v>59209.08</v>
      </c>
      <c r="F490" s="19">
        <v>75346.27</v>
      </c>
      <c r="G490" s="20">
        <v>58586.01</v>
      </c>
    </row>
    <row r="491" spans="1:7" x14ac:dyDescent="0.25">
      <c r="A491" s="16" t="s">
        <v>101</v>
      </c>
      <c r="B491" s="19">
        <v>722355.77</v>
      </c>
      <c r="C491" s="20">
        <v>480424.91000000003</v>
      </c>
      <c r="D491" s="19">
        <v>722557.06</v>
      </c>
      <c r="E491" s="20">
        <v>480823.58</v>
      </c>
      <c r="F491" s="19">
        <v>290276.94</v>
      </c>
      <c r="G491" s="20">
        <v>264446.49</v>
      </c>
    </row>
    <row r="492" spans="1:7" x14ac:dyDescent="0.25">
      <c r="A492" s="16" t="s">
        <v>115</v>
      </c>
      <c r="B492" s="19">
        <v>212865.20999999996</v>
      </c>
      <c r="C492" s="20">
        <v>141007.49</v>
      </c>
      <c r="D492" s="19">
        <v>173386.95</v>
      </c>
      <c r="E492" s="20">
        <v>114684.09</v>
      </c>
      <c r="F492" s="19">
        <v>157217.12</v>
      </c>
      <c r="G492" s="20">
        <v>122757.28</v>
      </c>
    </row>
    <row r="493" spans="1:7" x14ac:dyDescent="0.25">
      <c r="A493" s="16" t="s">
        <v>103</v>
      </c>
      <c r="B493" s="19">
        <v>45213.83</v>
      </c>
      <c r="C493" s="20">
        <v>30047.83</v>
      </c>
      <c r="D493" s="19">
        <v>34200.199999999997</v>
      </c>
      <c r="E493" s="20">
        <v>22778.720000000001</v>
      </c>
      <c r="F493" s="19">
        <v>34308.58</v>
      </c>
      <c r="G493" s="20">
        <v>26611.39</v>
      </c>
    </row>
    <row r="494" spans="1:7" x14ac:dyDescent="0.25">
      <c r="A494" s="16" t="s">
        <v>104</v>
      </c>
      <c r="B494" s="19">
        <v>65224.229999999996</v>
      </c>
      <c r="C494" s="20">
        <v>43214.61</v>
      </c>
      <c r="D494" s="19">
        <v>69732.73000000001</v>
      </c>
      <c r="E494" s="20">
        <v>46308.850000000006</v>
      </c>
      <c r="F494" s="19">
        <v>64717.39</v>
      </c>
      <c r="G494" s="20">
        <v>50682.48</v>
      </c>
    </row>
    <row r="495" spans="1:7" x14ac:dyDescent="0.25">
      <c r="A495" s="16" t="s">
        <v>105</v>
      </c>
      <c r="B495" s="19">
        <v>7783.8</v>
      </c>
      <c r="C495" s="20">
        <v>5181.04</v>
      </c>
      <c r="D495" s="19">
        <v>7927.26</v>
      </c>
      <c r="E495" s="20">
        <v>5277.88</v>
      </c>
      <c r="F495" s="19">
        <v>5606.4</v>
      </c>
      <c r="G495" s="20">
        <v>4407.83</v>
      </c>
    </row>
    <row r="496" spans="1:7" x14ac:dyDescent="0.25">
      <c r="A496" s="16" t="s">
        <v>106</v>
      </c>
      <c r="B496" s="19">
        <v>116782.48999999999</v>
      </c>
      <c r="C496" s="20">
        <v>77797.829999999987</v>
      </c>
      <c r="D496" s="19">
        <v>91758.47</v>
      </c>
      <c r="E496" s="20">
        <v>61139.91</v>
      </c>
      <c r="F496" s="19">
        <v>63567.37</v>
      </c>
      <c r="G496" s="20">
        <v>49501.86</v>
      </c>
    </row>
    <row r="497" spans="1:7" x14ac:dyDescent="0.25">
      <c r="A497" s="16" t="s">
        <v>194</v>
      </c>
      <c r="B497" s="19">
        <v>703980.72</v>
      </c>
      <c r="C497" s="20">
        <v>468000.52</v>
      </c>
      <c r="D497" s="19">
        <v>827681.96</v>
      </c>
      <c r="E497" s="20">
        <v>550637.87</v>
      </c>
      <c r="F497" s="19">
        <v>700681.94</v>
      </c>
      <c r="G497" s="20">
        <v>549562.82999999996</v>
      </c>
    </row>
    <row r="498" spans="1:7" x14ac:dyDescent="0.25">
      <c r="A498" s="31" t="s">
        <v>109</v>
      </c>
      <c r="B498" s="33">
        <v>630689.87</v>
      </c>
      <c r="C498" s="34">
        <v>419338.07</v>
      </c>
      <c r="D498" s="33">
        <v>613692.56999999995</v>
      </c>
      <c r="E498" s="34">
        <v>407932.97</v>
      </c>
      <c r="F498" s="33">
        <v>570793.73</v>
      </c>
      <c r="G498" s="34">
        <v>446755.37000000005</v>
      </c>
    </row>
    <row r="499" spans="1:7" x14ac:dyDescent="0.25">
      <c r="A499" s="32" t="s">
        <v>177</v>
      </c>
      <c r="B499" s="19">
        <v>126650.85999999999</v>
      </c>
      <c r="C499" s="20">
        <v>84087.48</v>
      </c>
      <c r="D499" s="19">
        <v>163481.71000000002</v>
      </c>
      <c r="E499" s="20">
        <v>109113.47</v>
      </c>
      <c r="F499" s="19">
        <v>139762.84</v>
      </c>
      <c r="G499" s="20">
        <v>108432.20999999999</v>
      </c>
    </row>
    <row r="500" spans="1:7" x14ac:dyDescent="0.25">
      <c r="A500" s="32" t="s">
        <v>178</v>
      </c>
      <c r="B500" s="19">
        <v>393681.46000000008</v>
      </c>
      <c r="C500" s="20">
        <v>261608.8</v>
      </c>
      <c r="D500" s="19">
        <v>401519.33999999997</v>
      </c>
      <c r="E500" s="20">
        <v>267354.56</v>
      </c>
      <c r="F500" s="19">
        <v>349461.75</v>
      </c>
      <c r="G500" s="20">
        <v>270366.07999999996</v>
      </c>
    </row>
    <row r="501" spans="1:7" x14ac:dyDescent="0.25">
      <c r="A501" s="13"/>
      <c r="B501" s="19"/>
      <c r="C501" s="20"/>
      <c r="D501" s="19"/>
      <c r="E501" s="20"/>
      <c r="F501" s="19"/>
      <c r="G501" s="20"/>
    </row>
    <row r="502" spans="1:7" x14ac:dyDescent="0.25">
      <c r="A502" s="14" t="s">
        <v>95</v>
      </c>
      <c r="B502" s="22">
        <f t="shared" ref="B502:C502" si="25">SUM(B487:B500)</f>
        <v>3857056.5900000003</v>
      </c>
      <c r="C502" s="23">
        <f t="shared" si="25"/>
        <v>2563148.0300000003</v>
      </c>
      <c r="D502" s="22">
        <f t="shared" ref="D502:E502" si="26">SUM(D487:D500)</f>
        <v>4007295.8999999994</v>
      </c>
      <c r="E502" s="23">
        <f t="shared" si="26"/>
        <v>2664897.5300000003</v>
      </c>
      <c r="F502" s="22">
        <f t="shared" ref="F502:G502" si="27">SUM(F487:F500)</f>
        <v>3233835.9099999997</v>
      </c>
      <c r="G502" s="23">
        <f t="shared" si="27"/>
        <v>2563623.4</v>
      </c>
    </row>
  </sheetData>
  <mergeCells count="24">
    <mergeCell ref="A295:G295"/>
    <mergeCell ref="A316:G316"/>
    <mergeCell ref="A337:G337"/>
    <mergeCell ref="A358:G358"/>
    <mergeCell ref="A463:G463"/>
    <mergeCell ref="A484:G484"/>
    <mergeCell ref="A379:G379"/>
    <mergeCell ref="A400:G400"/>
    <mergeCell ref="A421:G421"/>
    <mergeCell ref="A442:G442"/>
    <mergeCell ref="A85:G85"/>
    <mergeCell ref="A106:G106"/>
    <mergeCell ref="A127:G127"/>
    <mergeCell ref="A148:G148"/>
    <mergeCell ref="A1:G1"/>
    <mergeCell ref="A22:G22"/>
    <mergeCell ref="A43:G43"/>
    <mergeCell ref="A64:G64"/>
    <mergeCell ref="A253:G253"/>
    <mergeCell ref="A274:G274"/>
    <mergeCell ref="A169:G169"/>
    <mergeCell ref="A190:G190"/>
    <mergeCell ref="A211:G211"/>
    <mergeCell ref="A232:G232"/>
  </mergeCells>
  <phoneticPr fontId="3" type="noConversion"/>
  <pageMargins left="1" right="1" top="0.65" bottom="0.65" header="0.5" footer="0.8"/>
  <pageSetup scale="96" orientation="landscape" r:id="rId1"/>
  <headerFooter alignWithMargins="0">
    <oddFooter>&amp;L&amp;8        Note: Total retail sales tax collections may include both 4% state imposed taxes and local optional (up to 2%) taxes.                                    &amp;"Arial,Italic"Source: Wyoming Department of Revenue</oddFooter>
  </headerFooter>
  <rowBreaks count="1" manualBreakCount="1">
    <brk id="42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2"/>
  <sheetViews>
    <sheetView zoomScaleNormal="100" workbookViewId="0">
      <selection activeCell="C20" sqref="C20"/>
    </sheetView>
  </sheetViews>
  <sheetFormatPr defaultRowHeight="13.2" x14ac:dyDescent="0.25"/>
  <cols>
    <col min="1" max="1" width="31.6640625" customWidth="1"/>
    <col min="2" max="5" width="14.109375" customWidth="1"/>
    <col min="6" max="7" width="14.109375" style="21" customWidth="1"/>
    <col min="8" max="8" width="12.44140625" bestFit="1" customWidth="1"/>
    <col min="9" max="9" width="10.88671875" customWidth="1"/>
    <col min="10" max="10" width="11.33203125" customWidth="1"/>
    <col min="11" max="11" width="11.109375" bestFit="1" customWidth="1"/>
    <col min="12" max="13" width="12" bestFit="1" customWidth="1"/>
    <col min="14" max="14" width="11.6640625" bestFit="1" customWidth="1"/>
  </cols>
  <sheetData>
    <row r="1" spans="1:16" ht="15.6" x14ac:dyDescent="0.3">
      <c r="A1" s="67" t="s">
        <v>118</v>
      </c>
      <c r="B1" s="68"/>
      <c r="C1" s="68"/>
      <c r="D1" s="68"/>
      <c r="E1" s="68"/>
      <c r="F1" s="69"/>
      <c r="G1" s="69"/>
    </row>
    <row r="2" spans="1:16" x14ac:dyDescent="0.25">
      <c r="A2" s="7" t="s">
        <v>111</v>
      </c>
      <c r="B2" s="26" t="s">
        <v>191</v>
      </c>
      <c r="C2" s="27" t="s">
        <v>191</v>
      </c>
      <c r="D2" s="26" t="s">
        <v>193</v>
      </c>
      <c r="E2" s="27" t="s">
        <v>193</v>
      </c>
      <c r="F2" s="26" t="s">
        <v>195</v>
      </c>
      <c r="G2" s="27" t="s">
        <v>195</v>
      </c>
      <c r="H2" s="43" t="s">
        <v>192</v>
      </c>
    </row>
    <row r="3" spans="1:16" x14ac:dyDescent="0.25">
      <c r="A3" s="8"/>
      <c r="B3" s="9" t="s">
        <v>116</v>
      </c>
      <c r="C3" s="10" t="s">
        <v>117</v>
      </c>
      <c r="D3" s="9" t="s">
        <v>116</v>
      </c>
      <c r="E3" s="10" t="s">
        <v>117</v>
      </c>
      <c r="F3" s="9" t="s">
        <v>116</v>
      </c>
      <c r="G3" s="10" t="s">
        <v>117</v>
      </c>
    </row>
    <row r="4" spans="1:16" x14ac:dyDescent="0.25">
      <c r="A4" s="15" t="s">
        <v>98</v>
      </c>
      <c r="B4" s="11">
        <f t="shared" ref="B4:G17" si="0">B25+B46+B67+B88+B109+B130+B151+B172+B193+B214+B235+B256+B277+B298+B319+B340+B361+B382+B403+B424+B445+B466+B487</f>
        <v>31007025.710000001</v>
      </c>
      <c r="C4" s="17">
        <f t="shared" si="0"/>
        <v>23473547.82</v>
      </c>
      <c r="D4" s="11">
        <f t="shared" si="0"/>
        <v>33875984.249999993</v>
      </c>
      <c r="E4" s="17">
        <f t="shared" si="0"/>
        <v>25834919.349999998</v>
      </c>
      <c r="F4" s="11">
        <f t="shared" si="0"/>
        <v>39504039.670000009</v>
      </c>
      <c r="G4" s="17">
        <f t="shared" si="0"/>
        <v>29806682.41</v>
      </c>
      <c r="H4" s="41">
        <f t="shared" ref="H4:H17" si="1">(G4-E4)/E4*100</f>
        <v>15.373622832695247</v>
      </c>
      <c r="I4" s="40"/>
      <c r="J4" s="1"/>
      <c r="K4" s="1"/>
      <c r="M4" s="1"/>
      <c r="N4" s="1"/>
      <c r="O4" s="1"/>
      <c r="P4" s="1"/>
    </row>
    <row r="5" spans="1:16" x14ac:dyDescent="0.25">
      <c r="A5" s="16" t="s">
        <v>112</v>
      </c>
      <c r="B5" s="11">
        <f t="shared" si="0"/>
        <v>23191477.990000002</v>
      </c>
      <c r="C5" s="12">
        <f t="shared" si="0"/>
        <v>17308309.289999999</v>
      </c>
      <c r="D5" s="11">
        <f t="shared" si="0"/>
        <v>28435824.890000001</v>
      </c>
      <c r="E5" s="12">
        <f t="shared" si="0"/>
        <v>21412198.330000006</v>
      </c>
      <c r="F5" s="11">
        <f t="shared" si="0"/>
        <v>33478056.369999997</v>
      </c>
      <c r="G5" s="12">
        <f t="shared" si="0"/>
        <v>25129190.399999995</v>
      </c>
      <c r="H5" s="41">
        <f t="shared" si="1"/>
        <v>17.359226795467421</v>
      </c>
      <c r="I5" s="40"/>
      <c r="J5" s="1"/>
      <c r="K5" s="1"/>
      <c r="M5" s="1"/>
      <c r="N5" s="1"/>
      <c r="O5" s="1"/>
      <c r="P5" s="1"/>
    </row>
    <row r="6" spans="1:16" x14ac:dyDescent="0.25">
      <c r="A6" s="16" t="s">
        <v>113</v>
      </c>
      <c r="B6" s="11">
        <f t="shared" si="0"/>
        <v>11456125.799999999</v>
      </c>
      <c r="C6" s="12">
        <f t="shared" si="0"/>
        <v>8322328.2099999981</v>
      </c>
      <c r="D6" s="11">
        <f t="shared" si="0"/>
        <v>12472202.409999998</v>
      </c>
      <c r="E6" s="12">
        <f t="shared" si="0"/>
        <v>9164288.7199999988</v>
      </c>
      <c r="F6" s="11">
        <f t="shared" si="0"/>
        <v>11736281.329999998</v>
      </c>
      <c r="G6" s="12">
        <f t="shared" si="0"/>
        <v>8488282.9299999997</v>
      </c>
      <c r="H6" s="41">
        <f t="shared" si="1"/>
        <v>-7.3765221792357405</v>
      </c>
      <c r="I6" s="40"/>
      <c r="J6" s="1"/>
      <c r="K6" s="1"/>
      <c r="M6" s="1"/>
      <c r="N6" s="1"/>
      <c r="O6" s="1"/>
      <c r="P6" s="1"/>
    </row>
    <row r="7" spans="1:16" x14ac:dyDescent="0.25">
      <c r="A7" s="16" t="s">
        <v>114</v>
      </c>
      <c r="B7" s="11">
        <f t="shared" si="0"/>
        <v>18828105.75</v>
      </c>
      <c r="C7" s="12">
        <f t="shared" si="0"/>
        <v>13852543.920000002</v>
      </c>
      <c r="D7" s="11">
        <f t="shared" si="0"/>
        <v>17663195.41</v>
      </c>
      <c r="E7" s="12">
        <f t="shared" si="0"/>
        <v>13258783.880000001</v>
      </c>
      <c r="F7" s="11">
        <f t="shared" si="0"/>
        <v>18690846.159999996</v>
      </c>
      <c r="G7" s="12">
        <f t="shared" si="0"/>
        <v>13665606.099999998</v>
      </c>
      <c r="H7" s="41">
        <f t="shared" si="1"/>
        <v>3.0683222811532613</v>
      </c>
      <c r="I7" s="40"/>
      <c r="J7" s="1"/>
      <c r="K7" s="1"/>
      <c r="M7" s="1"/>
      <c r="N7" s="1"/>
      <c r="O7" s="1"/>
      <c r="P7" s="1"/>
    </row>
    <row r="8" spans="1:16" x14ac:dyDescent="0.25">
      <c r="A8" s="16" t="s">
        <v>101</v>
      </c>
      <c r="B8" s="11">
        <f t="shared" si="0"/>
        <v>87642508.289999992</v>
      </c>
      <c r="C8" s="12">
        <f t="shared" si="0"/>
        <v>65193121.399999991</v>
      </c>
      <c r="D8" s="11">
        <f t="shared" si="0"/>
        <v>105371792.61000003</v>
      </c>
      <c r="E8" s="12">
        <f t="shared" si="0"/>
        <v>78936303.36999999</v>
      </c>
      <c r="F8" s="11">
        <f t="shared" si="0"/>
        <v>113906712.65000001</v>
      </c>
      <c r="G8" s="12">
        <f t="shared" si="0"/>
        <v>84613966.709999993</v>
      </c>
      <c r="H8" s="41">
        <f t="shared" si="1"/>
        <v>7.1927150089445657</v>
      </c>
      <c r="I8" s="40"/>
      <c r="J8" s="1"/>
      <c r="K8" s="1"/>
      <c r="M8" s="1"/>
      <c r="N8" s="1"/>
      <c r="O8" s="1"/>
      <c r="P8" s="1"/>
    </row>
    <row r="9" spans="1:16" x14ac:dyDescent="0.25">
      <c r="A9" s="16" t="s">
        <v>115</v>
      </c>
      <c r="B9" s="11">
        <f t="shared" si="0"/>
        <v>12933133.09</v>
      </c>
      <c r="C9" s="12">
        <f t="shared" si="0"/>
        <v>9689316.4100000001</v>
      </c>
      <c r="D9" s="11">
        <f t="shared" si="0"/>
        <v>13541109.559999997</v>
      </c>
      <c r="E9" s="12">
        <f t="shared" si="0"/>
        <v>10190226.120000001</v>
      </c>
      <c r="F9" s="11">
        <f t="shared" si="0"/>
        <v>14484347.4</v>
      </c>
      <c r="G9" s="12">
        <f t="shared" si="0"/>
        <v>10859807.700000001</v>
      </c>
      <c r="H9" s="41">
        <f t="shared" si="1"/>
        <v>6.570821609991909</v>
      </c>
      <c r="I9" s="40"/>
      <c r="J9" s="1"/>
      <c r="K9" s="1"/>
      <c r="M9" s="1"/>
      <c r="N9" s="1"/>
      <c r="O9" s="1"/>
      <c r="P9" s="1"/>
    </row>
    <row r="10" spans="1:16" x14ac:dyDescent="0.25">
      <c r="A10" s="16" t="s">
        <v>103</v>
      </c>
      <c r="B10" s="11">
        <f t="shared" si="0"/>
        <v>9663293.8599999994</v>
      </c>
      <c r="C10" s="12">
        <f t="shared" si="0"/>
        <v>7055581.7299999995</v>
      </c>
      <c r="D10" s="11">
        <f t="shared" si="0"/>
        <v>9572341.129999999</v>
      </c>
      <c r="E10" s="12">
        <f t="shared" si="0"/>
        <v>7038684.9899999993</v>
      </c>
      <c r="F10" s="11">
        <f t="shared" si="0"/>
        <v>9685344.0800000001</v>
      </c>
      <c r="G10" s="12">
        <f t="shared" si="0"/>
        <v>7064947.3600000013</v>
      </c>
      <c r="H10" s="41">
        <f t="shared" si="1"/>
        <v>0.37311472295341314</v>
      </c>
      <c r="I10" s="40"/>
      <c r="J10" s="1"/>
      <c r="K10" s="1"/>
      <c r="M10" s="1"/>
      <c r="N10" s="1"/>
      <c r="O10" s="1"/>
      <c r="P10" s="1"/>
    </row>
    <row r="11" spans="1:16" x14ac:dyDescent="0.25">
      <c r="A11" s="16" t="s">
        <v>104</v>
      </c>
      <c r="B11" s="11">
        <f t="shared" si="0"/>
        <v>13206150.389999999</v>
      </c>
      <c r="C11" s="12">
        <f t="shared" si="0"/>
        <v>9635151.0299999993</v>
      </c>
      <c r="D11" s="11">
        <f t="shared" si="0"/>
        <v>15286988.969999999</v>
      </c>
      <c r="E11" s="12">
        <f t="shared" si="0"/>
        <v>11288036.970000001</v>
      </c>
      <c r="F11" s="11">
        <f t="shared" si="0"/>
        <v>15588706.990000002</v>
      </c>
      <c r="G11" s="12">
        <f t="shared" si="0"/>
        <v>11337546.770000001</v>
      </c>
      <c r="H11" s="41">
        <f t="shared" si="1"/>
        <v>0.43860416236748678</v>
      </c>
      <c r="I11" s="40"/>
      <c r="J11" s="1"/>
      <c r="K11" s="1"/>
      <c r="M11" s="1"/>
      <c r="N11" s="1"/>
      <c r="O11" s="1"/>
      <c r="P11" s="1"/>
    </row>
    <row r="12" spans="1:16" x14ac:dyDescent="0.25">
      <c r="A12" s="16" t="s">
        <v>105</v>
      </c>
      <c r="B12" s="11">
        <f t="shared" si="0"/>
        <v>3889580.9799999995</v>
      </c>
      <c r="C12" s="12">
        <f t="shared" si="0"/>
        <v>2798527.5099999993</v>
      </c>
      <c r="D12" s="11">
        <f t="shared" si="0"/>
        <v>3977222.4699999997</v>
      </c>
      <c r="E12" s="12">
        <f t="shared" si="0"/>
        <v>2985955.4599999995</v>
      </c>
      <c r="F12" s="11">
        <f t="shared" si="0"/>
        <v>5402055.3400000008</v>
      </c>
      <c r="G12" s="12">
        <f t="shared" si="0"/>
        <v>3804644.41</v>
      </c>
      <c r="H12" s="41">
        <f t="shared" si="1"/>
        <v>27.417989349379003</v>
      </c>
      <c r="I12" s="40"/>
      <c r="J12" s="1"/>
      <c r="K12" s="1"/>
      <c r="M12" s="1"/>
      <c r="N12" s="1"/>
      <c r="O12" s="1"/>
      <c r="P12" s="1"/>
    </row>
    <row r="13" spans="1:16" x14ac:dyDescent="0.25">
      <c r="A13" s="16" t="s">
        <v>106</v>
      </c>
      <c r="B13" s="11">
        <f t="shared" si="0"/>
        <v>45114833.81000001</v>
      </c>
      <c r="C13" s="12">
        <f t="shared" si="0"/>
        <v>33901888.93</v>
      </c>
      <c r="D13" s="11">
        <f t="shared" si="0"/>
        <v>47853987.069999993</v>
      </c>
      <c r="E13" s="12">
        <f t="shared" si="0"/>
        <v>36335386.529999994</v>
      </c>
      <c r="F13" s="11">
        <f t="shared" si="0"/>
        <v>50240645.989999995</v>
      </c>
      <c r="G13" s="12">
        <f t="shared" si="0"/>
        <v>37414707</v>
      </c>
      <c r="H13" s="41">
        <f t="shared" si="1"/>
        <v>2.9704389386607315</v>
      </c>
      <c r="I13" s="40"/>
      <c r="J13" s="1"/>
      <c r="K13" s="1"/>
      <c r="M13" s="1"/>
      <c r="N13" s="1"/>
      <c r="O13" s="1"/>
      <c r="P13" s="1"/>
    </row>
    <row r="14" spans="1:16" x14ac:dyDescent="0.25">
      <c r="A14" s="16" t="s">
        <v>194</v>
      </c>
      <c r="B14" s="11">
        <f t="shared" si="0"/>
        <v>62709120.279999994</v>
      </c>
      <c r="C14" s="12">
        <f t="shared" si="0"/>
        <v>46487552.410000004</v>
      </c>
      <c r="D14" s="11">
        <f t="shared" si="0"/>
        <v>72925406.159999996</v>
      </c>
      <c r="E14" s="12">
        <f t="shared" si="0"/>
        <v>54701492.219999999</v>
      </c>
      <c r="F14" s="11">
        <f t="shared" si="0"/>
        <v>86259550.699999988</v>
      </c>
      <c r="G14" s="12">
        <f t="shared" si="0"/>
        <v>63990441.359999999</v>
      </c>
      <c r="H14" s="41">
        <f t="shared" si="1"/>
        <v>16.9811622371131</v>
      </c>
      <c r="I14" s="40"/>
      <c r="J14" s="1"/>
      <c r="K14" s="1"/>
      <c r="M14" s="1"/>
      <c r="N14" s="1"/>
      <c r="O14" s="1"/>
      <c r="P14" s="1"/>
    </row>
    <row r="15" spans="1:16" x14ac:dyDescent="0.25">
      <c r="A15" s="31" t="s">
        <v>109</v>
      </c>
      <c r="B15" s="9">
        <f t="shared" si="0"/>
        <v>64984421.079999998</v>
      </c>
      <c r="C15" s="10">
        <f t="shared" si="0"/>
        <v>47779159.31000001</v>
      </c>
      <c r="D15" s="9">
        <f t="shared" si="0"/>
        <v>77247176.660000011</v>
      </c>
      <c r="E15" s="10">
        <f t="shared" si="0"/>
        <v>57155373.240000002</v>
      </c>
      <c r="F15" s="9">
        <f t="shared" si="0"/>
        <v>81608026.36999999</v>
      </c>
      <c r="G15" s="10">
        <f t="shared" si="0"/>
        <v>59949123.610000007</v>
      </c>
      <c r="H15" s="41">
        <f t="shared" si="1"/>
        <v>4.8879925221882861</v>
      </c>
      <c r="I15" s="21"/>
      <c r="J15" s="46"/>
      <c r="K15" s="46"/>
      <c r="M15" s="1"/>
      <c r="N15" s="1"/>
      <c r="O15" s="1"/>
      <c r="P15" s="1"/>
    </row>
    <row r="16" spans="1:16" x14ac:dyDescent="0.25">
      <c r="A16" s="32" t="s">
        <v>177</v>
      </c>
      <c r="B16" s="11">
        <f t="shared" si="0"/>
        <v>36389350.539999999</v>
      </c>
      <c r="C16" s="12">
        <f t="shared" si="0"/>
        <v>24833919.909999996</v>
      </c>
      <c r="D16" s="11">
        <f t="shared" si="0"/>
        <v>53115524.609999992</v>
      </c>
      <c r="E16" s="12">
        <f t="shared" si="0"/>
        <v>36188325.690000005</v>
      </c>
      <c r="F16" s="11">
        <f t="shared" si="0"/>
        <v>52269370.660000011</v>
      </c>
      <c r="G16" s="12">
        <f t="shared" si="0"/>
        <v>35452668.109999992</v>
      </c>
      <c r="H16" s="41">
        <f t="shared" si="1"/>
        <v>-2.0328588459766705</v>
      </c>
      <c r="I16" s="40"/>
      <c r="J16" s="46"/>
      <c r="K16" s="46"/>
      <c r="M16" s="1"/>
      <c r="N16" s="1"/>
      <c r="O16" s="1"/>
      <c r="P16" s="1"/>
    </row>
    <row r="17" spans="1:16" x14ac:dyDescent="0.25">
      <c r="A17" s="32" t="s">
        <v>178</v>
      </c>
      <c r="B17" s="11">
        <f t="shared" si="0"/>
        <v>70725334.299999982</v>
      </c>
      <c r="C17" s="12">
        <f t="shared" si="0"/>
        <v>50876660.570000008</v>
      </c>
      <c r="D17" s="11">
        <f t="shared" si="0"/>
        <v>85458977.790000007</v>
      </c>
      <c r="E17" s="12">
        <f t="shared" si="0"/>
        <v>61791478.789999992</v>
      </c>
      <c r="F17" s="11">
        <f t="shared" si="0"/>
        <v>89815550.330000013</v>
      </c>
      <c r="G17" s="12">
        <f t="shared" si="0"/>
        <v>64253870.099999994</v>
      </c>
      <c r="H17" s="41">
        <f t="shared" si="1"/>
        <v>3.9850014244981997</v>
      </c>
      <c r="I17" s="40"/>
      <c r="J17" s="1"/>
      <c r="K17" s="1"/>
      <c r="M17" s="1"/>
      <c r="N17" s="1"/>
      <c r="O17" s="1"/>
      <c r="P17" s="1"/>
    </row>
    <row r="18" spans="1:16" x14ac:dyDescent="0.25">
      <c r="A18" s="13"/>
      <c r="B18" s="11"/>
      <c r="C18" s="12"/>
      <c r="D18" s="11"/>
      <c r="E18" s="12"/>
      <c r="F18" s="11"/>
      <c r="G18" s="12"/>
      <c r="I18" s="1"/>
      <c r="M18" s="1"/>
      <c r="N18" s="1"/>
      <c r="O18" s="1"/>
      <c r="P18" s="1"/>
    </row>
    <row r="19" spans="1:16" x14ac:dyDescent="0.25">
      <c r="A19" s="14" t="s">
        <v>95</v>
      </c>
      <c r="B19" s="22">
        <f>SUM(B4:B17)</f>
        <v>491740461.87</v>
      </c>
      <c r="C19" s="23">
        <f>SUM(C4:C17)</f>
        <v>361207608.44999999</v>
      </c>
      <c r="D19" s="22">
        <f>SUM(D4:D18)</f>
        <v>576797733.99000001</v>
      </c>
      <c r="E19" s="23">
        <f>SUM(E4:E18)</f>
        <v>426281453.65999997</v>
      </c>
      <c r="F19" s="22">
        <f>SUM(F4:F18)</f>
        <v>622669534.04000008</v>
      </c>
      <c r="G19" s="23">
        <f>SUM(G4:G18)</f>
        <v>455831484.97000003</v>
      </c>
      <c r="H19" s="41">
        <f>(G19-E19)/E19*100</f>
        <v>6.9320471384075333</v>
      </c>
      <c r="I19" s="1"/>
      <c r="J19" s="1"/>
      <c r="K19" s="1"/>
      <c r="M19" s="1"/>
      <c r="N19" s="1"/>
      <c r="O19" s="1"/>
      <c r="P19" s="1"/>
    </row>
    <row r="20" spans="1:16" x14ac:dyDescent="0.25">
      <c r="C20" s="1">
        <f>SUM(C4:C15)+C17</f>
        <v>336373688.53999996</v>
      </c>
      <c r="D20" s="1"/>
      <c r="E20" s="1">
        <f>SUM(E4:E15)+E17</f>
        <v>390093127.97000003</v>
      </c>
      <c r="F20" s="1"/>
      <c r="G20" s="1">
        <f>SUM(G4:G15)+G17</f>
        <v>420378816.86000001</v>
      </c>
      <c r="M20" s="1"/>
      <c r="N20" s="1"/>
    </row>
    <row r="21" spans="1:16" x14ac:dyDescent="0.25">
      <c r="M21" s="1"/>
      <c r="N21" s="1"/>
    </row>
    <row r="22" spans="1:16" ht="15.6" x14ac:dyDescent="0.3">
      <c r="A22" s="67" t="s">
        <v>119</v>
      </c>
      <c r="B22" s="68"/>
      <c r="C22" s="68"/>
      <c r="D22" s="68"/>
      <c r="E22" s="68"/>
      <c r="F22" s="69"/>
      <c r="G22" s="69"/>
    </row>
    <row r="23" spans="1:16" x14ac:dyDescent="0.25">
      <c r="A23" s="7" t="s">
        <v>111</v>
      </c>
      <c r="B23" s="26" t="s">
        <v>191</v>
      </c>
      <c r="C23" s="27" t="s">
        <v>191</v>
      </c>
      <c r="D23" s="26" t="s">
        <v>193</v>
      </c>
      <c r="E23" s="27" t="s">
        <v>193</v>
      </c>
      <c r="F23" s="26" t="s">
        <v>195</v>
      </c>
      <c r="G23" s="27" t="s">
        <v>195</v>
      </c>
      <c r="H23" s="43" t="s">
        <v>192</v>
      </c>
    </row>
    <row r="24" spans="1:16" x14ac:dyDescent="0.25">
      <c r="A24" s="8"/>
      <c r="B24" s="9" t="s">
        <v>116</v>
      </c>
      <c r="C24" s="10" t="s">
        <v>117</v>
      </c>
      <c r="D24" s="9" t="s">
        <v>116</v>
      </c>
      <c r="E24" s="10" t="s">
        <v>117</v>
      </c>
      <c r="F24" s="9" t="s">
        <v>116</v>
      </c>
      <c r="G24" s="10" t="s">
        <v>117</v>
      </c>
    </row>
    <row r="25" spans="1:16" x14ac:dyDescent="0.25">
      <c r="A25" s="15" t="s">
        <v>98</v>
      </c>
      <c r="B25" s="19">
        <v>1670332.3399999999</v>
      </c>
      <c r="C25" s="20">
        <v>1107858.52</v>
      </c>
      <c r="D25" s="19">
        <v>1946453.21</v>
      </c>
      <c r="E25" s="20">
        <v>1291954.97</v>
      </c>
      <c r="F25" s="19">
        <v>2149485.11</v>
      </c>
      <c r="G25" s="20">
        <v>1427493.0899999999</v>
      </c>
      <c r="H25" s="41">
        <f t="shared" ref="H25:H38" si="2">(G25-E25)/E25*100</f>
        <v>10.490932203310452</v>
      </c>
    </row>
    <row r="26" spans="1:16" x14ac:dyDescent="0.25">
      <c r="A26" s="16" t="s">
        <v>112</v>
      </c>
      <c r="B26" s="19">
        <v>1620650.19</v>
      </c>
      <c r="C26" s="20">
        <v>1077541.01</v>
      </c>
      <c r="D26" s="19">
        <v>1697855.15</v>
      </c>
      <c r="E26" s="20">
        <v>1129311.19</v>
      </c>
      <c r="F26" s="19">
        <v>1752315.21</v>
      </c>
      <c r="G26" s="20">
        <v>1165710.23</v>
      </c>
      <c r="H26" s="41">
        <f t="shared" si="2"/>
        <v>3.2231186870644608</v>
      </c>
    </row>
    <row r="27" spans="1:16" x14ac:dyDescent="0.25">
      <c r="A27" s="16" t="s">
        <v>113</v>
      </c>
      <c r="B27" s="19">
        <v>470194.41000000003</v>
      </c>
      <c r="C27" s="20">
        <v>311963.89</v>
      </c>
      <c r="D27" s="19">
        <v>501961.86</v>
      </c>
      <c r="E27" s="20">
        <v>333053.04000000004</v>
      </c>
      <c r="F27" s="19">
        <v>472357.15</v>
      </c>
      <c r="G27" s="20">
        <v>313216.59000000003</v>
      </c>
      <c r="H27" s="41">
        <f t="shared" si="2"/>
        <v>-5.9559432335462272</v>
      </c>
    </row>
    <row r="28" spans="1:16" x14ac:dyDescent="0.25">
      <c r="A28" s="16" t="s">
        <v>114</v>
      </c>
      <c r="B28" s="19">
        <v>1746098.09</v>
      </c>
      <c r="C28" s="20">
        <v>1162549.3500000001</v>
      </c>
      <c r="D28" s="19">
        <v>1111090.3999999999</v>
      </c>
      <c r="E28" s="20">
        <v>738590.36</v>
      </c>
      <c r="F28" s="19">
        <v>987234.57000000007</v>
      </c>
      <c r="G28" s="20">
        <v>656270.99</v>
      </c>
      <c r="H28" s="41">
        <f t="shared" si="2"/>
        <v>-11.145470406627025</v>
      </c>
    </row>
    <row r="29" spans="1:16" x14ac:dyDescent="0.25">
      <c r="A29" s="16" t="s">
        <v>101</v>
      </c>
      <c r="B29" s="19">
        <v>3103067.88</v>
      </c>
      <c r="C29" s="20">
        <v>2060150.78</v>
      </c>
      <c r="D29" s="19">
        <v>3288952.52</v>
      </c>
      <c r="E29" s="20">
        <v>2183866.58</v>
      </c>
      <c r="F29" s="19">
        <v>3626584.12</v>
      </c>
      <c r="G29" s="20">
        <v>2407412.5</v>
      </c>
      <c r="H29" s="41">
        <f t="shared" si="2"/>
        <v>10.236244377163366</v>
      </c>
    </row>
    <row r="30" spans="1:16" x14ac:dyDescent="0.25">
      <c r="A30" s="16" t="s">
        <v>115</v>
      </c>
      <c r="B30" s="19">
        <v>787006.73</v>
      </c>
      <c r="C30" s="20">
        <v>523814.95000000007</v>
      </c>
      <c r="D30" s="19">
        <v>817175.92</v>
      </c>
      <c r="E30" s="20">
        <v>543889.93999999994</v>
      </c>
      <c r="F30" s="19">
        <v>937489.49</v>
      </c>
      <c r="G30" s="20">
        <v>624169.19000000006</v>
      </c>
      <c r="H30" s="41">
        <f t="shared" si="2"/>
        <v>14.760201301020592</v>
      </c>
    </row>
    <row r="31" spans="1:16" x14ac:dyDescent="0.25">
      <c r="A31" s="16" t="s">
        <v>103</v>
      </c>
      <c r="B31" s="19">
        <v>574234.41</v>
      </c>
      <c r="C31" s="20">
        <v>381368.73000000004</v>
      </c>
      <c r="D31" s="19">
        <v>602829.37</v>
      </c>
      <c r="E31" s="20">
        <v>400502.85</v>
      </c>
      <c r="F31" s="19">
        <v>653502.76</v>
      </c>
      <c r="G31" s="20">
        <v>433494.64</v>
      </c>
      <c r="H31" s="41">
        <f t="shared" si="2"/>
        <v>8.2375918173865781</v>
      </c>
    </row>
    <row r="32" spans="1:16" x14ac:dyDescent="0.25">
      <c r="A32" s="16" t="s">
        <v>104</v>
      </c>
      <c r="B32" s="19">
        <v>488962.32</v>
      </c>
      <c r="C32" s="20">
        <v>323849.8</v>
      </c>
      <c r="D32" s="19">
        <v>657225.75</v>
      </c>
      <c r="E32" s="20">
        <v>436061.43</v>
      </c>
      <c r="F32" s="19">
        <v>601634.81999999995</v>
      </c>
      <c r="G32" s="20">
        <v>398803.04</v>
      </c>
      <c r="H32" s="41">
        <f t="shared" si="2"/>
        <v>-8.5442984489593616</v>
      </c>
    </row>
    <row r="33" spans="1:8" x14ac:dyDescent="0.25">
      <c r="A33" s="16" t="s">
        <v>105</v>
      </c>
      <c r="B33" s="19">
        <v>59437.260000000009</v>
      </c>
      <c r="C33" s="20">
        <v>39584.040000000008</v>
      </c>
      <c r="D33" s="19">
        <v>55474.850000000006</v>
      </c>
      <c r="E33" s="20">
        <v>36945.47</v>
      </c>
      <c r="F33" s="19">
        <v>51627.31</v>
      </c>
      <c r="G33" s="20">
        <v>34384.81</v>
      </c>
      <c r="H33" s="41">
        <f t="shared" si="2"/>
        <v>-6.9309173763387051</v>
      </c>
    </row>
    <row r="34" spans="1:8" x14ac:dyDescent="0.25">
      <c r="A34" s="16" t="s">
        <v>106</v>
      </c>
      <c r="B34" s="19">
        <v>3943552.5199999996</v>
      </c>
      <c r="C34" s="20">
        <v>2628025.0999999996</v>
      </c>
      <c r="D34" s="19">
        <v>4107824.04</v>
      </c>
      <c r="E34" s="20">
        <v>2737290.42</v>
      </c>
      <c r="F34" s="19">
        <v>4267998.45</v>
      </c>
      <c r="G34" s="20">
        <v>2844023.91</v>
      </c>
      <c r="H34" s="41">
        <f t="shared" si="2"/>
        <v>3.8992387954216499</v>
      </c>
    </row>
    <row r="35" spans="1:8" x14ac:dyDescent="0.25">
      <c r="A35" s="16" t="s">
        <v>194</v>
      </c>
      <c r="B35" s="19">
        <v>4225457.2200000007</v>
      </c>
      <c r="C35" s="20">
        <v>2810958.4000000004</v>
      </c>
      <c r="D35" s="19">
        <v>4464561.82</v>
      </c>
      <c r="E35" s="20">
        <v>2969362.3</v>
      </c>
      <c r="F35" s="19">
        <v>4815080.22</v>
      </c>
      <c r="G35" s="20">
        <v>3202181.08</v>
      </c>
      <c r="H35" s="41">
        <f t="shared" si="2"/>
        <v>7.8406996680735208</v>
      </c>
    </row>
    <row r="36" spans="1:8" x14ac:dyDescent="0.25">
      <c r="A36" s="31" t="s">
        <v>109</v>
      </c>
      <c r="B36" s="33">
        <v>3033329.8899999997</v>
      </c>
      <c r="C36" s="34">
        <v>2015136.0099999998</v>
      </c>
      <c r="D36" s="33">
        <v>3142276.3499999996</v>
      </c>
      <c r="E36" s="34">
        <v>2088511.5899999999</v>
      </c>
      <c r="F36" s="33">
        <v>3461625.3</v>
      </c>
      <c r="G36" s="34">
        <v>2300653.9000000004</v>
      </c>
      <c r="H36" s="41">
        <f t="shared" si="2"/>
        <v>10.157583564092192</v>
      </c>
    </row>
    <row r="37" spans="1:8" x14ac:dyDescent="0.25">
      <c r="A37" s="32" t="s">
        <v>177</v>
      </c>
      <c r="B37" s="19">
        <v>1298899.6700000002</v>
      </c>
      <c r="C37" s="20">
        <v>859577.13</v>
      </c>
      <c r="D37" s="19">
        <v>1812083.06</v>
      </c>
      <c r="E37" s="20">
        <v>1199187.9200000002</v>
      </c>
      <c r="F37" s="19">
        <v>1917016.2300000002</v>
      </c>
      <c r="G37" s="20">
        <v>1270222.6900000002</v>
      </c>
      <c r="H37" s="41">
        <f t="shared" si="2"/>
        <v>5.9235728458638919</v>
      </c>
    </row>
    <row r="38" spans="1:8" x14ac:dyDescent="0.25">
      <c r="A38" s="32" t="s">
        <v>178</v>
      </c>
      <c r="B38" s="19">
        <v>4604492.58</v>
      </c>
      <c r="C38" s="20">
        <v>3055512.1599999997</v>
      </c>
      <c r="D38" s="19">
        <v>5482119.1899999995</v>
      </c>
      <c r="E38" s="20">
        <v>3638193.1900000004</v>
      </c>
      <c r="F38" s="19">
        <v>5655388.9200000009</v>
      </c>
      <c r="G38" s="20">
        <v>3753462.08</v>
      </c>
      <c r="H38" s="41">
        <f t="shared" si="2"/>
        <v>3.1683004167241497</v>
      </c>
    </row>
    <row r="39" spans="1:8" x14ac:dyDescent="0.25">
      <c r="A39" s="13"/>
      <c r="B39" s="19"/>
      <c r="C39" s="20"/>
      <c r="D39" s="19"/>
      <c r="E39" s="20"/>
      <c r="F39" s="19"/>
      <c r="G39" s="20"/>
    </row>
    <row r="40" spans="1:8" x14ac:dyDescent="0.25">
      <c r="A40" s="14" t="s">
        <v>95</v>
      </c>
      <c r="B40" s="22">
        <f t="shared" ref="B40:G40" si="3">SUM(B25:B38)</f>
        <v>27625715.510000005</v>
      </c>
      <c r="C40" s="23">
        <f t="shared" si="3"/>
        <v>18357889.870000001</v>
      </c>
      <c r="D40" s="22">
        <f t="shared" si="3"/>
        <v>29687883.489999995</v>
      </c>
      <c r="E40" s="23">
        <f t="shared" si="3"/>
        <v>19726721.25</v>
      </c>
      <c r="F40" s="22">
        <f t="shared" si="3"/>
        <v>31349339.660000004</v>
      </c>
      <c r="G40" s="23">
        <f t="shared" si="3"/>
        <v>20831498.740000002</v>
      </c>
      <c r="H40" s="41">
        <f>(G40-E40)/E40*100</f>
        <v>5.6004111174836115</v>
      </c>
    </row>
    <row r="41" spans="1:8" x14ac:dyDescent="0.25">
      <c r="C41">
        <f>SUM(C25:C36)+C38</f>
        <v>17498312.740000002</v>
      </c>
      <c r="E41">
        <f>SUM(E25:E36)+E38</f>
        <v>18527533.330000002</v>
      </c>
      <c r="G41" s="21">
        <f>SUM(G25:G36)+G38</f>
        <v>19561276.049999997</v>
      </c>
    </row>
    <row r="43" spans="1:8" ht="15.6" x14ac:dyDescent="0.3">
      <c r="A43" s="67" t="s">
        <v>120</v>
      </c>
      <c r="B43" s="68"/>
      <c r="C43" s="68"/>
      <c r="D43" s="68"/>
      <c r="E43" s="68"/>
      <c r="F43" s="69"/>
      <c r="G43" s="69"/>
    </row>
    <row r="44" spans="1:8" x14ac:dyDescent="0.25">
      <c r="A44" s="7" t="s">
        <v>111</v>
      </c>
      <c r="B44" s="26" t="s">
        <v>191</v>
      </c>
      <c r="C44" s="27" t="s">
        <v>191</v>
      </c>
      <c r="D44" s="26" t="s">
        <v>193</v>
      </c>
      <c r="E44" s="27" t="s">
        <v>193</v>
      </c>
      <c r="F44" s="26" t="s">
        <v>195</v>
      </c>
      <c r="G44" s="27" t="s">
        <v>195</v>
      </c>
      <c r="H44" s="43" t="s">
        <v>192</v>
      </c>
    </row>
    <row r="45" spans="1:8" x14ac:dyDescent="0.25">
      <c r="A45" s="8"/>
      <c r="B45" s="9" t="s">
        <v>116</v>
      </c>
      <c r="C45" s="10" t="s">
        <v>117</v>
      </c>
      <c r="D45" s="9" t="s">
        <v>116</v>
      </c>
      <c r="E45" s="10" t="s">
        <v>117</v>
      </c>
      <c r="F45" s="9" t="s">
        <v>116</v>
      </c>
      <c r="G45" s="10" t="s">
        <v>117</v>
      </c>
    </row>
    <row r="46" spans="1:8" x14ac:dyDescent="0.25">
      <c r="A46" s="15" t="s">
        <v>98</v>
      </c>
      <c r="B46" s="19">
        <v>305995.11999999994</v>
      </c>
      <c r="C46" s="20">
        <v>244154.14999999997</v>
      </c>
      <c r="D46" s="19">
        <v>328642.14</v>
      </c>
      <c r="E46" s="20">
        <v>262269.49</v>
      </c>
      <c r="F46" s="19">
        <v>314356.78999999998</v>
      </c>
      <c r="G46" s="20">
        <v>250879.78</v>
      </c>
      <c r="H46" s="41">
        <f t="shared" ref="H46:H59" si="4">(G46-E46)/E46*100</f>
        <v>-4.3427506569673788</v>
      </c>
    </row>
    <row r="47" spans="1:8" x14ac:dyDescent="0.25">
      <c r="A47" s="16" t="s">
        <v>112</v>
      </c>
      <c r="B47" s="19">
        <v>500414.01</v>
      </c>
      <c r="C47" s="20">
        <v>399792.8</v>
      </c>
      <c r="D47" s="19">
        <v>611813.13</v>
      </c>
      <c r="E47" s="20">
        <v>488679.06</v>
      </c>
      <c r="F47" s="19">
        <v>653048.65999999992</v>
      </c>
      <c r="G47" s="20">
        <v>521582.17</v>
      </c>
      <c r="H47" s="41">
        <f t="shared" si="4"/>
        <v>6.7330713945467577</v>
      </c>
    </row>
    <row r="48" spans="1:8" x14ac:dyDescent="0.25">
      <c r="A48" s="16" t="s">
        <v>113</v>
      </c>
      <c r="B48" s="19">
        <v>104847.09999999998</v>
      </c>
      <c r="C48" s="20">
        <v>83647.819999999992</v>
      </c>
      <c r="D48" s="19">
        <v>101034.01</v>
      </c>
      <c r="E48" s="20">
        <v>80651.209999999992</v>
      </c>
      <c r="F48" s="19">
        <v>85863.12</v>
      </c>
      <c r="G48" s="20">
        <v>68525.55</v>
      </c>
      <c r="H48" s="41">
        <f t="shared" si="4"/>
        <v>-15.03469073805587</v>
      </c>
    </row>
    <row r="49" spans="1:8" x14ac:dyDescent="0.25">
      <c r="A49" s="16" t="s">
        <v>114</v>
      </c>
      <c r="B49" s="19">
        <v>106337.29999999999</v>
      </c>
      <c r="C49" s="20">
        <v>84859.4</v>
      </c>
      <c r="D49" s="19">
        <v>109845.12999999999</v>
      </c>
      <c r="E49" s="20">
        <v>87696.65</v>
      </c>
      <c r="F49" s="19">
        <v>111897.96</v>
      </c>
      <c r="G49" s="20">
        <v>89323.88</v>
      </c>
      <c r="H49" s="41">
        <f t="shared" si="4"/>
        <v>1.8555212770385305</v>
      </c>
    </row>
    <row r="50" spans="1:8" x14ac:dyDescent="0.25">
      <c r="A50" s="16" t="s">
        <v>101</v>
      </c>
      <c r="B50" s="19">
        <v>767515.03999999992</v>
      </c>
      <c r="C50" s="20">
        <v>612080.52</v>
      </c>
      <c r="D50" s="19">
        <v>990370.39</v>
      </c>
      <c r="E50" s="20">
        <v>790320.87</v>
      </c>
      <c r="F50" s="19">
        <v>1099145.3399999999</v>
      </c>
      <c r="G50" s="20">
        <v>877099.90999999992</v>
      </c>
      <c r="H50" s="41">
        <f t="shared" si="4"/>
        <v>10.980228827817735</v>
      </c>
    </row>
    <row r="51" spans="1:8" x14ac:dyDescent="0.25">
      <c r="A51" s="16" t="s">
        <v>115</v>
      </c>
      <c r="B51" s="19">
        <v>146527.72000000003</v>
      </c>
      <c r="C51" s="20">
        <v>116847.50000000001</v>
      </c>
      <c r="D51" s="19">
        <v>123617.82999999999</v>
      </c>
      <c r="E51" s="20">
        <v>98562.76</v>
      </c>
      <c r="F51" s="19">
        <v>179510.6</v>
      </c>
      <c r="G51" s="20">
        <v>143261.32</v>
      </c>
      <c r="H51" s="41">
        <f t="shared" si="4"/>
        <v>45.35035341948624</v>
      </c>
    </row>
    <row r="52" spans="1:8" x14ac:dyDescent="0.25">
      <c r="A52" s="16" t="s">
        <v>103</v>
      </c>
      <c r="B52" s="19">
        <v>32829.360000000001</v>
      </c>
      <c r="C52" s="20">
        <v>26192.35</v>
      </c>
      <c r="D52" s="19">
        <v>33926.729999999996</v>
      </c>
      <c r="E52" s="20">
        <v>27059.98</v>
      </c>
      <c r="F52" s="19">
        <v>33436.839999999997</v>
      </c>
      <c r="G52" s="20">
        <v>26666.55</v>
      </c>
      <c r="H52" s="41">
        <f t="shared" si="4"/>
        <v>-1.4539182955789336</v>
      </c>
    </row>
    <row r="53" spans="1:8" x14ac:dyDescent="0.25">
      <c r="A53" s="16" t="s">
        <v>104</v>
      </c>
      <c r="B53" s="19">
        <v>45847.94</v>
      </c>
      <c r="C53" s="20">
        <v>36563.25</v>
      </c>
      <c r="D53" s="19">
        <v>49917.700000000004</v>
      </c>
      <c r="E53" s="20">
        <v>39796</v>
      </c>
      <c r="F53" s="19">
        <v>52146.7</v>
      </c>
      <c r="G53" s="20">
        <v>41591.289999999994</v>
      </c>
      <c r="H53" s="41">
        <f t="shared" si="4"/>
        <v>4.5112322846517072</v>
      </c>
    </row>
    <row r="54" spans="1:8" x14ac:dyDescent="0.25">
      <c r="A54" s="16" t="s">
        <v>105</v>
      </c>
      <c r="B54" s="19">
        <v>10337.030000000001</v>
      </c>
      <c r="C54" s="20">
        <v>8262.7000000000007</v>
      </c>
      <c r="D54" s="19">
        <v>9820</v>
      </c>
      <c r="E54" s="20">
        <v>7850.14</v>
      </c>
      <c r="F54" s="19">
        <v>10856.449999999999</v>
      </c>
      <c r="G54" s="20">
        <v>8679.7199999999993</v>
      </c>
      <c r="H54" s="41">
        <f t="shared" si="4"/>
        <v>10.567709620465354</v>
      </c>
    </row>
    <row r="55" spans="1:8" x14ac:dyDescent="0.25">
      <c r="A55" s="16" t="s">
        <v>106</v>
      </c>
      <c r="B55" s="19">
        <v>224961.37000000002</v>
      </c>
      <c r="C55" s="20">
        <v>179876.64</v>
      </c>
      <c r="D55" s="19">
        <v>215924.81</v>
      </c>
      <c r="E55" s="20">
        <v>172646.85</v>
      </c>
      <c r="F55" s="19">
        <v>238266.44999999998</v>
      </c>
      <c r="G55" s="20">
        <v>190396.11</v>
      </c>
      <c r="H55" s="41">
        <f t="shared" si="4"/>
        <v>10.280674104392858</v>
      </c>
    </row>
    <row r="56" spans="1:8" x14ac:dyDescent="0.25">
      <c r="A56" s="16" t="s">
        <v>194</v>
      </c>
      <c r="B56" s="19">
        <v>1134045.46</v>
      </c>
      <c r="C56" s="20">
        <v>905831.3</v>
      </c>
      <c r="D56" s="19">
        <v>1234016.8699999999</v>
      </c>
      <c r="E56" s="20">
        <v>986060.96</v>
      </c>
      <c r="F56" s="19">
        <v>1409696.73</v>
      </c>
      <c r="G56" s="20">
        <v>1126378.25</v>
      </c>
      <c r="H56" s="41">
        <f t="shared" si="4"/>
        <v>14.23008269184494</v>
      </c>
    </row>
    <row r="57" spans="1:8" x14ac:dyDescent="0.25">
      <c r="A57" s="31" t="s">
        <v>109</v>
      </c>
      <c r="B57" s="33">
        <v>376926.66</v>
      </c>
      <c r="C57" s="34">
        <v>300604.17</v>
      </c>
      <c r="D57" s="33">
        <v>391083.54000000004</v>
      </c>
      <c r="E57" s="34">
        <v>312222</v>
      </c>
      <c r="F57" s="33">
        <v>416088.02</v>
      </c>
      <c r="G57" s="34">
        <v>332102.08999999997</v>
      </c>
      <c r="H57" s="41">
        <f t="shared" si="4"/>
        <v>6.3672931439808744</v>
      </c>
    </row>
    <row r="58" spans="1:8" x14ac:dyDescent="0.25">
      <c r="A58" s="32" t="s">
        <v>177</v>
      </c>
      <c r="B58" s="19">
        <v>204163.50999999998</v>
      </c>
      <c r="C58" s="20">
        <v>162620.82999999999</v>
      </c>
      <c r="D58" s="19">
        <v>285557.11</v>
      </c>
      <c r="E58" s="20">
        <v>227747.79</v>
      </c>
      <c r="F58" s="19">
        <v>283358.89</v>
      </c>
      <c r="G58" s="20">
        <v>226004.15</v>
      </c>
      <c r="H58" s="41">
        <f t="shared" si="4"/>
        <v>-0.76560128201464173</v>
      </c>
    </row>
    <row r="59" spans="1:8" x14ac:dyDescent="0.25">
      <c r="A59" s="32" t="s">
        <v>178</v>
      </c>
      <c r="B59" s="19">
        <v>370927.18999999994</v>
      </c>
      <c r="C59" s="20">
        <v>296086.30999999994</v>
      </c>
      <c r="D59" s="19">
        <v>417819.85</v>
      </c>
      <c r="E59" s="20">
        <v>333569.89999999997</v>
      </c>
      <c r="F59" s="19">
        <v>382215.22000000003</v>
      </c>
      <c r="G59" s="20">
        <v>305236.95999999996</v>
      </c>
      <c r="H59" s="41">
        <f t="shared" si="4"/>
        <v>-8.4938539118787411</v>
      </c>
    </row>
    <row r="60" spans="1:8" x14ac:dyDescent="0.25">
      <c r="A60" s="13"/>
      <c r="B60" s="19"/>
      <c r="C60" s="20"/>
      <c r="D60" s="19"/>
      <c r="E60" s="20"/>
      <c r="F60" s="19"/>
      <c r="G60" s="20"/>
    </row>
    <row r="61" spans="1:8" x14ac:dyDescent="0.25">
      <c r="A61" s="14" t="s">
        <v>95</v>
      </c>
      <c r="B61" s="22">
        <f t="shared" ref="B61:G61" si="5">SUM(B46:B59)</f>
        <v>4331674.8099999996</v>
      </c>
      <c r="C61" s="23">
        <f t="shared" si="5"/>
        <v>3457419.7399999998</v>
      </c>
      <c r="D61" s="22">
        <f t="shared" si="5"/>
        <v>4903389.24</v>
      </c>
      <c r="E61" s="23">
        <f t="shared" si="5"/>
        <v>3915133.6599999997</v>
      </c>
      <c r="F61" s="22">
        <f t="shared" si="5"/>
        <v>5269887.7699999996</v>
      </c>
      <c r="G61" s="23">
        <f t="shared" si="5"/>
        <v>4207727.7300000004</v>
      </c>
      <c r="H61" s="41">
        <f>(G61-E61)/E61*100</f>
        <v>7.4734120316086674</v>
      </c>
    </row>
    <row r="62" spans="1:8" x14ac:dyDescent="0.25">
      <c r="C62">
        <f>SUM(C46:C57)+C59</f>
        <v>3294798.9099999997</v>
      </c>
      <c r="E62">
        <f>SUM(E46:E57)+E59</f>
        <v>3687385.8699999996</v>
      </c>
      <c r="G62" s="21">
        <f>SUM(G46:G57)+G59</f>
        <v>3981723.58</v>
      </c>
    </row>
    <row r="64" spans="1:8" ht="15.6" x14ac:dyDescent="0.3">
      <c r="A64" s="67" t="s">
        <v>121</v>
      </c>
      <c r="B64" s="68"/>
      <c r="C64" s="68"/>
      <c r="D64" s="68"/>
      <c r="E64" s="68"/>
      <c r="F64" s="69"/>
      <c r="G64" s="69"/>
    </row>
    <row r="65" spans="1:8" x14ac:dyDescent="0.25">
      <c r="A65" s="7" t="s">
        <v>111</v>
      </c>
      <c r="B65" s="26" t="s">
        <v>191</v>
      </c>
      <c r="C65" s="27" t="s">
        <v>191</v>
      </c>
      <c r="D65" s="26" t="s">
        <v>193</v>
      </c>
      <c r="E65" s="27" t="s">
        <v>193</v>
      </c>
      <c r="F65" s="26" t="s">
        <v>195</v>
      </c>
      <c r="G65" s="27" t="s">
        <v>195</v>
      </c>
      <c r="H65" s="43" t="s">
        <v>192</v>
      </c>
    </row>
    <row r="66" spans="1:8" x14ac:dyDescent="0.25">
      <c r="A66" s="8"/>
      <c r="B66" s="9" t="s">
        <v>116</v>
      </c>
      <c r="C66" s="10" t="s">
        <v>117</v>
      </c>
      <c r="D66" s="9" t="s">
        <v>116</v>
      </c>
      <c r="E66" s="10" t="s">
        <v>117</v>
      </c>
      <c r="F66" s="9" t="s">
        <v>116</v>
      </c>
      <c r="G66" s="10" t="s">
        <v>117</v>
      </c>
    </row>
    <row r="67" spans="1:8" x14ac:dyDescent="0.25">
      <c r="A67" s="15" t="s">
        <v>98</v>
      </c>
      <c r="B67" s="19">
        <v>4582602.7299999995</v>
      </c>
      <c r="C67" s="20">
        <v>3659063</v>
      </c>
      <c r="D67" s="19">
        <v>5830752.9100000001</v>
      </c>
      <c r="E67" s="20">
        <v>4655456.22</v>
      </c>
      <c r="F67" s="19">
        <v>7488614.0800000001</v>
      </c>
      <c r="G67" s="20">
        <v>5979836.4700000007</v>
      </c>
      <c r="H67" s="41">
        <f t="shared" ref="H67:H80" si="6">(G67-E67)/E67*100</f>
        <v>28.447915465522321</v>
      </c>
    </row>
    <row r="68" spans="1:8" x14ac:dyDescent="0.25">
      <c r="A68" s="16" t="s">
        <v>112</v>
      </c>
      <c r="B68" s="19">
        <v>1763093.48</v>
      </c>
      <c r="C68" s="20">
        <v>1408499.4</v>
      </c>
      <c r="D68" s="19">
        <v>2651290.38</v>
      </c>
      <c r="E68" s="20">
        <v>2118204.5299999998</v>
      </c>
      <c r="F68" s="19">
        <v>3938209.8800000004</v>
      </c>
      <c r="G68" s="20">
        <v>3147637.22</v>
      </c>
      <c r="H68" s="41">
        <f t="shared" si="6"/>
        <v>48.599305469335413</v>
      </c>
    </row>
    <row r="69" spans="1:8" x14ac:dyDescent="0.25">
      <c r="A69" s="16" t="s">
        <v>113</v>
      </c>
      <c r="B69" s="19">
        <v>585007.53999999992</v>
      </c>
      <c r="C69" s="20">
        <v>466966.19999999995</v>
      </c>
      <c r="D69" s="19">
        <v>643921.15</v>
      </c>
      <c r="E69" s="20">
        <v>514005.42000000004</v>
      </c>
      <c r="F69" s="19">
        <v>603905.84000000008</v>
      </c>
      <c r="G69" s="20">
        <v>482095.07</v>
      </c>
      <c r="H69" s="41">
        <f t="shared" si="6"/>
        <v>-6.2081738359879619</v>
      </c>
    </row>
    <row r="70" spans="1:8" x14ac:dyDescent="0.25">
      <c r="A70" s="16" t="s">
        <v>114</v>
      </c>
      <c r="B70" s="19">
        <v>1231558.17</v>
      </c>
      <c r="C70" s="20">
        <v>983620.83</v>
      </c>
      <c r="D70" s="19">
        <v>1322074.8899999999</v>
      </c>
      <c r="E70" s="20">
        <v>1055638.19</v>
      </c>
      <c r="F70" s="19">
        <v>1348949.9100000001</v>
      </c>
      <c r="G70" s="20">
        <v>1077175.07</v>
      </c>
      <c r="H70" s="41">
        <f t="shared" si="6"/>
        <v>2.0401762842627096</v>
      </c>
    </row>
    <row r="71" spans="1:8" x14ac:dyDescent="0.25">
      <c r="A71" s="16" t="s">
        <v>101</v>
      </c>
      <c r="B71" s="19">
        <v>9265476.7899999991</v>
      </c>
      <c r="C71" s="20">
        <v>7402439.6600000001</v>
      </c>
      <c r="D71" s="19">
        <v>10441700.18</v>
      </c>
      <c r="E71" s="20">
        <v>8341355.9399999995</v>
      </c>
      <c r="F71" s="19">
        <v>12876090.33</v>
      </c>
      <c r="G71" s="20">
        <v>10287059.290000001</v>
      </c>
      <c r="H71" s="41">
        <f t="shared" si="6"/>
        <v>23.325983976653099</v>
      </c>
    </row>
    <row r="72" spans="1:8" x14ac:dyDescent="0.25">
      <c r="A72" s="16" t="s">
        <v>115</v>
      </c>
      <c r="B72" s="19">
        <v>827649.04</v>
      </c>
      <c r="C72" s="20">
        <v>661384.53999999992</v>
      </c>
      <c r="D72" s="19">
        <v>896219.97</v>
      </c>
      <c r="E72" s="20">
        <v>716240.73</v>
      </c>
      <c r="F72" s="19">
        <v>967685.97</v>
      </c>
      <c r="G72" s="20">
        <v>773112.92999999993</v>
      </c>
      <c r="H72" s="41">
        <f t="shared" si="6"/>
        <v>7.9403750188850557</v>
      </c>
    </row>
    <row r="73" spans="1:8" x14ac:dyDescent="0.25">
      <c r="A73" s="16" t="s">
        <v>103</v>
      </c>
      <c r="B73" s="19">
        <v>637597.89999999991</v>
      </c>
      <c r="C73" s="20">
        <v>509194.05999999994</v>
      </c>
      <c r="D73" s="19">
        <v>621118.22</v>
      </c>
      <c r="E73" s="20">
        <v>496042.34</v>
      </c>
      <c r="F73" s="19">
        <v>647071.36</v>
      </c>
      <c r="G73" s="20">
        <v>516752.52</v>
      </c>
      <c r="H73" s="41">
        <f t="shared" si="6"/>
        <v>4.1750831189127906</v>
      </c>
    </row>
    <row r="74" spans="1:8" x14ac:dyDescent="0.25">
      <c r="A74" s="16" t="s">
        <v>104</v>
      </c>
      <c r="B74" s="19">
        <v>1119351.3399999999</v>
      </c>
      <c r="C74" s="20">
        <v>893425.6</v>
      </c>
      <c r="D74" s="19">
        <v>1290304.1599999999</v>
      </c>
      <c r="E74" s="20">
        <v>1029895.1699999999</v>
      </c>
      <c r="F74" s="19">
        <v>1384569.26</v>
      </c>
      <c r="G74" s="20">
        <v>1105328.19</v>
      </c>
      <c r="H74" s="41">
        <f t="shared" si="6"/>
        <v>7.3243396218665655</v>
      </c>
    </row>
    <row r="75" spans="1:8" x14ac:dyDescent="0.25">
      <c r="A75" s="16" t="s">
        <v>105</v>
      </c>
      <c r="B75" s="19">
        <v>44389.86</v>
      </c>
      <c r="C75" s="20">
        <v>35482.759999999995</v>
      </c>
      <c r="D75" s="19">
        <v>38866.379999999997</v>
      </c>
      <c r="E75" s="20">
        <v>31070.43</v>
      </c>
      <c r="F75" s="19">
        <v>39847.699999999997</v>
      </c>
      <c r="G75" s="20">
        <v>31858.03</v>
      </c>
      <c r="H75" s="41">
        <f t="shared" si="6"/>
        <v>2.53488606369464</v>
      </c>
    </row>
    <row r="76" spans="1:8" x14ac:dyDescent="0.25">
      <c r="A76" s="16" t="s">
        <v>106</v>
      </c>
      <c r="B76" s="19">
        <v>3424999.66</v>
      </c>
      <c r="C76" s="20">
        <v>2739548.22</v>
      </c>
      <c r="D76" s="19">
        <v>3641819.2</v>
      </c>
      <c r="E76" s="20">
        <v>2912839.56</v>
      </c>
      <c r="F76" s="19">
        <v>3988388.87</v>
      </c>
      <c r="G76" s="20">
        <v>3189742.44</v>
      </c>
      <c r="H76" s="41">
        <f t="shared" si="6"/>
        <v>9.5062867108272808</v>
      </c>
    </row>
    <row r="77" spans="1:8" x14ac:dyDescent="0.25">
      <c r="A77" s="16" t="s">
        <v>194</v>
      </c>
      <c r="B77" s="19">
        <v>4108479.5199999996</v>
      </c>
      <c r="C77" s="20">
        <v>3282239.7899999996</v>
      </c>
      <c r="D77" s="19">
        <v>5440177.5899999999</v>
      </c>
      <c r="E77" s="20">
        <v>4345963.08</v>
      </c>
      <c r="F77" s="19">
        <v>8285298.0500000007</v>
      </c>
      <c r="G77" s="20">
        <v>6620534.1500000004</v>
      </c>
      <c r="H77" s="41">
        <f t="shared" si="6"/>
        <v>52.337560815173802</v>
      </c>
    </row>
    <row r="78" spans="1:8" x14ac:dyDescent="0.25">
      <c r="A78" s="31" t="s">
        <v>109</v>
      </c>
      <c r="B78" s="33">
        <v>7377309.3500000006</v>
      </c>
      <c r="C78" s="34">
        <v>5892644.8300000001</v>
      </c>
      <c r="D78" s="33">
        <v>8549954.0899999999</v>
      </c>
      <c r="E78" s="34">
        <v>6830018.9699999997</v>
      </c>
      <c r="F78" s="33">
        <v>9175416.7800000012</v>
      </c>
      <c r="G78" s="34">
        <v>7328923.4000000004</v>
      </c>
      <c r="H78" s="41">
        <f t="shared" si="6"/>
        <v>7.3045833721893842</v>
      </c>
    </row>
    <row r="79" spans="1:8" x14ac:dyDescent="0.25">
      <c r="A79" s="32" t="s">
        <v>177</v>
      </c>
      <c r="B79" s="19">
        <v>840845.39999999979</v>
      </c>
      <c r="C79" s="20">
        <v>670979.41999999981</v>
      </c>
      <c r="D79" s="19">
        <v>1211441.1399999999</v>
      </c>
      <c r="E79" s="20">
        <v>966006.03</v>
      </c>
      <c r="F79" s="19">
        <v>1324339.75</v>
      </c>
      <c r="G79" s="20">
        <v>1056527.73</v>
      </c>
      <c r="H79" s="41">
        <f t="shared" si="6"/>
        <v>9.3707179032826478</v>
      </c>
    </row>
    <row r="80" spans="1:8" x14ac:dyDescent="0.25">
      <c r="A80" s="32" t="s">
        <v>178</v>
      </c>
      <c r="B80" s="19">
        <v>5006659.5299999993</v>
      </c>
      <c r="C80" s="20">
        <v>3995882.6599999992</v>
      </c>
      <c r="D80" s="19">
        <v>5647865.2400000002</v>
      </c>
      <c r="E80" s="20">
        <v>4506931.3100000005</v>
      </c>
      <c r="F80" s="19">
        <v>6229884.29</v>
      </c>
      <c r="G80" s="20">
        <v>4972633.1000000006</v>
      </c>
      <c r="H80" s="41">
        <f t="shared" si="6"/>
        <v>10.333012818870763</v>
      </c>
    </row>
    <row r="81" spans="1:8" x14ac:dyDescent="0.25">
      <c r="A81" s="13"/>
      <c r="B81" s="19"/>
      <c r="C81" s="20"/>
      <c r="D81" s="19"/>
      <c r="E81" s="20"/>
      <c r="F81" s="19"/>
      <c r="G81" s="20"/>
    </row>
    <row r="82" spans="1:8" x14ac:dyDescent="0.25">
      <c r="A82" s="14" t="s">
        <v>95</v>
      </c>
      <c r="B82" s="22">
        <f t="shared" ref="B82:G82" si="7">SUM(B67:B80)</f>
        <v>40815020.309999995</v>
      </c>
      <c r="C82" s="23">
        <f t="shared" si="7"/>
        <v>32601370.969999999</v>
      </c>
      <c r="D82" s="22">
        <f t="shared" si="7"/>
        <v>48227505.499999993</v>
      </c>
      <c r="E82" s="23">
        <f t="shared" si="7"/>
        <v>38519667.920000002</v>
      </c>
      <c r="F82" s="22">
        <f t="shared" si="7"/>
        <v>58298272.07</v>
      </c>
      <c r="G82" s="23">
        <f t="shared" si="7"/>
        <v>46569215.610000007</v>
      </c>
      <c r="H82" s="41">
        <f>(G82-E82)/E82*100</f>
        <v>20.89724061670988</v>
      </c>
    </row>
    <row r="83" spans="1:8" x14ac:dyDescent="0.25">
      <c r="C83">
        <f>SUM(C67:C78)+C80</f>
        <v>31930391.550000001</v>
      </c>
      <c r="E83">
        <f>SUM(E67:E78)+E80</f>
        <v>37553661.890000001</v>
      </c>
      <c r="G83" s="21">
        <f>SUM(G67:G78)+G80</f>
        <v>45512687.88000001</v>
      </c>
    </row>
    <row r="85" spans="1:8" ht="15.6" x14ac:dyDescent="0.3">
      <c r="A85" s="67" t="s">
        <v>122</v>
      </c>
      <c r="B85" s="68"/>
      <c r="C85" s="68"/>
      <c r="D85" s="68"/>
      <c r="E85" s="68"/>
      <c r="F85" s="69"/>
      <c r="G85" s="69"/>
    </row>
    <row r="86" spans="1:8" x14ac:dyDescent="0.25">
      <c r="A86" s="7" t="s">
        <v>111</v>
      </c>
      <c r="B86" s="26" t="s">
        <v>191</v>
      </c>
      <c r="C86" s="27" t="s">
        <v>191</v>
      </c>
      <c r="D86" s="26" t="s">
        <v>193</v>
      </c>
      <c r="E86" s="27" t="s">
        <v>193</v>
      </c>
      <c r="F86" s="26" t="s">
        <v>195</v>
      </c>
      <c r="G86" s="27" t="s">
        <v>195</v>
      </c>
      <c r="H86" s="43" t="s">
        <v>192</v>
      </c>
    </row>
    <row r="87" spans="1:8" x14ac:dyDescent="0.25">
      <c r="A87" s="8"/>
      <c r="B87" s="9" t="s">
        <v>116</v>
      </c>
      <c r="C87" s="10" t="s">
        <v>117</v>
      </c>
      <c r="D87" s="9" t="s">
        <v>116</v>
      </c>
      <c r="E87" s="10" t="s">
        <v>117</v>
      </c>
      <c r="F87" s="9" t="s">
        <v>116</v>
      </c>
      <c r="G87" s="10" t="s">
        <v>117</v>
      </c>
    </row>
    <row r="88" spans="1:8" x14ac:dyDescent="0.25">
      <c r="A88" s="15" t="s">
        <v>98</v>
      </c>
      <c r="B88" s="19">
        <v>633276.77</v>
      </c>
      <c r="C88" s="20">
        <v>420113.59999999992</v>
      </c>
      <c r="D88" s="19">
        <v>689125.96</v>
      </c>
      <c r="E88" s="20">
        <v>457489.44999999995</v>
      </c>
      <c r="F88" s="19">
        <v>721490.17999999993</v>
      </c>
      <c r="G88" s="20">
        <v>478905.62</v>
      </c>
      <c r="H88" s="41">
        <f t="shared" ref="H88:H101" si="8">(G88-E88)/E88*100</f>
        <v>4.681238004504813</v>
      </c>
    </row>
    <row r="89" spans="1:8" x14ac:dyDescent="0.25">
      <c r="A89" s="16" t="s">
        <v>112</v>
      </c>
      <c r="B89" s="19">
        <v>1220074.94</v>
      </c>
      <c r="C89" s="20">
        <v>811619.76</v>
      </c>
      <c r="D89" s="19">
        <v>1284940.08</v>
      </c>
      <c r="E89" s="20">
        <v>854787.82</v>
      </c>
      <c r="F89" s="19">
        <v>1960199.03</v>
      </c>
      <c r="G89" s="20">
        <v>1305391.29</v>
      </c>
      <c r="H89" s="41">
        <f t="shared" si="8"/>
        <v>52.71524224573065</v>
      </c>
    </row>
    <row r="90" spans="1:8" x14ac:dyDescent="0.25">
      <c r="A90" s="16" t="s">
        <v>113</v>
      </c>
      <c r="B90" s="19">
        <v>193731.88999999998</v>
      </c>
      <c r="C90" s="20">
        <v>128321.43</v>
      </c>
      <c r="D90" s="19">
        <v>204765.53</v>
      </c>
      <c r="E90" s="20">
        <v>135639.96</v>
      </c>
      <c r="F90" s="19">
        <v>198057.53000000003</v>
      </c>
      <c r="G90" s="20">
        <v>131149.09</v>
      </c>
      <c r="H90" s="41">
        <f t="shared" si="8"/>
        <v>-3.3108753497125742</v>
      </c>
    </row>
    <row r="91" spans="1:8" x14ac:dyDescent="0.25">
      <c r="A91" s="16" t="s">
        <v>114</v>
      </c>
      <c r="B91" s="19">
        <v>2358010.98</v>
      </c>
      <c r="C91" s="20">
        <v>1571383.62</v>
      </c>
      <c r="D91" s="19">
        <v>299191.28000000003</v>
      </c>
      <c r="E91" s="20">
        <v>198964.18</v>
      </c>
      <c r="F91" s="19">
        <v>390641.27</v>
      </c>
      <c r="G91" s="20">
        <v>259592.71</v>
      </c>
      <c r="H91" s="41">
        <f t="shared" si="8"/>
        <v>30.47208296488343</v>
      </c>
    </row>
    <row r="92" spans="1:8" x14ac:dyDescent="0.25">
      <c r="A92" s="16" t="s">
        <v>101</v>
      </c>
      <c r="B92" s="19">
        <v>1994668.4100000001</v>
      </c>
      <c r="C92" s="20">
        <v>1324462.25</v>
      </c>
      <c r="D92" s="19">
        <v>2014245.6500000001</v>
      </c>
      <c r="E92" s="20">
        <v>1337200.6300000001</v>
      </c>
      <c r="F92" s="19">
        <v>2587245.4300000002</v>
      </c>
      <c r="G92" s="20">
        <v>1718341.04</v>
      </c>
      <c r="H92" s="41">
        <f t="shared" si="8"/>
        <v>28.502858991324274</v>
      </c>
    </row>
    <row r="93" spans="1:8" x14ac:dyDescent="0.25">
      <c r="A93" s="16" t="s">
        <v>115</v>
      </c>
      <c r="B93" s="19">
        <v>328415.09000000003</v>
      </c>
      <c r="C93" s="20">
        <v>217728.76</v>
      </c>
      <c r="D93" s="19">
        <v>291548.87</v>
      </c>
      <c r="E93" s="20">
        <v>193379.85</v>
      </c>
      <c r="F93" s="19">
        <v>322837.89</v>
      </c>
      <c r="G93" s="20">
        <v>214114.13</v>
      </c>
      <c r="H93" s="41">
        <f t="shared" si="8"/>
        <v>10.722047824527737</v>
      </c>
    </row>
    <row r="94" spans="1:8" x14ac:dyDescent="0.25">
      <c r="A94" s="16" t="s">
        <v>103</v>
      </c>
      <c r="B94" s="19">
        <v>253008.97</v>
      </c>
      <c r="C94" s="20">
        <v>167445.87</v>
      </c>
      <c r="D94" s="19">
        <v>254037.34000000003</v>
      </c>
      <c r="E94" s="20">
        <v>168099.26</v>
      </c>
      <c r="F94" s="19">
        <v>290702.56</v>
      </c>
      <c r="G94" s="20">
        <v>192437.28</v>
      </c>
      <c r="H94" s="41">
        <f t="shared" si="8"/>
        <v>14.47836236756782</v>
      </c>
    </row>
    <row r="95" spans="1:8" x14ac:dyDescent="0.25">
      <c r="A95" s="16" t="s">
        <v>104</v>
      </c>
      <c r="B95" s="19">
        <v>162265.93</v>
      </c>
      <c r="C95" s="20">
        <v>107701.11</v>
      </c>
      <c r="D95" s="19">
        <v>164087.5</v>
      </c>
      <c r="E95" s="20">
        <v>108929.40000000001</v>
      </c>
      <c r="F95" s="19">
        <v>161561.33000000002</v>
      </c>
      <c r="G95" s="20">
        <v>107275.01000000001</v>
      </c>
      <c r="H95" s="41">
        <f t="shared" si="8"/>
        <v>-1.5187727096633226</v>
      </c>
    </row>
    <row r="96" spans="1:8" x14ac:dyDescent="0.25">
      <c r="A96" s="16" t="s">
        <v>105</v>
      </c>
      <c r="B96" s="19">
        <v>17683.5</v>
      </c>
      <c r="C96" s="20">
        <v>11774.38</v>
      </c>
      <c r="D96" s="19">
        <v>17317.78</v>
      </c>
      <c r="E96" s="20">
        <v>11533.56</v>
      </c>
      <c r="F96" s="19">
        <v>15410.42</v>
      </c>
      <c r="G96" s="20">
        <v>10264.08</v>
      </c>
      <c r="H96" s="41">
        <f t="shared" si="8"/>
        <v>-11.006835703806974</v>
      </c>
    </row>
    <row r="97" spans="1:8" x14ac:dyDescent="0.25">
      <c r="A97" s="16" t="s">
        <v>106</v>
      </c>
      <c r="B97" s="19">
        <v>1159448.6099999999</v>
      </c>
      <c r="C97" s="20">
        <v>772522.46</v>
      </c>
      <c r="D97" s="19">
        <v>1200572.43</v>
      </c>
      <c r="E97" s="20">
        <v>800104.47</v>
      </c>
      <c r="F97" s="19">
        <v>1403562.38</v>
      </c>
      <c r="G97" s="20">
        <v>935358.2</v>
      </c>
      <c r="H97" s="41">
        <f t="shared" si="8"/>
        <v>16.904508732465899</v>
      </c>
    </row>
    <row r="98" spans="1:8" x14ac:dyDescent="0.25">
      <c r="A98" s="16" t="s">
        <v>194</v>
      </c>
      <c r="B98" s="19">
        <v>2118391.29</v>
      </c>
      <c r="C98" s="20">
        <v>1409323.93</v>
      </c>
      <c r="D98" s="19">
        <v>2161557.75</v>
      </c>
      <c r="E98" s="20">
        <v>1438536.32</v>
      </c>
      <c r="F98" s="19">
        <v>2289591.15</v>
      </c>
      <c r="G98" s="20">
        <v>1523228.06</v>
      </c>
      <c r="H98" s="41">
        <f t="shared" si="8"/>
        <v>5.8873550026182153</v>
      </c>
    </row>
    <row r="99" spans="1:8" x14ac:dyDescent="0.25">
      <c r="A99" s="31" t="s">
        <v>109</v>
      </c>
      <c r="B99" s="33">
        <v>1640415.54</v>
      </c>
      <c r="C99" s="34">
        <v>1093935.8700000001</v>
      </c>
      <c r="D99" s="33">
        <v>1764979.22</v>
      </c>
      <c r="E99" s="34">
        <v>1173637.3099999998</v>
      </c>
      <c r="F99" s="33">
        <v>2071700.04</v>
      </c>
      <c r="G99" s="34">
        <v>1383145.01</v>
      </c>
      <c r="H99" s="41">
        <f t="shared" si="8"/>
        <v>17.851145171927111</v>
      </c>
    </row>
    <row r="100" spans="1:8" x14ac:dyDescent="0.25">
      <c r="A100" s="32" t="s">
        <v>177</v>
      </c>
      <c r="B100" s="19">
        <v>1874015.16</v>
      </c>
      <c r="C100" s="20">
        <v>1244368.72</v>
      </c>
      <c r="D100" s="19">
        <v>2715375.7</v>
      </c>
      <c r="E100" s="20">
        <v>1807172.32</v>
      </c>
      <c r="F100" s="19">
        <v>2913938.99</v>
      </c>
      <c r="G100" s="20">
        <v>1939882.77</v>
      </c>
      <c r="H100" s="41">
        <f t="shared" si="8"/>
        <v>7.3435415389717758</v>
      </c>
    </row>
    <row r="101" spans="1:8" x14ac:dyDescent="0.25">
      <c r="A101" s="32" t="s">
        <v>178</v>
      </c>
      <c r="B101" s="19">
        <v>2132477.6800000002</v>
      </c>
      <c r="C101" s="20">
        <v>1418579.7600000002</v>
      </c>
      <c r="D101" s="19">
        <v>2809688.28</v>
      </c>
      <c r="E101" s="20">
        <v>1869067.94</v>
      </c>
      <c r="F101" s="19">
        <v>2811826.9099999997</v>
      </c>
      <c r="G101" s="20">
        <v>1870004.4100000001</v>
      </c>
      <c r="H101" s="41">
        <f t="shared" si="8"/>
        <v>5.0103582644524136E-2</v>
      </c>
    </row>
    <row r="102" spans="1:8" x14ac:dyDescent="0.25">
      <c r="A102" s="13"/>
      <c r="B102" s="19"/>
      <c r="C102" s="20"/>
      <c r="D102" s="19"/>
      <c r="E102" s="20"/>
      <c r="F102" s="19"/>
      <c r="G102" s="20"/>
    </row>
    <row r="103" spans="1:8" x14ac:dyDescent="0.25">
      <c r="A103" s="14" t="s">
        <v>95</v>
      </c>
      <c r="B103" s="22">
        <f t="shared" ref="B103:G103" si="9">SUM(B88:B101)</f>
        <v>16085884.759999998</v>
      </c>
      <c r="C103" s="23">
        <f t="shared" si="9"/>
        <v>10699281.52</v>
      </c>
      <c r="D103" s="22">
        <f t="shared" si="9"/>
        <v>15871433.369999999</v>
      </c>
      <c r="E103" s="23">
        <f t="shared" si="9"/>
        <v>10554542.469999999</v>
      </c>
      <c r="F103" s="22">
        <f t="shared" si="9"/>
        <v>18138765.109999999</v>
      </c>
      <c r="G103" s="23">
        <f t="shared" si="9"/>
        <v>12069088.699999999</v>
      </c>
      <c r="H103" s="41">
        <f>(G103-E103)/E103*100</f>
        <v>14.349709940576899</v>
      </c>
    </row>
    <row r="104" spans="1:8" x14ac:dyDescent="0.25">
      <c r="C104">
        <f>SUM(C88:C99)+C101</f>
        <v>9454912.8000000007</v>
      </c>
      <c r="E104">
        <f>SUM(E88:E99)+E101</f>
        <v>8747370.1500000004</v>
      </c>
      <c r="G104" s="21">
        <f>SUM(G88:G99)+G101</f>
        <v>10129205.93</v>
      </c>
    </row>
    <row r="106" spans="1:8" ht="15.6" x14ac:dyDescent="0.3">
      <c r="A106" s="67" t="s">
        <v>123</v>
      </c>
      <c r="B106" s="68"/>
      <c r="C106" s="68"/>
      <c r="D106" s="68"/>
      <c r="E106" s="68"/>
      <c r="F106" s="69"/>
      <c r="G106" s="69"/>
    </row>
    <row r="107" spans="1:8" x14ac:dyDescent="0.25">
      <c r="A107" s="7" t="s">
        <v>111</v>
      </c>
      <c r="B107" s="26" t="s">
        <v>191</v>
      </c>
      <c r="C107" s="27" t="s">
        <v>191</v>
      </c>
      <c r="D107" s="26" t="s">
        <v>193</v>
      </c>
      <c r="E107" s="27" t="s">
        <v>193</v>
      </c>
      <c r="F107" s="26" t="s">
        <v>195</v>
      </c>
      <c r="G107" s="27" t="s">
        <v>195</v>
      </c>
      <c r="H107" s="43" t="s">
        <v>192</v>
      </c>
    </row>
    <row r="108" spans="1:8" x14ac:dyDescent="0.25">
      <c r="A108" s="8"/>
      <c r="B108" s="9" t="s">
        <v>116</v>
      </c>
      <c r="C108" s="10" t="s">
        <v>117</v>
      </c>
      <c r="D108" s="9" t="s">
        <v>116</v>
      </c>
      <c r="E108" s="10" t="s">
        <v>117</v>
      </c>
      <c r="F108" s="9" t="s">
        <v>116</v>
      </c>
      <c r="G108" s="10" t="s">
        <v>117</v>
      </c>
    </row>
    <row r="109" spans="1:8" x14ac:dyDescent="0.25">
      <c r="A109" s="15" t="s">
        <v>98</v>
      </c>
      <c r="B109" s="19">
        <v>816029.03999999992</v>
      </c>
      <c r="C109" s="20">
        <v>651192.79999999993</v>
      </c>
      <c r="D109" s="19">
        <v>1083755.07</v>
      </c>
      <c r="E109" s="20">
        <v>865215.52</v>
      </c>
      <c r="F109" s="19">
        <v>1187556.02</v>
      </c>
      <c r="G109" s="20">
        <v>948381.94</v>
      </c>
      <c r="H109" s="41">
        <f t="shared" ref="H109:H122" si="10">(G109-E109)/E109*100</f>
        <v>9.6122200859272517</v>
      </c>
    </row>
    <row r="110" spans="1:8" x14ac:dyDescent="0.25">
      <c r="A110" s="16" t="s">
        <v>112</v>
      </c>
      <c r="B110" s="19">
        <v>764920.67</v>
      </c>
      <c r="C110" s="20">
        <v>611356.30000000005</v>
      </c>
      <c r="D110" s="19">
        <v>2612817.19</v>
      </c>
      <c r="E110" s="20">
        <v>2089140.41</v>
      </c>
      <c r="F110" s="19">
        <v>4073334.38</v>
      </c>
      <c r="G110" s="20">
        <v>3257901.91</v>
      </c>
      <c r="H110" s="41">
        <f t="shared" si="10"/>
        <v>55.944612167068286</v>
      </c>
    </row>
    <row r="111" spans="1:8" x14ac:dyDescent="0.25">
      <c r="A111" s="16" t="s">
        <v>113</v>
      </c>
      <c r="B111" s="19">
        <v>80393.26999999999</v>
      </c>
      <c r="C111" s="20">
        <v>64232.259999999995</v>
      </c>
      <c r="D111" s="19">
        <v>71245.5</v>
      </c>
      <c r="E111" s="20">
        <v>56896.67</v>
      </c>
      <c r="F111" s="19">
        <v>75620.069999999992</v>
      </c>
      <c r="G111" s="20">
        <v>60403.049999999996</v>
      </c>
      <c r="H111" s="41">
        <f t="shared" si="10"/>
        <v>6.1627156738698368</v>
      </c>
    </row>
    <row r="112" spans="1:8" x14ac:dyDescent="0.25">
      <c r="A112" s="16" t="s">
        <v>114</v>
      </c>
      <c r="B112" s="19">
        <v>1979670.5199999998</v>
      </c>
      <c r="C112" s="20">
        <v>1583271.8099999998</v>
      </c>
      <c r="D112" s="19">
        <v>388502.49</v>
      </c>
      <c r="E112" s="20">
        <v>310331.38</v>
      </c>
      <c r="F112" s="19">
        <v>471813.01</v>
      </c>
      <c r="G112" s="20">
        <v>376740.07</v>
      </c>
      <c r="H112" s="41">
        <f t="shared" si="10"/>
        <v>21.399282921372631</v>
      </c>
    </row>
    <row r="113" spans="1:8" x14ac:dyDescent="0.25">
      <c r="A113" s="16" t="s">
        <v>101</v>
      </c>
      <c r="B113" s="19">
        <v>2458301.71</v>
      </c>
      <c r="C113" s="20">
        <v>1962761.5699999998</v>
      </c>
      <c r="D113" s="19">
        <v>4573929.3900000006</v>
      </c>
      <c r="E113" s="20">
        <v>3652925.51</v>
      </c>
      <c r="F113" s="19">
        <v>6137990.9100000001</v>
      </c>
      <c r="G113" s="20">
        <v>4903587.83</v>
      </c>
      <c r="H113" s="41">
        <f t="shared" si="10"/>
        <v>34.237279587997961</v>
      </c>
    </row>
    <row r="114" spans="1:8" x14ac:dyDescent="0.25">
      <c r="A114" s="16" t="s">
        <v>115</v>
      </c>
      <c r="B114" s="19">
        <v>333518.97000000003</v>
      </c>
      <c r="C114" s="20">
        <v>265906.74</v>
      </c>
      <c r="D114" s="19">
        <v>345749.12</v>
      </c>
      <c r="E114" s="20">
        <v>276102.34999999998</v>
      </c>
      <c r="F114" s="19">
        <v>380907.75</v>
      </c>
      <c r="G114" s="20">
        <v>304017.20999999996</v>
      </c>
      <c r="H114" s="41">
        <f t="shared" si="10"/>
        <v>10.110330462598377</v>
      </c>
    </row>
    <row r="115" spans="1:8" x14ac:dyDescent="0.25">
      <c r="A115" s="16" t="s">
        <v>103</v>
      </c>
      <c r="B115" s="19">
        <v>206267.69</v>
      </c>
      <c r="C115" s="20">
        <v>164803.53</v>
      </c>
      <c r="D115" s="19">
        <v>171372.32</v>
      </c>
      <c r="E115" s="20">
        <v>136952.01999999999</v>
      </c>
      <c r="F115" s="19">
        <v>173722.38999999998</v>
      </c>
      <c r="G115" s="20">
        <v>138736.07999999999</v>
      </c>
      <c r="H115" s="41">
        <f t="shared" si="10"/>
        <v>1.3026898033340419</v>
      </c>
    </row>
    <row r="116" spans="1:8" x14ac:dyDescent="0.25">
      <c r="A116" s="16" t="s">
        <v>104</v>
      </c>
      <c r="B116" s="19">
        <v>140555.86000000002</v>
      </c>
      <c r="C116" s="20">
        <v>112190.86</v>
      </c>
      <c r="D116" s="19">
        <v>181550.49</v>
      </c>
      <c r="E116" s="20">
        <v>144852.12</v>
      </c>
      <c r="F116" s="19">
        <v>201691.76</v>
      </c>
      <c r="G116" s="20">
        <v>160955.82</v>
      </c>
      <c r="H116" s="41">
        <f t="shared" si="10"/>
        <v>11.117338151488575</v>
      </c>
    </row>
    <row r="117" spans="1:8" x14ac:dyDescent="0.25">
      <c r="A117" s="16" t="s">
        <v>105</v>
      </c>
      <c r="B117" s="19">
        <v>14324.630000000001</v>
      </c>
      <c r="C117" s="20">
        <v>11451.87</v>
      </c>
      <c r="D117" s="19">
        <v>13164.91</v>
      </c>
      <c r="E117" s="20">
        <v>10525.47</v>
      </c>
      <c r="F117" s="19">
        <v>13513.86</v>
      </c>
      <c r="G117" s="20">
        <v>10804.93</v>
      </c>
      <c r="H117" s="41">
        <f t="shared" si="10"/>
        <v>2.6550833359460522</v>
      </c>
    </row>
    <row r="118" spans="1:8" x14ac:dyDescent="0.25">
      <c r="A118" s="16" t="s">
        <v>106</v>
      </c>
      <c r="B118" s="19">
        <v>173192.88</v>
      </c>
      <c r="C118" s="20">
        <v>138458.78</v>
      </c>
      <c r="D118" s="19">
        <v>1454607.07</v>
      </c>
      <c r="E118" s="20">
        <v>1163518.1000000001</v>
      </c>
      <c r="F118" s="19">
        <v>1174131.5</v>
      </c>
      <c r="G118" s="20">
        <v>939034.34</v>
      </c>
      <c r="H118" s="41">
        <f t="shared" si="10"/>
        <v>-19.293533981121573</v>
      </c>
    </row>
    <row r="119" spans="1:8" x14ac:dyDescent="0.25">
      <c r="A119" s="16" t="s">
        <v>194</v>
      </c>
      <c r="B119" s="19">
        <v>1370633.68</v>
      </c>
      <c r="C119" s="20">
        <v>1094954.29</v>
      </c>
      <c r="D119" s="19">
        <v>2165252.63</v>
      </c>
      <c r="E119" s="20">
        <v>1730009.79</v>
      </c>
      <c r="F119" s="19">
        <v>4317624.08</v>
      </c>
      <c r="G119" s="20">
        <v>3450794.76</v>
      </c>
      <c r="H119" s="41">
        <f t="shared" si="10"/>
        <v>99.466776427895226</v>
      </c>
    </row>
    <row r="120" spans="1:8" x14ac:dyDescent="0.25">
      <c r="A120" s="31" t="s">
        <v>109</v>
      </c>
      <c r="B120" s="33">
        <v>2049686.58</v>
      </c>
      <c r="C120" s="34">
        <v>1637355.27</v>
      </c>
      <c r="D120" s="33">
        <v>3246945.55</v>
      </c>
      <c r="E120" s="34">
        <v>2594415.6</v>
      </c>
      <c r="F120" s="33">
        <v>4155109.29</v>
      </c>
      <c r="G120" s="34">
        <v>3320484.28</v>
      </c>
      <c r="H120" s="41">
        <f t="shared" si="10"/>
        <v>27.98582771395607</v>
      </c>
    </row>
    <row r="121" spans="1:8" x14ac:dyDescent="0.25">
      <c r="A121" s="32" t="s">
        <v>177</v>
      </c>
      <c r="B121" s="19">
        <v>349045.89999999997</v>
      </c>
      <c r="C121" s="20">
        <v>277719.39999999997</v>
      </c>
      <c r="D121" s="19">
        <v>497222.54</v>
      </c>
      <c r="E121" s="20">
        <v>396102.72000000003</v>
      </c>
      <c r="F121" s="19">
        <v>597008.21</v>
      </c>
      <c r="G121" s="20">
        <v>476080.97000000003</v>
      </c>
      <c r="H121" s="41">
        <f t="shared" si="10"/>
        <v>20.191290279450744</v>
      </c>
    </row>
    <row r="122" spans="1:8" x14ac:dyDescent="0.25">
      <c r="A122" s="32" t="s">
        <v>178</v>
      </c>
      <c r="B122" s="19">
        <v>927322.71</v>
      </c>
      <c r="C122" s="20">
        <v>740106.05999999994</v>
      </c>
      <c r="D122" s="19">
        <v>1100927.6099999999</v>
      </c>
      <c r="E122" s="20">
        <v>879180.16999999993</v>
      </c>
      <c r="F122" s="19">
        <v>1121573.3499999999</v>
      </c>
      <c r="G122" s="20">
        <v>895626.25999999989</v>
      </c>
      <c r="H122" s="41">
        <f t="shared" si="10"/>
        <v>1.8706165768047258</v>
      </c>
    </row>
    <row r="123" spans="1:8" x14ac:dyDescent="0.25">
      <c r="A123" s="13"/>
      <c r="B123" s="19"/>
      <c r="C123" s="20"/>
      <c r="D123" s="19"/>
      <c r="E123" s="20"/>
      <c r="F123" s="19"/>
      <c r="G123" s="20"/>
    </row>
    <row r="124" spans="1:8" x14ac:dyDescent="0.25">
      <c r="A124" s="14" t="s">
        <v>95</v>
      </c>
      <c r="B124" s="22">
        <f t="shared" ref="B124:G124" si="11">SUM(B109:B122)</f>
        <v>11663864.109999999</v>
      </c>
      <c r="C124" s="23">
        <f t="shared" si="11"/>
        <v>9315761.5400000028</v>
      </c>
      <c r="D124" s="22">
        <f t="shared" si="11"/>
        <v>17907041.879999999</v>
      </c>
      <c r="E124" s="23">
        <f t="shared" si="11"/>
        <v>14306167.83</v>
      </c>
      <c r="F124" s="22">
        <f t="shared" si="11"/>
        <v>24081596.580000002</v>
      </c>
      <c r="G124" s="23">
        <f t="shared" si="11"/>
        <v>19243549.450000003</v>
      </c>
      <c r="H124" s="41">
        <f>(G124-E124)/E124*100</f>
        <v>34.512258479495294</v>
      </c>
    </row>
    <row r="125" spans="1:8" x14ac:dyDescent="0.25">
      <c r="C125">
        <f>SUM(C109:C120)+C122</f>
        <v>9038042.1400000025</v>
      </c>
      <c r="E125">
        <f>SUM(E109:E120)+E122</f>
        <v>13910065.109999999</v>
      </c>
      <c r="G125" s="21">
        <f>SUM(G109:G120)+G122</f>
        <v>18767468.480000004</v>
      </c>
    </row>
    <row r="127" spans="1:8" ht="15.6" x14ac:dyDescent="0.3">
      <c r="A127" s="67" t="s">
        <v>124</v>
      </c>
      <c r="B127" s="68"/>
      <c r="C127" s="68"/>
      <c r="D127" s="68"/>
      <c r="E127" s="68"/>
      <c r="F127" s="69"/>
      <c r="G127" s="69"/>
    </row>
    <row r="128" spans="1:8" x14ac:dyDescent="0.25">
      <c r="A128" s="7" t="s">
        <v>111</v>
      </c>
      <c r="B128" s="26" t="s">
        <v>191</v>
      </c>
      <c r="C128" s="27" t="s">
        <v>191</v>
      </c>
      <c r="D128" s="26" t="s">
        <v>193</v>
      </c>
      <c r="E128" s="27" t="s">
        <v>193</v>
      </c>
      <c r="F128" s="26" t="s">
        <v>195</v>
      </c>
      <c r="G128" s="27" t="s">
        <v>195</v>
      </c>
      <c r="H128" s="43" t="s">
        <v>192</v>
      </c>
    </row>
    <row r="129" spans="1:8" x14ac:dyDescent="0.25">
      <c r="A129" s="8"/>
      <c r="B129" s="9" t="s">
        <v>116</v>
      </c>
      <c r="C129" s="10" t="s">
        <v>117</v>
      </c>
      <c r="D129" s="9" t="s">
        <v>116</v>
      </c>
      <c r="E129" s="10" t="s">
        <v>117</v>
      </c>
      <c r="F129" s="9" t="s">
        <v>116</v>
      </c>
      <c r="G129" s="10" t="s">
        <v>117</v>
      </c>
    </row>
    <row r="130" spans="1:8" x14ac:dyDescent="0.25">
      <c r="A130" s="15" t="s">
        <v>98</v>
      </c>
      <c r="B130" s="19">
        <v>169225.47999999998</v>
      </c>
      <c r="C130" s="20">
        <v>131277.4</v>
      </c>
      <c r="D130" s="19">
        <v>234208.15</v>
      </c>
      <c r="E130" s="20">
        <v>155209.34</v>
      </c>
      <c r="F130" s="19">
        <v>261575.83000000002</v>
      </c>
      <c r="G130" s="20">
        <v>173181.99</v>
      </c>
      <c r="H130" s="41">
        <f t="shared" ref="H130:H143" si="12">(G130-E130)/E130*100</f>
        <v>11.579618855411661</v>
      </c>
    </row>
    <row r="131" spans="1:8" x14ac:dyDescent="0.25">
      <c r="A131" s="16" t="s">
        <v>112</v>
      </c>
      <c r="B131" s="19">
        <v>361213.24</v>
      </c>
      <c r="C131" s="20">
        <v>281211.27999999997</v>
      </c>
      <c r="D131" s="19">
        <v>601579.5</v>
      </c>
      <c r="E131" s="20">
        <v>402532.47</v>
      </c>
      <c r="F131" s="19">
        <v>652967.17999999993</v>
      </c>
      <c r="G131" s="20">
        <v>434268.1</v>
      </c>
      <c r="H131" s="41">
        <f t="shared" si="12"/>
        <v>7.8839925633825292</v>
      </c>
    </row>
    <row r="132" spans="1:8" x14ac:dyDescent="0.25">
      <c r="A132" s="16" t="s">
        <v>113</v>
      </c>
      <c r="B132" s="19">
        <v>50114.289999999994</v>
      </c>
      <c r="C132" s="20">
        <v>38666.559999999998</v>
      </c>
      <c r="D132" s="19">
        <v>56902.34</v>
      </c>
      <c r="E132" s="20">
        <v>37812.240000000005</v>
      </c>
      <c r="F132" s="19">
        <v>57988.34</v>
      </c>
      <c r="G132" s="20">
        <v>38494.71</v>
      </c>
      <c r="H132" s="41">
        <f t="shared" si="12"/>
        <v>1.804891749338293</v>
      </c>
    </row>
    <row r="133" spans="1:8" x14ac:dyDescent="0.25">
      <c r="A133" s="16" t="s">
        <v>114</v>
      </c>
      <c r="B133" s="19">
        <v>86559.78</v>
      </c>
      <c r="C133" s="20">
        <v>66994.06</v>
      </c>
      <c r="D133" s="19">
        <v>121233.56</v>
      </c>
      <c r="E133" s="20">
        <v>80529.899999999994</v>
      </c>
      <c r="F133" s="19">
        <v>132690.13</v>
      </c>
      <c r="G133" s="20">
        <v>88128</v>
      </c>
      <c r="H133" s="41">
        <f t="shared" si="12"/>
        <v>9.4351290638632435</v>
      </c>
    </row>
    <row r="134" spans="1:8" x14ac:dyDescent="0.25">
      <c r="A134" s="16" t="s">
        <v>101</v>
      </c>
      <c r="B134" s="19">
        <v>848060.37</v>
      </c>
      <c r="C134" s="20">
        <v>656283.8600000001</v>
      </c>
      <c r="D134" s="19">
        <v>1158207.25</v>
      </c>
      <c r="E134" s="20">
        <v>770133.44</v>
      </c>
      <c r="F134" s="19">
        <v>1339073.1599999999</v>
      </c>
      <c r="G134" s="20">
        <v>889421.7</v>
      </c>
      <c r="H134" s="41">
        <f t="shared" si="12"/>
        <v>15.489297543033583</v>
      </c>
    </row>
    <row r="135" spans="1:8" x14ac:dyDescent="0.25">
      <c r="A135" s="16" t="s">
        <v>115</v>
      </c>
      <c r="B135" s="19">
        <v>100128.17</v>
      </c>
      <c r="C135" s="20">
        <v>77909.55</v>
      </c>
      <c r="D135" s="19">
        <v>110857.33</v>
      </c>
      <c r="E135" s="20">
        <v>73542.100000000006</v>
      </c>
      <c r="F135" s="19">
        <v>121136.13</v>
      </c>
      <c r="G135" s="20">
        <v>80326.28</v>
      </c>
      <c r="H135" s="41">
        <f t="shared" si="12"/>
        <v>9.2248929524721106</v>
      </c>
    </row>
    <row r="136" spans="1:8" x14ac:dyDescent="0.25">
      <c r="A136" s="16" t="s">
        <v>103</v>
      </c>
      <c r="B136" s="19">
        <v>21390.35</v>
      </c>
      <c r="C136" s="20">
        <v>16565.86</v>
      </c>
      <c r="D136" s="19">
        <v>21449.260000000002</v>
      </c>
      <c r="E136" s="20">
        <v>14203.51</v>
      </c>
      <c r="F136" s="19">
        <v>24446.39</v>
      </c>
      <c r="G136" s="20">
        <v>16160.89</v>
      </c>
      <c r="H136" s="41">
        <f t="shared" si="12"/>
        <v>13.780959776843888</v>
      </c>
    </row>
    <row r="137" spans="1:8" x14ac:dyDescent="0.25">
      <c r="A137" s="16" t="s">
        <v>104</v>
      </c>
      <c r="B137" s="19">
        <v>25336.269999999997</v>
      </c>
      <c r="C137" s="20">
        <v>19610.419999999998</v>
      </c>
      <c r="D137" s="19">
        <v>30443.979999999996</v>
      </c>
      <c r="E137" s="20">
        <v>20254.23</v>
      </c>
      <c r="F137" s="19">
        <v>36293.97</v>
      </c>
      <c r="G137" s="20">
        <v>24084.04</v>
      </c>
      <c r="H137" s="41">
        <f t="shared" si="12"/>
        <v>18.908692159613086</v>
      </c>
    </row>
    <row r="138" spans="1:8" x14ac:dyDescent="0.25">
      <c r="A138" s="16" t="s">
        <v>105</v>
      </c>
      <c r="B138" s="19">
        <v>8041.4</v>
      </c>
      <c r="C138" s="20">
        <v>6278.75</v>
      </c>
      <c r="D138" s="19">
        <v>7431.7</v>
      </c>
      <c r="E138" s="20">
        <v>4949.4399999999996</v>
      </c>
      <c r="F138" s="19">
        <v>6643.75</v>
      </c>
      <c r="G138" s="20">
        <v>4425.55</v>
      </c>
      <c r="H138" s="41">
        <f t="shared" si="12"/>
        <v>-10.584833839787924</v>
      </c>
    </row>
    <row r="139" spans="1:8" x14ac:dyDescent="0.25">
      <c r="A139" s="16" t="s">
        <v>106</v>
      </c>
      <c r="B139" s="19">
        <v>145633.06</v>
      </c>
      <c r="C139" s="20">
        <v>114348.34</v>
      </c>
      <c r="D139" s="19">
        <v>142105.03</v>
      </c>
      <c r="E139" s="20">
        <v>94636.27</v>
      </c>
      <c r="F139" s="19">
        <v>117218.54000000001</v>
      </c>
      <c r="G139" s="20">
        <v>78034.720000000001</v>
      </c>
      <c r="H139" s="41">
        <f t="shared" si="12"/>
        <v>-17.542481334059342</v>
      </c>
    </row>
    <row r="140" spans="1:8" x14ac:dyDescent="0.25">
      <c r="A140" s="16" t="s">
        <v>194</v>
      </c>
      <c r="B140" s="19">
        <v>627048.74</v>
      </c>
      <c r="C140" s="20">
        <v>485343.91</v>
      </c>
      <c r="D140" s="19">
        <v>876816.79999999993</v>
      </c>
      <c r="E140" s="20">
        <v>583537.18999999994</v>
      </c>
      <c r="F140" s="19">
        <v>1155734.78</v>
      </c>
      <c r="G140" s="20">
        <v>768278.52</v>
      </c>
      <c r="H140" s="41">
        <f t="shared" si="12"/>
        <v>31.658878502670944</v>
      </c>
    </row>
    <row r="141" spans="1:8" x14ac:dyDescent="0.25">
      <c r="A141" s="31" t="s">
        <v>109</v>
      </c>
      <c r="B141" s="33">
        <v>734701.92999999993</v>
      </c>
      <c r="C141" s="34">
        <v>566276.59</v>
      </c>
      <c r="D141" s="33">
        <v>983810.3600000001</v>
      </c>
      <c r="E141" s="34">
        <v>654124.92999999993</v>
      </c>
      <c r="F141" s="33">
        <v>1006461.23</v>
      </c>
      <c r="G141" s="34">
        <v>669044.57999999996</v>
      </c>
      <c r="H141" s="41">
        <f t="shared" si="12"/>
        <v>2.2808563495661334</v>
      </c>
    </row>
    <row r="142" spans="1:8" x14ac:dyDescent="0.25">
      <c r="A142" s="32" t="s">
        <v>177</v>
      </c>
      <c r="B142" s="19">
        <v>226946.97</v>
      </c>
      <c r="C142" s="20">
        <v>176994.26</v>
      </c>
      <c r="D142" s="19">
        <v>309799.41000000003</v>
      </c>
      <c r="E142" s="20">
        <v>205167.74</v>
      </c>
      <c r="F142" s="19">
        <v>274297.5</v>
      </c>
      <c r="G142" s="20">
        <v>183158.86</v>
      </c>
      <c r="H142" s="41">
        <f t="shared" si="12"/>
        <v>-10.727261508071399</v>
      </c>
    </row>
    <row r="143" spans="1:8" x14ac:dyDescent="0.25">
      <c r="A143" s="32" t="s">
        <v>178</v>
      </c>
      <c r="B143" s="19">
        <v>447725.54000000004</v>
      </c>
      <c r="C143" s="20">
        <v>349369.42</v>
      </c>
      <c r="D143" s="19">
        <v>564203</v>
      </c>
      <c r="E143" s="20">
        <v>375083.97000000003</v>
      </c>
      <c r="F143" s="19">
        <v>585483.88</v>
      </c>
      <c r="G143" s="20">
        <v>388718.27</v>
      </c>
      <c r="H143" s="41">
        <f t="shared" si="12"/>
        <v>3.6349993842712038</v>
      </c>
    </row>
    <row r="144" spans="1:8" x14ac:dyDescent="0.25">
      <c r="A144" s="13"/>
      <c r="B144" s="19"/>
      <c r="C144" s="20"/>
      <c r="D144" s="19"/>
      <c r="E144" s="20"/>
      <c r="F144" s="19"/>
      <c r="G144" s="20"/>
    </row>
    <row r="145" spans="1:8" x14ac:dyDescent="0.25">
      <c r="A145" s="14" t="s">
        <v>95</v>
      </c>
      <c r="B145" s="22">
        <f t="shared" ref="B145:G145" si="13">SUM(B130:B143)</f>
        <v>3852125.5900000003</v>
      </c>
      <c r="C145" s="23">
        <f t="shared" si="13"/>
        <v>2987130.26</v>
      </c>
      <c r="D145" s="22">
        <f t="shared" si="13"/>
        <v>5219047.67</v>
      </c>
      <c r="E145" s="23">
        <f t="shared" si="13"/>
        <v>3471716.77</v>
      </c>
      <c r="F145" s="22">
        <f t="shared" si="13"/>
        <v>5772010.8099999996</v>
      </c>
      <c r="G145" s="23">
        <f t="shared" si="13"/>
        <v>3835726.21</v>
      </c>
      <c r="H145" s="41">
        <f>(G145-E145)/E145*100</f>
        <v>10.484998175700834</v>
      </c>
    </row>
    <row r="146" spans="1:8" x14ac:dyDescent="0.25">
      <c r="C146">
        <f>SUM(C130:C141)+C143</f>
        <v>2810136</v>
      </c>
      <c r="E146">
        <f>SUM(E130:E141)+E143</f>
        <v>3266549.03</v>
      </c>
      <c r="G146" s="21">
        <f>SUM(G130:G141)+G143</f>
        <v>3652567.35</v>
      </c>
    </row>
    <row r="148" spans="1:8" ht="15.6" x14ac:dyDescent="0.3">
      <c r="A148" s="67" t="s">
        <v>125</v>
      </c>
      <c r="B148" s="68"/>
      <c r="C148" s="68"/>
      <c r="D148" s="68"/>
      <c r="E148" s="68"/>
      <c r="F148" s="69"/>
      <c r="G148" s="69"/>
    </row>
    <row r="149" spans="1:8" x14ac:dyDescent="0.25">
      <c r="A149" s="7" t="s">
        <v>111</v>
      </c>
      <c r="B149" s="26" t="s">
        <v>191</v>
      </c>
      <c r="C149" s="27" t="s">
        <v>191</v>
      </c>
      <c r="D149" s="26" t="s">
        <v>193</v>
      </c>
      <c r="E149" s="27" t="s">
        <v>193</v>
      </c>
      <c r="F149" s="26" t="s">
        <v>195</v>
      </c>
      <c r="G149" s="27" t="s">
        <v>195</v>
      </c>
      <c r="H149" s="43" t="s">
        <v>192</v>
      </c>
    </row>
    <row r="150" spans="1:8" x14ac:dyDescent="0.25">
      <c r="A150" s="8"/>
      <c r="B150" s="9" t="s">
        <v>116</v>
      </c>
      <c r="C150" s="10" t="s">
        <v>117</v>
      </c>
      <c r="D150" s="9" t="s">
        <v>116</v>
      </c>
      <c r="E150" s="10" t="s">
        <v>117</v>
      </c>
      <c r="F150" s="9" t="s">
        <v>116</v>
      </c>
      <c r="G150" s="10" t="s">
        <v>117</v>
      </c>
    </row>
    <row r="151" spans="1:8" x14ac:dyDescent="0.25">
      <c r="A151" s="15" t="s">
        <v>98</v>
      </c>
      <c r="B151" s="19">
        <v>1445579.6099999999</v>
      </c>
      <c r="C151" s="20">
        <v>1138490.6499999999</v>
      </c>
      <c r="D151" s="19">
        <v>1464352.65</v>
      </c>
      <c r="E151" s="20">
        <v>1061334.01</v>
      </c>
      <c r="F151" s="19">
        <v>1683226.58</v>
      </c>
      <c r="G151" s="20">
        <v>1219585.7000000002</v>
      </c>
      <c r="H151" s="41">
        <f t="shared" ref="H151:H164" si="14">(G151-E151)/E151*100</f>
        <v>14.91063967694771</v>
      </c>
    </row>
    <row r="152" spans="1:8" x14ac:dyDescent="0.25">
      <c r="A152" s="16" t="s">
        <v>112</v>
      </c>
      <c r="B152" s="19">
        <v>1387262.2400000002</v>
      </c>
      <c r="C152" s="20">
        <v>1093367.9000000001</v>
      </c>
      <c r="D152" s="19">
        <v>1621934.46</v>
      </c>
      <c r="E152" s="20">
        <v>1177376.82</v>
      </c>
      <c r="F152" s="19">
        <v>1758372.02</v>
      </c>
      <c r="G152" s="20">
        <v>1276501.46</v>
      </c>
      <c r="H152" s="41">
        <f t="shared" si="14"/>
        <v>8.4191091854517648</v>
      </c>
    </row>
    <row r="153" spans="1:8" x14ac:dyDescent="0.25">
      <c r="A153" s="16" t="s">
        <v>113</v>
      </c>
      <c r="B153" s="19">
        <v>336059.05999999994</v>
      </c>
      <c r="C153" s="20">
        <v>264593.52</v>
      </c>
      <c r="D153" s="19">
        <v>412901.89</v>
      </c>
      <c r="E153" s="20">
        <v>299402.75</v>
      </c>
      <c r="F153" s="19">
        <v>371304.12</v>
      </c>
      <c r="G153" s="20">
        <v>269332.18</v>
      </c>
      <c r="H153" s="41">
        <f t="shared" si="14"/>
        <v>-10.043518304357594</v>
      </c>
    </row>
    <row r="154" spans="1:8" x14ac:dyDescent="0.25">
      <c r="A154" s="16" t="s">
        <v>114</v>
      </c>
      <c r="B154" s="19">
        <v>606776.75</v>
      </c>
      <c r="C154" s="20">
        <v>477676.2</v>
      </c>
      <c r="D154" s="19">
        <v>783545.73</v>
      </c>
      <c r="E154" s="20">
        <v>568538.24</v>
      </c>
      <c r="F154" s="19">
        <v>705199.3</v>
      </c>
      <c r="G154" s="20">
        <v>511693.13</v>
      </c>
      <c r="H154" s="41">
        <f t="shared" si="14"/>
        <v>-9.9984672974679754</v>
      </c>
    </row>
    <row r="155" spans="1:8" x14ac:dyDescent="0.25">
      <c r="A155" s="16" t="s">
        <v>101</v>
      </c>
      <c r="B155" s="19">
        <v>5008827.3999999994</v>
      </c>
      <c r="C155" s="20">
        <v>3936908.9699999993</v>
      </c>
      <c r="D155" s="19">
        <v>6213257.0800000001</v>
      </c>
      <c r="E155" s="20">
        <v>4510586.45</v>
      </c>
      <c r="F155" s="19">
        <v>6160116.5700000003</v>
      </c>
      <c r="G155" s="20">
        <v>4471943.41</v>
      </c>
      <c r="H155" s="41">
        <f t="shared" si="14"/>
        <v>-0.85671875327874569</v>
      </c>
    </row>
    <row r="156" spans="1:8" x14ac:dyDescent="0.25">
      <c r="A156" s="16" t="s">
        <v>115</v>
      </c>
      <c r="B156" s="19">
        <v>818063.74999999977</v>
      </c>
      <c r="C156" s="20">
        <v>643720.3899999999</v>
      </c>
      <c r="D156" s="19">
        <v>875418.64999999991</v>
      </c>
      <c r="E156" s="20">
        <v>634813.90999999992</v>
      </c>
      <c r="F156" s="19">
        <v>976131.36</v>
      </c>
      <c r="G156" s="20">
        <v>707917.97</v>
      </c>
      <c r="H156" s="41">
        <f t="shared" si="14"/>
        <v>11.515825165204724</v>
      </c>
    </row>
    <row r="157" spans="1:8" x14ac:dyDescent="0.25">
      <c r="A157" s="16" t="s">
        <v>103</v>
      </c>
      <c r="B157" s="19">
        <v>510497.59</v>
      </c>
      <c r="C157" s="20">
        <v>401304.31000000006</v>
      </c>
      <c r="D157" s="19">
        <v>527810.82999999996</v>
      </c>
      <c r="E157" s="20">
        <v>382379.14</v>
      </c>
      <c r="F157" s="19">
        <v>522953.70999999996</v>
      </c>
      <c r="G157" s="20">
        <v>378727.82</v>
      </c>
      <c r="H157" s="41">
        <f t="shared" si="14"/>
        <v>-0.95489518596647471</v>
      </c>
    </row>
    <row r="158" spans="1:8" x14ac:dyDescent="0.25">
      <c r="A158" s="16" t="s">
        <v>104</v>
      </c>
      <c r="B158" s="19">
        <v>380941.80000000005</v>
      </c>
      <c r="C158" s="20">
        <v>300070.86000000004</v>
      </c>
      <c r="D158" s="19">
        <v>411953.06999999995</v>
      </c>
      <c r="E158" s="20">
        <v>298739.68</v>
      </c>
      <c r="F158" s="19">
        <v>421111.7</v>
      </c>
      <c r="G158" s="20">
        <v>305220.25</v>
      </c>
      <c r="H158" s="41">
        <f t="shared" si="14"/>
        <v>2.1693033881538626</v>
      </c>
    </row>
    <row r="159" spans="1:8" x14ac:dyDescent="0.25">
      <c r="A159" s="16" t="s">
        <v>105</v>
      </c>
      <c r="B159" s="19">
        <v>31585.170000000002</v>
      </c>
      <c r="C159" s="20">
        <v>24968.81</v>
      </c>
      <c r="D159" s="19">
        <v>30767.99</v>
      </c>
      <c r="E159" s="20">
        <v>22358.07</v>
      </c>
      <c r="F159" s="19">
        <v>30161.549999999996</v>
      </c>
      <c r="G159" s="20">
        <v>21920.57</v>
      </c>
      <c r="H159" s="41">
        <f t="shared" si="14"/>
        <v>-1.9567878622797048</v>
      </c>
    </row>
    <row r="160" spans="1:8" x14ac:dyDescent="0.25">
      <c r="A160" s="16" t="s">
        <v>106</v>
      </c>
      <c r="B160" s="19">
        <v>3813297.42</v>
      </c>
      <c r="C160" s="20">
        <v>2999919.63</v>
      </c>
      <c r="D160" s="19">
        <v>4132875.9600000004</v>
      </c>
      <c r="E160" s="20">
        <v>3005031.39</v>
      </c>
      <c r="F160" s="19">
        <v>4207134.21</v>
      </c>
      <c r="G160" s="20">
        <v>3058808.53</v>
      </c>
      <c r="H160" s="41">
        <f t="shared" si="14"/>
        <v>1.7895699918129528</v>
      </c>
    </row>
    <row r="161" spans="1:8" x14ac:dyDescent="0.25">
      <c r="A161" s="16" t="s">
        <v>194</v>
      </c>
      <c r="B161" s="19">
        <v>3156873.78</v>
      </c>
      <c r="C161" s="20">
        <v>2483059</v>
      </c>
      <c r="D161" s="19">
        <v>3760026.6</v>
      </c>
      <c r="E161" s="20">
        <v>2732122.17</v>
      </c>
      <c r="F161" s="19">
        <v>3897227.4899999998</v>
      </c>
      <c r="G161" s="20">
        <v>2829277.08</v>
      </c>
      <c r="H161" s="41">
        <f t="shared" si="14"/>
        <v>3.5560236312565827</v>
      </c>
    </row>
    <row r="162" spans="1:8" x14ac:dyDescent="0.25">
      <c r="A162" s="31" t="s">
        <v>109</v>
      </c>
      <c r="B162" s="33">
        <v>2783589.6000000006</v>
      </c>
      <c r="C162" s="34">
        <v>2192045.4800000004</v>
      </c>
      <c r="D162" s="33">
        <v>3426068.0599999996</v>
      </c>
      <c r="E162" s="34">
        <v>2487327.41</v>
      </c>
      <c r="F162" s="33">
        <v>3722558.16</v>
      </c>
      <c r="G162" s="34">
        <v>2700693.7800000003</v>
      </c>
      <c r="H162" s="41">
        <f t="shared" si="14"/>
        <v>8.5781376887572716</v>
      </c>
    </row>
    <row r="163" spans="1:8" x14ac:dyDescent="0.25">
      <c r="A163" s="32" t="s">
        <v>177</v>
      </c>
      <c r="B163" s="19">
        <v>960452.77999999991</v>
      </c>
      <c r="C163" s="20">
        <v>754584.32</v>
      </c>
      <c r="D163" s="19">
        <v>1379242.7099999997</v>
      </c>
      <c r="E163" s="20">
        <v>998292.12</v>
      </c>
      <c r="F163" s="19">
        <v>1283240.1099999999</v>
      </c>
      <c r="G163" s="20">
        <v>928485.13</v>
      </c>
      <c r="H163" s="41">
        <f t="shared" si="14"/>
        <v>-6.9926415927233796</v>
      </c>
    </row>
    <row r="164" spans="1:8" x14ac:dyDescent="0.25">
      <c r="A164" s="32" t="s">
        <v>178</v>
      </c>
      <c r="B164" s="19">
        <v>2824236.23</v>
      </c>
      <c r="C164" s="20">
        <v>2217609.2000000002</v>
      </c>
      <c r="D164" s="19">
        <v>3586116.09</v>
      </c>
      <c r="E164" s="20">
        <v>2601218.7599999998</v>
      </c>
      <c r="F164" s="19">
        <v>3635299.2800000003</v>
      </c>
      <c r="G164" s="20">
        <v>2634616.2099999995</v>
      </c>
      <c r="H164" s="41">
        <f t="shared" si="14"/>
        <v>1.2839154673788269</v>
      </c>
    </row>
    <row r="165" spans="1:8" x14ac:dyDescent="0.25">
      <c r="A165" s="13"/>
      <c r="B165" s="19"/>
      <c r="C165" s="20"/>
      <c r="D165" s="19"/>
      <c r="E165" s="20"/>
      <c r="F165" s="19"/>
      <c r="G165" s="20"/>
    </row>
    <row r="166" spans="1:8" x14ac:dyDescent="0.25">
      <c r="A166" s="14" t="s">
        <v>95</v>
      </c>
      <c r="B166" s="22">
        <f t="shared" ref="B166:G166" si="15">SUM(B151:B164)</f>
        <v>24064043.180000003</v>
      </c>
      <c r="C166" s="23">
        <f t="shared" si="15"/>
        <v>18928319.239999998</v>
      </c>
      <c r="D166" s="22">
        <f t="shared" si="15"/>
        <v>28626271.770000003</v>
      </c>
      <c r="E166" s="23">
        <f t="shared" si="15"/>
        <v>20779520.920000002</v>
      </c>
      <c r="F166" s="22">
        <f t="shared" si="15"/>
        <v>29374036.16</v>
      </c>
      <c r="G166" s="23">
        <f t="shared" si="15"/>
        <v>21314723.220000003</v>
      </c>
      <c r="H166" s="41">
        <f>(G166-E166)/E166*100</f>
        <v>2.5756238657305901</v>
      </c>
    </row>
    <row r="167" spans="1:8" x14ac:dyDescent="0.25">
      <c r="C167">
        <f>SUM(C151:C162)+C164</f>
        <v>18173734.919999998</v>
      </c>
      <c r="E167">
        <f>SUM(E151:E162)+E164</f>
        <v>19781228.799999997</v>
      </c>
      <c r="G167" s="21">
        <f>SUM(G151:G162)+G164</f>
        <v>20386238.090000004</v>
      </c>
    </row>
    <row r="169" spans="1:8" ht="15.6" x14ac:dyDescent="0.3">
      <c r="A169" s="67" t="s">
        <v>126</v>
      </c>
      <c r="B169" s="68"/>
      <c r="C169" s="68"/>
      <c r="D169" s="68"/>
      <c r="E169" s="68"/>
      <c r="F169" s="69"/>
      <c r="G169" s="69"/>
    </row>
    <row r="170" spans="1:8" x14ac:dyDescent="0.25">
      <c r="A170" s="7" t="s">
        <v>111</v>
      </c>
      <c r="B170" s="26" t="s">
        <v>191</v>
      </c>
      <c r="C170" s="27" t="s">
        <v>191</v>
      </c>
      <c r="D170" s="26" t="s">
        <v>193</v>
      </c>
      <c r="E170" s="27" t="s">
        <v>193</v>
      </c>
      <c r="F170" s="26" t="s">
        <v>195</v>
      </c>
      <c r="G170" s="27" t="s">
        <v>195</v>
      </c>
      <c r="H170" s="43" t="s">
        <v>192</v>
      </c>
    </row>
    <row r="171" spans="1:8" x14ac:dyDescent="0.25">
      <c r="A171" s="8"/>
      <c r="B171" s="9" t="s">
        <v>116</v>
      </c>
      <c r="C171" s="10" t="s">
        <v>117</v>
      </c>
      <c r="D171" s="9" t="s">
        <v>116</v>
      </c>
      <c r="E171" s="10" t="s">
        <v>117</v>
      </c>
      <c r="F171" s="9" t="s">
        <v>116</v>
      </c>
      <c r="G171" s="10" t="s">
        <v>117</v>
      </c>
    </row>
    <row r="172" spans="1:8" x14ac:dyDescent="0.25">
      <c r="A172" s="15" t="s">
        <v>98</v>
      </c>
      <c r="B172" s="19">
        <v>378466.52</v>
      </c>
      <c r="C172" s="20">
        <v>287339.74</v>
      </c>
      <c r="D172" s="19">
        <v>424629.09000000008</v>
      </c>
      <c r="E172" s="20">
        <v>322415.56</v>
      </c>
      <c r="F172" s="19">
        <v>497537.75</v>
      </c>
      <c r="G172" s="20">
        <v>377869.23</v>
      </c>
      <c r="H172" s="41">
        <f t="shared" ref="H172:H185" si="16">(G172-E172)/E172*100</f>
        <v>17.199439754086303</v>
      </c>
    </row>
    <row r="173" spans="1:8" x14ac:dyDescent="0.25">
      <c r="A173" s="16" t="s">
        <v>112</v>
      </c>
      <c r="B173" s="19">
        <v>452925.69</v>
      </c>
      <c r="C173" s="20">
        <v>344806.26</v>
      </c>
      <c r="D173" s="19">
        <v>494597.99999999994</v>
      </c>
      <c r="E173" s="20">
        <v>376483.79</v>
      </c>
      <c r="F173" s="19">
        <v>487961.02999999997</v>
      </c>
      <c r="G173" s="20">
        <v>371120.47</v>
      </c>
      <c r="H173" s="41">
        <f t="shared" si="16"/>
        <v>-1.4245819189187421</v>
      </c>
    </row>
    <row r="174" spans="1:8" x14ac:dyDescent="0.25">
      <c r="A174" s="16" t="s">
        <v>113</v>
      </c>
      <c r="B174" s="19">
        <v>107446.37</v>
      </c>
      <c r="C174" s="20">
        <v>81658.320000000007</v>
      </c>
      <c r="D174" s="19">
        <v>124355.80000000002</v>
      </c>
      <c r="E174" s="20">
        <v>94486.47</v>
      </c>
      <c r="F174" s="19">
        <v>109047.99</v>
      </c>
      <c r="G174" s="20">
        <v>82871.55</v>
      </c>
      <c r="H174" s="41">
        <f t="shared" si="16"/>
        <v>-12.292680634592443</v>
      </c>
    </row>
    <row r="175" spans="1:8" x14ac:dyDescent="0.25">
      <c r="A175" s="16" t="s">
        <v>114</v>
      </c>
      <c r="B175" s="19">
        <v>215179.87999999998</v>
      </c>
      <c r="C175" s="20">
        <v>163272.62999999998</v>
      </c>
      <c r="D175" s="19">
        <v>282247.5</v>
      </c>
      <c r="E175" s="20">
        <v>214524.69</v>
      </c>
      <c r="F175" s="19">
        <v>304429.15999999997</v>
      </c>
      <c r="G175" s="20">
        <v>231381.9</v>
      </c>
      <c r="H175" s="41">
        <f t="shared" si="16"/>
        <v>7.8579346740927551</v>
      </c>
    </row>
    <row r="176" spans="1:8" x14ac:dyDescent="0.25">
      <c r="A176" s="16" t="s">
        <v>101</v>
      </c>
      <c r="B176" s="19">
        <v>1515684.8800000001</v>
      </c>
      <c r="C176" s="20">
        <v>1151798.6300000001</v>
      </c>
      <c r="D176" s="19">
        <v>2004651.26</v>
      </c>
      <c r="E176" s="20">
        <v>1524070.04</v>
      </c>
      <c r="F176" s="19">
        <v>2131250.4499999997</v>
      </c>
      <c r="G176" s="20">
        <v>1620721.0999999999</v>
      </c>
      <c r="H176" s="41">
        <f t="shared" si="16"/>
        <v>6.3416416216671916</v>
      </c>
    </row>
    <row r="177" spans="1:8" x14ac:dyDescent="0.25">
      <c r="A177" s="16" t="s">
        <v>115</v>
      </c>
      <c r="B177" s="19">
        <v>151425.64000000001</v>
      </c>
      <c r="C177" s="20">
        <v>115028.25</v>
      </c>
      <c r="D177" s="19">
        <v>173387.34</v>
      </c>
      <c r="E177" s="20">
        <v>131818.04999999999</v>
      </c>
      <c r="F177" s="19">
        <v>226181.05</v>
      </c>
      <c r="G177" s="20">
        <v>172123.57</v>
      </c>
      <c r="H177" s="41">
        <f t="shared" si="16"/>
        <v>30.576631955942318</v>
      </c>
    </row>
    <row r="178" spans="1:8" x14ac:dyDescent="0.25">
      <c r="A178" s="16" t="s">
        <v>103</v>
      </c>
      <c r="B178" s="19">
        <v>71099.81</v>
      </c>
      <c r="C178" s="20">
        <v>53905.149999999994</v>
      </c>
      <c r="D178" s="19">
        <v>74165.47</v>
      </c>
      <c r="E178" s="20">
        <v>56226.37</v>
      </c>
      <c r="F178" s="19">
        <v>78662.78</v>
      </c>
      <c r="G178" s="20">
        <v>59624.07</v>
      </c>
      <c r="H178" s="41">
        <f t="shared" si="16"/>
        <v>6.0428941082271486</v>
      </c>
    </row>
    <row r="179" spans="1:8" x14ac:dyDescent="0.25">
      <c r="A179" s="16" t="s">
        <v>104</v>
      </c>
      <c r="B179" s="19">
        <v>114881.06999999998</v>
      </c>
      <c r="C179" s="20">
        <v>87207.279999999984</v>
      </c>
      <c r="D179" s="19">
        <v>128775.26999999999</v>
      </c>
      <c r="E179" s="20">
        <v>97827.069999999992</v>
      </c>
      <c r="F179" s="19">
        <v>128025.89000000001</v>
      </c>
      <c r="G179" s="20">
        <v>97324.58</v>
      </c>
      <c r="H179" s="41">
        <f t="shared" si="16"/>
        <v>-0.51365128281976624</v>
      </c>
    </row>
    <row r="180" spans="1:8" x14ac:dyDescent="0.25">
      <c r="A180" s="16" t="s">
        <v>105</v>
      </c>
      <c r="B180" s="19">
        <v>17603.54</v>
      </c>
      <c r="C180" s="20">
        <v>13401.08</v>
      </c>
      <c r="D180" s="19">
        <v>14489.89</v>
      </c>
      <c r="E180" s="20">
        <v>11031.17</v>
      </c>
      <c r="F180" s="19">
        <v>15782.76</v>
      </c>
      <c r="G180" s="20">
        <v>12016.48</v>
      </c>
      <c r="H180" s="41">
        <f t="shared" si="16"/>
        <v>8.9320534449201627</v>
      </c>
    </row>
    <row r="181" spans="1:8" x14ac:dyDescent="0.25">
      <c r="A181" s="16" t="s">
        <v>106</v>
      </c>
      <c r="B181" s="19">
        <v>159551.47</v>
      </c>
      <c r="C181" s="20">
        <v>121514.99</v>
      </c>
      <c r="D181" s="19">
        <v>222522.61000000002</v>
      </c>
      <c r="E181" s="20">
        <v>169471.9</v>
      </c>
      <c r="F181" s="19">
        <v>162478</v>
      </c>
      <c r="G181" s="20">
        <v>123641.59</v>
      </c>
      <c r="H181" s="41">
        <f t="shared" si="16"/>
        <v>-27.043014210615446</v>
      </c>
    </row>
    <row r="182" spans="1:8" x14ac:dyDescent="0.25">
      <c r="A182" s="16" t="s">
        <v>194</v>
      </c>
      <c r="B182" s="19">
        <v>1014713.6</v>
      </c>
      <c r="C182" s="20">
        <v>771789.2</v>
      </c>
      <c r="D182" s="19">
        <v>1118893.5499999998</v>
      </c>
      <c r="E182" s="20">
        <v>851194.34</v>
      </c>
      <c r="F182" s="19">
        <v>1237336.71</v>
      </c>
      <c r="G182" s="20">
        <v>941352.22</v>
      </c>
      <c r="H182" s="41">
        <f t="shared" si="16"/>
        <v>10.591926633346741</v>
      </c>
    </row>
    <row r="183" spans="1:8" x14ac:dyDescent="0.25">
      <c r="A183" s="31" t="s">
        <v>109</v>
      </c>
      <c r="B183" s="33">
        <v>876979.02</v>
      </c>
      <c r="C183" s="34">
        <v>666707.44999999995</v>
      </c>
      <c r="D183" s="33">
        <v>994119.40999999992</v>
      </c>
      <c r="E183" s="34">
        <v>755909.22</v>
      </c>
      <c r="F183" s="33">
        <v>1246483.3800000001</v>
      </c>
      <c r="G183" s="34">
        <v>948121.53</v>
      </c>
      <c r="H183" s="41">
        <f t="shared" si="16"/>
        <v>25.427962103703411</v>
      </c>
    </row>
    <row r="184" spans="1:8" x14ac:dyDescent="0.25">
      <c r="A184" s="32" t="s">
        <v>177</v>
      </c>
      <c r="B184" s="19">
        <v>99325.64</v>
      </c>
      <c r="C184" s="20">
        <v>75271.05</v>
      </c>
      <c r="D184" s="19">
        <v>128682.92</v>
      </c>
      <c r="E184" s="20">
        <v>97386.18</v>
      </c>
      <c r="F184" s="19">
        <v>126164.82</v>
      </c>
      <c r="G184" s="20">
        <v>95817.969999999987</v>
      </c>
      <c r="H184" s="41">
        <f t="shared" si="16"/>
        <v>-1.6103003526783848</v>
      </c>
    </row>
    <row r="185" spans="1:8" x14ac:dyDescent="0.25">
      <c r="A185" s="32" t="s">
        <v>178</v>
      </c>
      <c r="B185" s="19">
        <v>767887.24</v>
      </c>
      <c r="C185" s="20">
        <v>583294.92999999993</v>
      </c>
      <c r="D185" s="19">
        <v>819404.69000000006</v>
      </c>
      <c r="E185" s="20">
        <v>622395.66999999993</v>
      </c>
      <c r="F185" s="19">
        <v>884767.33000000007</v>
      </c>
      <c r="G185" s="20">
        <v>671894.02</v>
      </c>
      <c r="H185" s="41">
        <f t="shared" si="16"/>
        <v>7.9528750577586917</v>
      </c>
    </row>
    <row r="186" spans="1:8" x14ac:dyDescent="0.25">
      <c r="A186" s="13"/>
      <c r="B186" s="19"/>
      <c r="C186" s="20"/>
      <c r="D186" s="19"/>
      <c r="E186" s="20"/>
      <c r="F186" s="19"/>
      <c r="G186" s="20"/>
    </row>
    <row r="187" spans="1:8" x14ac:dyDescent="0.25">
      <c r="A187" s="14" t="s">
        <v>95</v>
      </c>
      <c r="B187" s="22">
        <f t="shared" ref="B187:G187" si="17">SUM(B172:B185)</f>
        <v>5943170.3700000001</v>
      </c>
      <c r="C187" s="23">
        <f t="shared" si="17"/>
        <v>4516994.96</v>
      </c>
      <c r="D187" s="22">
        <f t="shared" si="17"/>
        <v>7004922.8000000007</v>
      </c>
      <c r="E187" s="23">
        <f t="shared" si="17"/>
        <v>5325240.5199999986</v>
      </c>
      <c r="F187" s="22">
        <f t="shared" si="17"/>
        <v>7636109.0999999996</v>
      </c>
      <c r="G187" s="23">
        <f t="shared" si="17"/>
        <v>5805880.2799999993</v>
      </c>
      <c r="H187" s="41">
        <f>(G187-E187)/E187*100</f>
        <v>9.0256911062488641</v>
      </c>
    </row>
    <row r="188" spans="1:8" x14ac:dyDescent="0.25">
      <c r="C188">
        <f>SUM(C172:C183)+C185</f>
        <v>4441723.91</v>
      </c>
      <c r="E188">
        <f>SUM(E172:E183)+E185</f>
        <v>5227854.3399999989</v>
      </c>
      <c r="G188" s="21">
        <f>SUM(G172:G183)+G185</f>
        <v>5710062.3100000005</v>
      </c>
    </row>
    <row r="190" spans="1:8" ht="15.6" x14ac:dyDescent="0.3">
      <c r="A190" s="67" t="s">
        <v>127</v>
      </c>
      <c r="B190" s="68"/>
      <c r="C190" s="68"/>
      <c r="D190" s="68"/>
      <c r="E190" s="68"/>
      <c r="F190" s="69"/>
      <c r="G190" s="69"/>
    </row>
    <row r="191" spans="1:8" x14ac:dyDescent="0.25">
      <c r="A191" s="7" t="s">
        <v>111</v>
      </c>
      <c r="B191" s="26" t="s">
        <v>191</v>
      </c>
      <c r="C191" s="27" t="s">
        <v>191</v>
      </c>
      <c r="D191" s="26" t="s">
        <v>193</v>
      </c>
      <c r="E191" s="27" t="s">
        <v>193</v>
      </c>
      <c r="F191" s="26" t="s">
        <v>195</v>
      </c>
      <c r="G191" s="27" t="s">
        <v>195</v>
      </c>
      <c r="H191" s="43" t="s">
        <v>192</v>
      </c>
    </row>
    <row r="192" spans="1:8" x14ac:dyDescent="0.25">
      <c r="A192" s="8"/>
      <c r="B192" s="9" t="s">
        <v>116</v>
      </c>
      <c r="C192" s="10" t="s">
        <v>117</v>
      </c>
      <c r="D192" s="9" t="s">
        <v>116</v>
      </c>
      <c r="E192" s="10" t="s">
        <v>117</v>
      </c>
      <c r="F192" s="9" t="s">
        <v>116</v>
      </c>
      <c r="G192" s="10" t="s">
        <v>117</v>
      </c>
    </row>
    <row r="193" spans="1:8" x14ac:dyDescent="0.25">
      <c r="A193" s="15" t="s">
        <v>98</v>
      </c>
      <c r="B193" s="19">
        <v>123555.61</v>
      </c>
      <c r="C193" s="20">
        <v>81936.47</v>
      </c>
      <c r="D193" s="19">
        <v>133070</v>
      </c>
      <c r="E193" s="20">
        <v>88369.62</v>
      </c>
      <c r="F193" s="19">
        <v>150622.62</v>
      </c>
      <c r="G193" s="20">
        <v>100055.94</v>
      </c>
      <c r="H193" s="41">
        <f t="shared" ref="H193:H206" si="18">(G193-E193)/E193*100</f>
        <v>13.224363757590005</v>
      </c>
    </row>
    <row r="194" spans="1:8" x14ac:dyDescent="0.25">
      <c r="A194" s="16" t="s">
        <v>112</v>
      </c>
      <c r="B194" s="19">
        <v>195140.68</v>
      </c>
      <c r="C194" s="20">
        <v>129620.9</v>
      </c>
      <c r="D194" s="19">
        <v>206232.84000000003</v>
      </c>
      <c r="E194" s="20">
        <v>136992.6</v>
      </c>
      <c r="F194" s="19">
        <v>210974.16999999998</v>
      </c>
      <c r="G194" s="20">
        <v>140331.10999999999</v>
      </c>
      <c r="H194" s="41">
        <f t="shared" si="18"/>
        <v>2.4370002467286409</v>
      </c>
    </row>
    <row r="195" spans="1:8" x14ac:dyDescent="0.25">
      <c r="A195" s="16" t="s">
        <v>113</v>
      </c>
      <c r="B195" s="19">
        <v>19304.98</v>
      </c>
      <c r="C195" s="20">
        <v>12740.44</v>
      </c>
      <c r="D195" s="19">
        <v>22904.92</v>
      </c>
      <c r="E195" s="20">
        <v>15234.300000000001</v>
      </c>
      <c r="F195" s="19">
        <v>18459.559999999998</v>
      </c>
      <c r="G195" s="20">
        <v>12259.46</v>
      </c>
      <c r="H195" s="41">
        <f t="shared" si="18"/>
        <v>-19.527251005953683</v>
      </c>
    </row>
    <row r="196" spans="1:8" x14ac:dyDescent="0.25">
      <c r="A196" s="16" t="s">
        <v>114</v>
      </c>
      <c r="B196" s="19">
        <v>76380.969999999987</v>
      </c>
      <c r="C196" s="20">
        <v>50746.80999999999</v>
      </c>
      <c r="D196" s="19">
        <v>71885.47</v>
      </c>
      <c r="E196" s="20">
        <v>47856.39</v>
      </c>
      <c r="F196" s="19">
        <v>95713.86</v>
      </c>
      <c r="G196" s="20">
        <v>63586.400000000001</v>
      </c>
      <c r="H196" s="41">
        <f t="shared" si="18"/>
        <v>32.869194688525404</v>
      </c>
    </row>
    <row r="197" spans="1:8" x14ac:dyDescent="0.25">
      <c r="A197" s="16" t="s">
        <v>101</v>
      </c>
      <c r="B197" s="19">
        <v>882038.99000000011</v>
      </c>
      <c r="C197" s="20">
        <v>586054.87</v>
      </c>
      <c r="D197" s="19">
        <v>1114091.3099999998</v>
      </c>
      <c r="E197" s="20">
        <v>740788.73</v>
      </c>
      <c r="F197" s="19">
        <v>1071416.98</v>
      </c>
      <c r="G197" s="20">
        <v>712464.42</v>
      </c>
      <c r="H197" s="41">
        <f t="shared" si="18"/>
        <v>-3.8235341404289374</v>
      </c>
    </row>
    <row r="198" spans="1:8" x14ac:dyDescent="0.25">
      <c r="A198" s="16" t="s">
        <v>115</v>
      </c>
      <c r="B198" s="19">
        <v>85795.15</v>
      </c>
      <c r="C198" s="20">
        <v>56696.67</v>
      </c>
      <c r="D198" s="19">
        <v>95378.76</v>
      </c>
      <c r="E198" s="20">
        <v>63135.96</v>
      </c>
      <c r="F198" s="19">
        <v>86168.49</v>
      </c>
      <c r="G198" s="20">
        <v>56975.79</v>
      </c>
      <c r="H198" s="41">
        <f t="shared" si="18"/>
        <v>-9.7569911030100727</v>
      </c>
    </row>
    <row r="199" spans="1:8" x14ac:dyDescent="0.25">
      <c r="A199" s="16" t="s">
        <v>103</v>
      </c>
      <c r="B199" s="19">
        <v>22034.04</v>
      </c>
      <c r="C199" s="20">
        <v>14681.4</v>
      </c>
      <c r="D199" s="19">
        <v>14645.11</v>
      </c>
      <c r="E199" s="20">
        <v>9748.49</v>
      </c>
      <c r="F199" s="19">
        <v>7031.92</v>
      </c>
      <c r="G199" s="20">
        <v>4668.58</v>
      </c>
      <c r="H199" s="41">
        <f t="shared" si="18"/>
        <v>-52.109711350168077</v>
      </c>
    </row>
    <row r="200" spans="1:8" x14ac:dyDescent="0.25">
      <c r="A200" s="16" t="s">
        <v>104</v>
      </c>
      <c r="B200" s="19">
        <v>59736.619999999995</v>
      </c>
      <c r="C200" s="20">
        <v>39419.679999999993</v>
      </c>
      <c r="D200" s="19">
        <v>66488.19</v>
      </c>
      <c r="E200" s="20">
        <v>44127.73</v>
      </c>
      <c r="F200" s="19">
        <v>55816.340000000004</v>
      </c>
      <c r="G200" s="20">
        <v>37026.400000000001</v>
      </c>
      <c r="H200" s="41">
        <f t="shared" si="18"/>
        <v>-16.092670073896848</v>
      </c>
    </row>
    <row r="201" spans="1:8" x14ac:dyDescent="0.25">
      <c r="A201" s="16" t="s">
        <v>105</v>
      </c>
      <c r="B201" s="19">
        <v>5163.18</v>
      </c>
      <c r="C201" s="20">
        <v>3438.04</v>
      </c>
      <c r="D201" s="19">
        <v>4662.75</v>
      </c>
      <c r="E201" s="20">
        <v>3104.77</v>
      </c>
      <c r="F201" s="19">
        <v>5545.24</v>
      </c>
      <c r="G201" s="20">
        <v>3692.28</v>
      </c>
      <c r="H201" s="41">
        <f t="shared" si="18"/>
        <v>18.922818759521647</v>
      </c>
    </row>
    <row r="202" spans="1:8" x14ac:dyDescent="0.25">
      <c r="A202" s="16" t="s">
        <v>106</v>
      </c>
      <c r="B202" s="19">
        <v>155047.60999999999</v>
      </c>
      <c r="C202" s="20">
        <v>103106.01</v>
      </c>
      <c r="D202" s="19">
        <v>140253.87</v>
      </c>
      <c r="E202" s="20">
        <v>93281.47</v>
      </c>
      <c r="F202" s="19">
        <v>168286.37</v>
      </c>
      <c r="G202" s="20">
        <v>111859.39</v>
      </c>
      <c r="H202" s="41">
        <f t="shared" si="18"/>
        <v>19.915981169679249</v>
      </c>
    </row>
    <row r="203" spans="1:8" x14ac:dyDescent="0.25">
      <c r="A203" s="16" t="s">
        <v>194</v>
      </c>
      <c r="B203" s="19">
        <v>529521.56999999995</v>
      </c>
      <c r="C203" s="20">
        <v>351593.94999999995</v>
      </c>
      <c r="D203" s="19">
        <v>592499.47</v>
      </c>
      <c r="E203" s="20">
        <v>394123.68</v>
      </c>
      <c r="F203" s="19">
        <v>616364.77</v>
      </c>
      <c r="G203" s="20">
        <v>410092.27</v>
      </c>
      <c r="H203" s="41">
        <f t="shared" si="18"/>
        <v>4.0516697702609559</v>
      </c>
    </row>
    <row r="204" spans="1:8" x14ac:dyDescent="0.25">
      <c r="A204" s="31" t="s">
        <v>109</v>
      </c>
      <c r="B204" s="33">
        <v>276930.77</v>
      </c>
      <c r="C204" s="34">
        <v>183558.21000000002</v>
      </c>
      <c r="D204" s="33">
        <v>347414.31</v>
      </c>
      <c r="E204" s="34">
        <v>230808.06999999998</v>
      </c>
      <c r="F204" s="33">
        <v>369573.92000000004</v>
      </c>
      <c r="G204" s="34">
        <v>245538.69999999998</v>
      </c>
      <c r="H204" s="41">
        <f t="shared" si="18"/>
        <v>6.3821988546587676</v>
      </c>
    </row>
    <row r="205" spans="1:8" x14ac:dyDescent="0.25">
      <c r="A205" s="32" t="s">
        <v>177</v>
      </c>
      <c r="B205" s="19">
        <v>316082.97000000003</v>
      </c>
      <c r="C205" s="20">
        <v>209179.89</v>
      </c>
      <c r="D205" s="19">
        <v>375198.42000000004</v>
      </c>
      <c r="E205" s="20">
        <v>248365.58000000002</v>
      </c>
      <c r="F205" s="19">
        <v>384513.01</v>
      </c>
      <c r="G205" s="20">
        <v>254617.03</v>
      </c>
      <c r="H205" s="41">
        <f t="shared" si="18"/>
        <v>2.5170355731257055</v>
      </c>
    </row>
    <row r="206" spans="1:8" x14ac:dyDescent="0.25">
      <c r="A206" s="32" t="s">
        <v>178</v>
      </c>
      <c r="B206" s="19">
        <v>449643.65</v>
      </c>
      <c r="C206" s="20">
        <v>297824.36999999994</v>
      </c>
      <c r="D206" s="19">
        <v>510511.20999999996</v>
      </c>
      <c r="E206" s="20">
        <v>338139.35</v>
      </c>
      <c r="F206" s="19">
        <v>534554.26</v>
      </c>
      <c r="G206" s="20">
        <v>354227.12</v>
      </c>
      <c r="H206" s="41">
        <f t="shared" si="18"/>
        <v>4.7577337568076654</v>
      </c>
    </row>
    <row r="207" spans="1:8" x14ac:dyDescent="0.25">
      <c r="A207" s="13"/>
      <c r="B207" s="19"/>
      <c r="C207" s="20"/>
      <c r="D207" s="19"/>
      <c r="E207" s="20"/>
      <c r="F207" s="19"/>
      <c r="G207" s="20"/>
    </row>
    <row r="208" spans="1:8" x14ac:dyDescent="0.25">
      <c r="A208" s="14" t="s">
        <v>95</v>
      </c>
      <c r="B208" s="22">
        <f t="shared" ref="B208:G208" si="19">SUM(B193:B206)</f>
        <v>3196376.79</v>
      </c>
      <c r="C208" s="23">
        <f t="shared" si="19"/>
        <v>2120597.71</v>
      </c>
      <c r="D208" s="22">
        <f t="shared" si="19"/>
        <v>3695236.6299999994</v>
      </c>
      <c r="E208" s="23">
        <f t="shared" si="19"/>
        <v>2454076.7399999998</v>
      </c>
      <c r="F208" s="22">
        <f t="shared" si="19"/>
        <v>3775041.51</v>
      </c>
      <c r="G208" s="23">
        <f t="shared" si="19"/>
        <v>2507394.89</v>
      </c>
      <c r="H208" s="41">
        <f>(G208-E208)/E208*100</f>
        <v>2.172635807631687</v>
      </c>
    </row>
    <row r="209" spans="1:8" x14ac:dyDescent="0.25">
      <c r="C209">
        <f>SUM(C193:C204)+C206</f>
        <v>1911417.8199999998</v>
      </c>
      <c r="E209">
        <f>SUM(E193:E204)+E206</f>
        <v>2205711.1599999997</v>
      </c>
      <c r="G209" s="21">
        <f>SUM(G193:G204)+G206</f>
        <v>2252777.86</v>
      </c>
    </row>
    <row r="211" spans="1:8" ht="15.6" x14ac:dyDescent="0.3">
      <c r="A211" s="67" t="s">
        <v>128</v>
      </c>
      <c r="B211" s="68"/>
      <c r="C211" s="68"/>
      <c r="D211" s="68"/>
      <c r="E211" s="68"/>
      <c r="F211" s="69"/>
      <c r="G211" s="69"/>
    </row>
    <row r="212" spans="1:8" x14ac:dyDescent="0.25">
      <c r="A212" s="7" t="s">
        <v>111</v>
      </c>
      <c r="B212" s="26" t="s">
        <v>191</v>
      </c>
      <c r="C212" s="27" t="s">
        <v>191</v>
      </c>
      <c r="D212" s="26" t="s">
        <v>193</v>
      </c>
      <c r="E212" s="27" t="s">
        <v>193</v>
      </c>
      <c r="F212" s="26" t="s">
        <v>195</v>
      </c>
      <c r="G212" s="27" t="s">
        <v>195</v>
      </c>
      <c r="H212" s="43" t="s">
        <v>192</v>
      </c>
    </row>
    <row r="213" spans="1:8" x14ac:dyDescent="0.25">
      <c r="A213" s="8"/>
      <c r="B213" s="9" t="s">
        <v>116</v>
      </c>
      <c r="C213" s="10" t="s">
        <v>117</v>
      </c>
      <c r="D213" s="9" t="s">
        <v>116</v>
      </c>
      <c r="E213" s="10" t="s">
        <v>117</v>
      </c>
      <c r="F213" s="9" t="s">
        <v>116</v>
      </c>
      <c r="G213" s="10" t="s">
        <v>117</v>
      </c>
    </row>
    <row r="214" spans="1:8" x14ac:dyDescent="0.25">
      <c r="A214" s="15" t="s">
        <v>98</v>
      </c>
      <c r="B214" s="19">
        <v>403250.13</v>
      </c>
      <c r="C214" s="20">
        <v>267374.20999999996</v>
      </c>
      <c r="D214" s="19">
        <v>478149.10000000003</v>
      </c>
      <c r="E214" s="20">
        <v>317488.90000000002</v>
      </c>
      <c r="F214" s="19">
        <v>461495.5</v>
      </c>
      <c r="G214" s="20">
        <v>361965.35000000003</v>
      </c>
      <c r="H214" s="41">
        <f t="shared" ref="H214:H227" si="20">(G214-E214)/E214*100</f>
        <v>14.008820465849359</v>
      </c>
    </row>
    <row r="215" spans="1:8" x14ac:dyDescent="0.25">
      <c r="A215" s="16" t="s">
        <v>112</v>
      </c>
      <c r="B215" s="19">
        <v>321494.47000000003</v>
      </c>
      <c r="C215" s="20">
        <v>213442.73</v>
      </c>
      <c r="D215" s="19">
        <v>449753.24</v>
      </c>
      <c r="E215" s="20">
        <v>299001.94</v>
      </c>
      <c r="F215" s="19">
        <v>461536.55</v>
      </c>
      <c r="G215" s="20">
        <v>362417.2</v>
      </c>
      <c r="H215" s="41">
        <f t="shared" si="20"/>
        <v>21.208979446755432</v>
      </c>
    </row>
    <row r="216" spans="1:8" x14ac:dyDescent="0.25">
      <c r="A216" s="16" t="s">
        <v>113</v>
      </c>
      <c r="B216" s="19">
        <v>93712.76</v>
      </c>
      <c r="C216" s="20">
        <v>62057.54</v>
      </c>
      <c r="D216" s="19">
        <v>104513.36</v>
      </c>
      <c r="E216" s="20">
        <v>69329.78</v>
      </c>
      <c r="F216" s="19">
        <v>87129.760000000009</v>
      </c>
      <c r="G216" s="20">
        <v>68036.91</v>
      </c>
      <c r="H216" s="41">
        <f t="shared" si="20"/>
        <v>-1.864811917764625</v>
      </c>
    </row>
    <row r="217" spans="1:8" x14ac:dyDescent="0.25">
      <c r="A217" s="16" t="s">
        <v>114</v>
      </c>
      <c r="B217" s="19">
        <v>125974.38</v>
      </c>
      <c r="C217" s="20">
        <v>83814.960000000006</v>
      </c>
      <c r="D217" s="19">
        <v>149189.75</v>
      </c>
      <c r="E217" s="20">
        <v>99254.32</v>
      </c>
      <c r="F217" s="19">
        <v>122671.48999999999</v>
      </c>
      <c r="G217" s="20">
        <v>95116.28</v>
      </c>
      <c r="H217" s="41">
        <f t="shared" si="20"/>
        <v>-4.1691283563274704</v>
      </c>
    </row>
    <row r="218" spans="1:8" x14ac:dyDescent="0.25">
      <c r="A218" s="16" t="s">
        <v>101</v>
      </c>
      <c r="B218" s="19">
        <v>1488571.71</v>
      </c>
      <c r="C218" s="20">
        <v>987280</v>
      </c>
      <c r="D218" s="19">
        <v>1972077.42</v>
      </c>
      <c r="E218" s="20">
        <v>1309199.6700000002</v>
      </c>
      <c r="F218" s="19">
        <v>1738339.9600000002</v>
      </c>
      <c r="G218" s="20">
        <v>1356867.61</v>
      </c>
      <c r="H218" s="41">
        <f t="shared" si="20"/>
        <v>3.6409984735177896</v>
      </c>
    </row>
    <row r="219" spans="1:8" x14ac:dyDescent="0.25">
      <c r="A219" s="16" t="s">
        <v>115</v>
      </c>
      <c r="B219" s="19">
        <v>129770.42000000001</v>
      </c>
      <c r="C219" s="20">
        <v>86239.44</v>
      </c>
      <c r="D219" s="19">
        <v>132686.83000000002</v>
      </c>
      <c r="E219" s="20">
        <v>88115.010000000009</v>
      </c>
      <c r="F219" s="19">
        <v>114742.08</v>
      </c>
      <c r="G219" s="20">
        <v>89387.35</v>
      </c>
      <c r="H219" s="41">
        <f t="shared" si="20"/>
        <v>1.4439537599780066</v>
      </c>
    </row>
    <row r="220" spans="1:8" x14ac:dyDescent="0.25">
      <c r="A220" s="16" t="s">
        <v>103</v>
      </c>
      <c r="B220" s="19">
        <v>271542.25</v>
      </c>
      <c r="C220" s="20">
        <v>180373.17</v>
      </c>
      <c r="D220" s="19">
        <v>270766.03000000003</v>
      </c>
      <c r="E220" s="20">
        <v>179653.81</v>
      </c>
      <c r="F220" s="19">
        <v>239419.02000000002</v>
      </c>
      <c r="G220" s="20">
        <v>187463.42</v>
      </c>
      <c r="H220" s="41">
        <f t="shared" si="20"/>
        <v>4.3470327737552665</v>
      </c>
    </row>
    <row r="221" spans="1:8" x14ac:dyDescent="0.25">
      <c r="A221" s="16" t="s">
        <v>104</v>
      </c>
      <c r="B221" s="19">
        <v>56605.779999999992</v>
      </c>
      <c r="C221" s="20">
        <v>37512.889999999992</v>
      </c>
      <c r="D221" s="19">
        <v>71317.95</v>
      </c>
      <c r="E221" s="20">
        <v>47327.689999999995</v>
      </c>
      <c r="F221" s="19">
        <v>70481.75</v>
      </c>
      <c r="G221" s="20">
        <v>54948.61</v>
      </c>
      <c r="H221" s="41">
        <f t="shared" si="20"/>
        <v>16.102455032138703</v>
      </c>
    </row>
    <row r="222" spans="1:8" x14ac:dyDescent="0.25">
      <c r="A222" s="16" t="s">
        <v>105</v>
      </c>
      <c r="B222" s="19">
        <v>12471.240000000002</v>
      </c>
      <c r="C222" s="20">
        <v>8304.380000000001</v>
      </c>
      <c r="D222" s="19">
        <v>11965.42</v>
      </c>
      <c r="E222" s="20">
        <v>7968.5</v>
      </c>
      <c r="F222" s="19">
        <v>9759.869999999999</v>
      </c>
      <c r="G222" s="20">
        <v>7655.15</v>
      </c>
      <c r="H222" s="41">
        <f t="shared" si="20"/>
        <v>-3.932358662232545</v>
      </c>
    </row>
    <row r="223" spans="1:8" x14ac:dyDescent="0.25">
      <c r="A223" s="16" t="s">
        <v>106</v>
      </c>
      <c r="B223" s="19">
        <v>157447.43</v>
      </c>
      <c r="C223" s="20">
        <v>104869.28000000001</v>
      </c>
      <c r="D223" s="19">
        <v>155924.44</v>
      </c>
      <c r="E223" s="20">
        <v>103849.48</v>
      </c>
      <c r="F223" s="19">
        <v>180985.78</v>
      </c>
      <c r="G223" s="20">
        <v>142022.34</v>
      </c>
      <c r="H223" s="41">
        <f t="shared" si="20"/>
        <v>36.75787302931127</v>
      </c>
    </row>
    <row r="224" spans="1:8" x14ac:dyDescent="0.25">
      <c r="A224" s="16" t="s">
        <v>194</v>
      </c>
      <c r="B224" s="19">
        <v>1050562.73</v>
      </c>
      <c r="C224" s="20">
        <v>698514.29</v>
      </c>
      <c r="D224" s="19">
        <v>1273510.07</v>
      </c>
      <c r="E224" s="20">
        <v>846798.01</v>
      </c>
      <c r="F224" s="19">
        <v>1188548.44</v>
      </c>
      <c r="G224" s="20">
        <v>931635.19999999995</v>
      </c>
      <c r="H224" s="41">
        <f t="shared" si="20"/>
        <v>10.01858636866659</v>
      </c>
    </row>
    <row r="225" spans="1:8" x14ac:dyDescent="0.25">
      <c r="A225" s="31" t="s">
        <v>109</v>
      </c>
      <c r="B225" s="33">
        <v>792431.24999999988</v>
      </c>
      <c r="C225" s="34">
        <v>526582.73</v>
      </c>
      <c r="D225" s="33">
        <v>950396.28</v>
      </c>
      <c r="E225" s="34">
        <v>631637.92999999993</v>
      </c>
      <c r="F225" s="33">
        <v>825603.1100000001</v>
      </c>
      <c r="G225" s="34">
        <v>640028.93999999994</v>
      </c>
      <c r="H225" s="41">
        <f t="shared" si="20"/>
        <v>1.3284525202595117</v>
      </c>
    </row>
    <row r="226" spans="1:8" x14ac:dyDescent="0.25">
      <c r="A226" s="32" t="s">
        <v>177</v>
      </c>
      <c r="B226" s="19">
        <v>528255.22</v>
      </c>
      <c r="C226" s="20">
        <v>350626.24</v>
      </c>
      <c r="D226" s="19">
        <v>826801.07000000007</v>
      </c>
      <c r="E226" s="20">
        <v>550395.42000000004</v>
      </c>
      <c r="F226" s="19">
        <v>689566.29999999993</v>
      </c>
      <c r="G226" s="20">
        <v>529546.07999999996</v>
      </c>
      <c r="H226" s="41">
        <f t="shared" si="20"/>
        <v>-3.7880656783081665</v>
      </c>
    </row>
    <row r="227" spans="1:8" x14ac:dyDescent="0.25">
      <c r="A227" s="32" t="s">
        <v>178</v>
      </c>
      <c r="B227" s="19">
        <v>861492.57000000007</v>
      </c>
      <c r="C227" s="20">
        <v>572102.47</v>
      </c>
      <c r="D227" s="19">
        <v>1062296.0699999998</v>
      </c>
      <c r="E227" s="20">
        <v>705141.69</v>
      </c>
      <c r="F227" s="19">
        <v>883485.43</v>
      </c>
      <c r="G227" s="20">
        <v>685980.55999999994</v>
      </c>
      <c r="H227" s="41">
        <f t="shared" si="20"/>
        <v>-2.7173446516827</v>
      </c>
    </row>
    <row r="228" spans="1:8" x14ac:dyDescent="0.25">
      <c r="A228" s="13"/>
      <c r="B228" s="19"/>
      <c r="C228" s="20"/>
      <c r="D228" s="19"/>
      <c r="E228" s="20"/>
      <c r="F228" s="19"/>
      <c r="G228" s="20"/>
    </row>
    <row r="229" spans="1:8" x14ac:dyDescent="0.25">
      <c r="A229" s="14" t="s">
        <v>95</v>
      </c>
      <c r="B229" s="22">
        <f t="shared" ref="B229:G229" si="21">SUM(B214:B227)</f>
        <v>6293582.3399999999</v>
      </c>
      <c r="C229" s="23">
        <f t="shared" si="21"/>
        <v>4179094.3299999991</v>
      </c>
      <c r="D229" s="22">
        <f t="shared" si="21"/>
        <v>7909347.0300000012</v>
      </c>
      <c r="E229" s="23">
        <f t="shared" si="21"/>
        <v>5255162.1500000004</v>
      </c>
      <c r="F229" s="22">
        <f t="shared" si="21"/>
        <v>7073765.04</v>
      </c>
      <c r="G229" s="23">
        <f t="shared" si="21"/>
        <v>5513070.9999999991</v>
      </c>
      <c r="H229" s="41">
        <f>(G229-E229)/E229*100</f>
        <v>4.9077239224673335</v>
      </c>
    </row>
    <row r="230" spans="1:8" x14ac:dyDescent="0.25">
      <c r="C230">
        <f>SUM(C214:C225)+C227</f>
        <v>3828468.09</v>
      </c>
      <c r="E230">
        <f>SUM(E214:E225)+E227</f>
        <v>4704766.7300000004</v>
      </c>
      <c r="G230" s="21">
        <f>SUM(G214:G225)+G227</f>
        <v>4983524.919999999</v>
      </c>
    </row>
    <row r="232" spans="1:8" ht="15.6" x14ac:dyDescent="0.3">
      <c r="A232" s="67" t="s">
        <v>129</v>
      </c>
      <c r="B232" s="68"/>
      <c r="C232" s="68"/>
      <c r="D232" s="68"/>
      <c r="E232" s="68"/>
      <c r="F232" s="69"/>
      <c r="G232" s="69"/>
    </row>
    <row r="233" spans="1:8" x14ac:dyDescent="0.25">
      <c r="A233" s="7" t="s">
        <v>111</v>
      </c>
      <c r="B233" s="26" t="s">
        <v>191</v>
      </c>
      <c r="C233" s="27" t="s">
        <v>191</v>
      </c>
      <c r="D233" s="26" t="s">
        <v>193</v>
      </c>
      <c r="E233" s="27" t="s">
        <v>193</v>
      </c>
      <c r="F233" s="26" t="s">
        <v>195</v>
      </c>
      <c r="G233" s="27" t="s">
        <v>195</v>
      </c>
      <c r="H233" s="43" t="s">
        <v>192</v>
      </c>
    </row>
    <row r="234" spans="1:8" x14ac:dyDescent="0.25">
      <c r="A234" s="8"/>
      <c r="B234" s="9" t="s">
        <v>116</v>
      </c>
      <c r="C234" s="10" t="s">
        <v>117</v>
      </c>
      <c r="D234" s="9" t="s">
        <v>116</v>
      </c>
      <c r="E234" s="10" t="s">
        <v>117</v>
      </c>
      <c r="F234" s="9" t="s">
        <v>116</v>
      </c>
      <c r="G234" s="10" t="s">
        <v>117</v>
      </c>
    </row>
    <row r="235" spans="1:8" x14ac:dyDescent="0.25">
      <c r="A235" s="15" t="s">
        <v>98</v>
      </c>
      <c r="B235" s="19">
        <v>5841184.8500000006</v>
      </c>
      <c r="C235" s="20">
        <v>3876151.3900000006</v>
      </c>
      <c r="D235" s="19">
        <v>5702922.5099999998</v>
      </c>
      <c r="E235" s="20">
        <v>4116580.58</v>
      </c>
      <c r="F235" s="19">
        <v>6551546.5099999998</v>
      </c>
      <c r="G235" s="20">
        <v>4348572.4000000004</v>
      </c>
      <c r="H235" s="41">
        <f t="shared" ref="H235:H248" si="22">(G235-E235)/E235*100</f>
        <v>5.6355466750027832</v>
      </c>
    </row>
    <row r="236" spans="1:8" x14ac:dyDescent="0.25">
      <c r="A236" s="16" t="s">
        <v>112</v>
      </c>
      <c r="B236" s="19">
        <v>3714109.05</v>
      </c>
      <c r="C236" s="20">
        <v>2471927.9499999997</v>
      </c>
      <c r="D236" s="19">
        <v>4284158.46</v>
      </c>
      <c r="E236" s="20">
        <v>3098822.9</v>
      </c>
      <c r="F236" s="19">
        <v>4948778.29</v>
      </c>
      <c r="G236" s="20">
        <v>3293616.52</v>
      </c>
      <c r="H236" s="41">
        <f t="shared" si="22"/>
        <v>6.2860520360811885</v>
      </c>
    </row>
    <row r="237" spans="1:8" x14ac:dyDescent="0.25">
      <c r="A237" s="16" t="s">
        <v>113</v>
      </c>
      <c r="B237" s="19">
        <v>2139245.2999999998</v>
      </c>
      <c r="C237" s="20">
        <v>1420777.31</v>
      </c>
      <c r="D237" s="19">
        <v>2083189.4999999998</v>
      </c>
      <c r="E237" s="20">
        <v>1513272.3199999998</v>
      </c>
      <c r="F237" s="19">
        <v>1999109.96</v>
      </c>
      <c r="G237" s="20">
        <v>1327739.22</v>
      </c>
      <c r="H237" s="41">
        <f t="shared" si="22"/>
        <v>-12.260390780160431</v>
      </c>
    </row>
    <row r="238" spans="1:8" x14ac:dyDescent="0.25">
      <c r="A238" s="16" t="s">
        <v>114</v>
      </c>
      <c r="B238" s="19">
        <v>2533578.29</v>
      </c>
      <c r="C238" s="20">
        <v>1664253.11</v>
      </c>
      <c r="D238" s="19">
        <v>3848047.7800000003</v>
      </c>
      <c r="E238" s="20">
        <v>2811014.54</v>
      </c>
      <c r="F238" s="19">
        <v>4921674.12</v>
      </c>
      <c r="G238" s="20">
        <v>3272730.83</v>
      </c>
      <c r="H238" s="41">
        <f t="shared" si="22"/>
        <v>16.425254420775783</v>
      </c>
    </row>
    <row r="239" spans="1:8" x14ac:dyDescent="0.25">
      <c r="A239" s="16" t="s">
        <v>101</v>
      </c>
      <c r="B239" s="19">
        <v>17783848.66</v>
      </c>
      <c r="C239" s="20">
        <v>11832526.43</v>
      </c>
      <c r="D239" s="19">
        <v>19678156.82</v>
      </c>
      <c r="E239" s="20">
        <v>14198844.33</v>
      </c>
      <c r="F239" s="19">
        <v>20650965.379999999</v>
      </c>
      <c r="G239" s="20">
        <v>13739768.619999999</v>
      </c>
      <c r="H239" s="41">
        <f t="shared" si="22"/>
        <v>-3.2331906691169485</v>
      </c>
    </row>
    <row r="240" spans="1:8" x14ac:dyDescent="0.25">
      <c r="A240" s="16" t="s">
        <v>115</v>
      </c>
      <c r="B240" s="19">
        <v>1240958.6700000002</v>
      </c>
      <c r="C240" s="20">
        <v>824837.17</v>
      </c>
      <c r="D240" s="19">
        <v>1232127.3999999999</v>
      </c>
      <c r="E240" s="20">
        <v>900369.60000000009</v>
      </c>
      <c r="F240" s="19">
        <v>1353754.37</v>
      </c>
      <c r="G240" s="20">
        <v>899810.04</v>
      </c>
      <c r="H240" s="41">
        <f t="shared" si="22"/>
        <v>-6.2147811298832817E-2</v>
      </c>
    </row>
    <row r="241" spans="1:8" x14ac:dyDescent="0.25">
      <c r="A241" s="16" t="s">
        <v>103</v>
      </c>
      <c r="B241" s="19">
        <v>1550706.48</v>
      </c>
      <c r="C241" s="20">
        <v>1029834.8599999999</v>
      </c>
      <c r="D241" s="19">
        <v>1418996.9</v>
      </c>
      <c r="E241" s="20">
        <v>1026877.08</v>
      </c>
      <c r="F241" s="19">
        <v>1625264.91</v>
      </c>
      <c r="G241" s="20">
        <v>1078394.42</v>
      </c>
      <c r="H241" s="41">
        <f t="shared" si="22"/>
        <v>5.0168945245130967</v>
      </c>
    </row>
    <row r="242" spans="1:8" x14ac:dyDescent="0.25">
      <c r="A242" s="16" t="s">
        <v>104</v>
      </c>
      <c r="B242" s="19">
        <v>3079885.68</v>
      </c>
      <c r="C242" s="20">
        <v>2044222.08</v>
      </c>
      <c r="D242" s="19">
        <v>3369050.68</v>
      </c>
      <c r="E242" s="20">
        <v>2433702.4500000002</v>
      </c>
      <c r="F242" s="19">
        <v>3602658.05</v>
      </c>
      <c r="G242" s="20">
        <v>2391672.66</v>
      </c>
      <c r="H242" s="41">
        <f t="shared" si="22"/>
        <v>-1.7269896736965538</v>
      </c>
    </row>
    <row r="243" spans="1:8" x14ac:dyDescent="0.25">
      <c r="A243" s="16" t="s">
        <v>105</v>
      </c>
      <c r="B243" s="19">
        <v>2119776.2199999997</v>
      </c>
      <c r="C243" s="20">
        <v>1411162.18</v>
      </c>
      <c r="D243" s="19">
        <v>2018112.8599999999</v>
      </c>
      <c r="E243" s="20">
        <v>1473861.53</v>
      </c>
      <c r="F243" s="19">
        <v>2201885.98</v>
      </c>
      <c r="G243" s="20">
        <v>1467617.87</v>
      </c>
      <c r="H243" s="41">
        <f t="shared" si="22"/>
        <v>-0.42362595623212418</v>
      </c>
    </row>
    <row r="244" spans="1:8" x14ac:dyDescent="0.25">
      <c r="A244" s="16" t="s">
        <v>106</v>
      </c>
      <c r="B244" s="19">
        <v>9398464.3000000007</v>
      </c>
      <c r="C244" s="20">
        <v>6262980.6800000006</v>
      </c>
      <c r="D244" s="19">
        <v>9080082.9800000004</v>
      </c>
      <c r="E244" s="20">
        <v>6590563.7300000004</v>
      </c>
      <c r="F244" s="19">
        <v>10348492.43</v>
      </c>
      <c r="G244" s="20">
        <v>6895389.9299999997</v>
      </c>
      <c r="H244" s="41">
        <f t="shared" si="22"/>
        <v>4.6251915995052411</v>
      </c>
    </row>
    <row r="245" spans="1:8" x14ac:dyDescent="0.25">
      <c r="A245" s="16" t="s">
        <v>194</v>
      </c>
      <c r="B245" s="19">
        <v>11489404.960000001</v>
      </c>
      <c r="C245" s="20">
        <v>7642166.7599999998</v>
      </c>
      <c r="D245" s="19">
        <v>12463676.720000001</v>
      </c>
      <c r="E245" s="20">
        <v>9080960.4000000004</v>
      </c>
      <c r="F245" s="19">
        <v>15272770.810000001</v>
      </c>
      <c r="G245" s="20">
        <v>10163848.9</v>
      </c>
      <c r="H245" s="41">
        <f t="shared" si="22"/>
        <v>11.924823502148516</v>
      </c>
    </row>
    <row r="246" spans="1:8" x14ac:dyDescent="0.25">
      <c r="A246" s="31" t="s">
        <v>109</v>
      </c>
      <c r="B246" s="33">
        <v>11539064.41</v>
      </c>
      <c r="C246" s="34">
        <v>7671128.25</v>
      </c>
      <c r="D246" s="33">
        <v>12149699.449999999</v>
      </c>
      <c r="E246" s="34">
        <v>8830749.6500000004</v>
      </c>
      <c r="F246" s="33">
        <v>13752227.350000001</v>
      </c>
      <c r="G246" s="34">
        <v>9147053.4900000002</v>
      </c>
      <c r="H246" s="41">
        <f t="shared" si="22"/>
        <v>3.5818458515580249</v>
      </c>
    </row>
    <row r="247" spans="1:8" x14ac:dyDescent="0.25">
      <c r="A247" s="32" t="s">
        <v>177</v>
      </c>
      <c r="B247" s="19">
        <v>2798461.19</v>
      </c>
      <c r="C247" s="20">
        <v>1855469.63</v>
      </c>
      <c r="D247" s="19">
        <v>4179778.33</v>
      </c>
      <c r="E247" s="20">
        <v>2959060.8</v>
      </c>
      <c r="F247" s="19">
        <v>4331601.18</v>
      </c>
      <c r="G247" s="20">
        <v>2876402.22</v>
      </c>
      <c r="H247" s="41">
        <f t="shared" si="22"/>
        <v>-2.7934059347479314</v>
      </c>
    </row>
    <row r="248" spans="1:8" x14ac:dyDescent="0.25">
      <c r="A248" s="32" t="s">
        <v>178</v>
      </c>
      <c r="B248" s="19">
        <v>13191378.260000002</v>
      </c>
      <c r="C248" s="20">
        <v>8752824.2899999991</v>
      </c>
      <c r="D248" s="19">
        <v>14156203.66</v>
      </c>
      <c r="E248" s="20">
        <v>10202054.34</v>
      </c>
      <c r="F248" s="19">
        <v>15884675.640000001</v>
      </c>
      <c r="G248" s="20">
        <v>10542090.23</v>
      </c>
      <c r="H248" s="41">
        <f t="shared" si="22"/>
        <v>3.3330139074715084</v>
      </c>
    </row>
    <row r="249" spans="1:8" x14ac:dyDescent="0.25">
      <c r="A249" s="13"/>
      <c r="B249" s="19"/>
      <c r="C249" s="20"/>
      <c r="D249" s="19"/>
      <c r="E249" s="20"/>
      <c r="F249" s="19"/>
      <c r="G249" s="20"/>
    </row>
    <row r="250" spans="1:8" x14ac:dyDescent="0.25">
      <c r="A250" s="14" t="s">
        <v>95</v>
      </c>
      <c r="B250" s="22">
        <f t="shared" ref="B250:G250" si="23">SUM(B235:B248)</f>
        <v>88420066.320000008</v>
      </c>
      <c r="C250" s="23">
        <f t="shared" si="23"/>
        <v>58760262.089999996</v>
      </c>
      <c r="D250" s="22">
        <f t="shared" si="23"/>
        <v>95664204.049999997</v>
      </c>
      <c r="E250" s="23">
        <f t="shared" si="23"/>
        <v>69236734.25</v>
      </c>
      <c r="F250" s="22">
        <f t="shared" si="23"/>
        <v>107445404.98</v>
      </c>
      <c r="G250" s="23">
        <f t="shared" si="23"/>
        <v>71444707.349999994</v>
      </c>
      <c r="H250" s="41">
        <f>(G250-E250)/E250*100</f>
        <v>3.1890197074105848</v>
      </c>
    </row>
    <row r="251" spans="1:8" x14ac:dyDescent="0.25">
      <c r="C251">
        <f>SUM(C235:C246)+C248</f>
        <v>56904792.459999993</v>
      </c>
      <c r="E251">
        <f>SUM(E235:E246)+E248</f>
        <v>66277673.450000003</v>
      </c>
      <c r="G251" s="21">
        <f>SUM(G235:G246)+G248</f>
        <v>68568305.129999995</v>
      </c>
    </row>
    <row r="253" spans="1:8" ht="15.6" x14ac:dyDescent="0.3">
      <c r="A253" s="67" t="s">
        <v>130</v>
      </c>
      <c r="B253" s="68"/>
      <c r="C253" s="68"/>
      <c r="D253" s="68"/>
      <c r="E253" s="68"/>
      <c r="F253" s="69"/>
      <c r="G253" s="69"/>
    </row>
    <row r="254" spans="1:8" x14ac:dyDescent="0.25">
      <c r="A254" s="7" t="s">
        <v>111</v>
      </c>
      <c r="B254" s="26" t="s">
        <v>191</v>
      </c>
      <c r="C254" s="27" t="s">
        <v>191</v>
      </c>
      <c r="D254" s="26" t="s">
        <v>193</v>
      </c>
      <c r="E254" s="27" t="s">
        <v>193</v>
      </c>
      <c r="F254" s="26" t="s">
        <v>195</v>
      </c>
      <c r="G254" s="27" t="s">
        <v>195</v>
      </c>
      <c r="H254" s="43" t="s">
        <v>192</v>
      </c>
    </row>
    <row r="255" spans="1:8" x14ac:dyDescent="0.25">
      <c r="A255" s="8"/>
      <c r="B255" s="9" t="s">
        <v>116</v>
      </c>
      <c r="C255" s="10" t="s">
        <v>117</v>
      </c>
      <c r="D255" s="9" t="s">
        <v>116</v>
      </c>
      <c r="E255" s="10" t="s">
        <v>117</v>
      </c>
      <c r="F255" s="9" t="s">
        <v>116</v>
      </c>
      <c r="G255" s="10" t="s">
        <v>117</v>
      </c>
    </row>
    <row r="256" spans="1:8" x14ac:dyDescent="0.25">
      <c r="A256" s="15" t="s">
        <v>98</v>
      </c>
      <c r="B256" s="19">
        <v>1098737.6400000001</v>
      </c>
      <c r="C256" s="20">
        <v>876956.29</v>
      </c>
      <c r="D256" s="19">
        <v>1266765.6700000002</v>
      </c>
      <c r="E256" s="20">
        <v>1011389.3400000001</v>
      </c>
      <c r="F256" s="19">
        <v>1386449.6</v>
      </c>
      <c r="G256" s="20">
        <v>1106612.24</v>
      </c>
      <c r="H256" s="41">
        <f t="shared" ref="H256:H269" si="24">(G256-E256)/E256*100</f>
        <v>9.4150586953981446</v>
      </c>
    </row>
    <row r="257" spans="1:8" x14ac:dyDescent="0.25">
      <c r="A257" s="16" t="s">
        <v>112</v>
      </c>
      <c r="B257" s="19">
        <v>570110.22</v>
      </c>
      <c r="C257" s="20">
        <v>455244.28</v>
      </c>
      <c r="D257" s="19">
        <v>826486.46</v>
      </c>
      <c r="E257" s="20">
        <v>660362.99</v>
      </c>
      <c r="F257" s="19">
        <v>840197.12</v>
      </c>
      <c r="G257" s="20">
        <v>671222.51</v>
      </c>
      <c r="H257" s="41">
        <f t="shared" si="24"/>
        <v>1.6444773805388484</v>
      </c>
    </row>
    <row r="258" spans="1:8" x14ac:dyDescent="0.25">
      <c r="A258" s="16" t="s">
        <v>113</v>
      </c>
      <c r="B258" s="19">
        <v>381509.61</v>
      </c>
      <c r="C258" s="20">
        <v>304559.11</v>
      </c>
      <c r="D258" s="19">
        <v>465822.91</v>
      </c>
      <c r="E258" s="20">
        <v>372031.31999999995</v>
      </c>
      <c r="F258" s="19">
        <v>415833.79000000004</v>
      </c>
      <c r="G258" s="20">
        <v>332092.78000000003</v>
      </c>
      <c r="H258" s="41">
        <f t="shared" si="24"/>
        <v>-10.73526282679639</v>
      </c>
    </row>
    <row r="259" spans="1:8" x14ac:dyDescent="0.25">
      <c r="A259" s="16" t="s">
        <v>114</v>
      </c>
      <c r="B259" s="19">
        <v>376108.45999999996</v>
      </c>
      <c r="C259" s="20">
        <v>300291.21999999997</v>
      </c>
      <c r="D259" s="19">
        <v>446404.44999999995</v>
      </c>
      <c r="E259" s="20">
        <v>356429.11</v>
      </c>
      <c r="F259" s="19">
        <v>506697.38</v>
      </c>
      <c r="G259" s="20">
        <v>404533.8</v>
      </c>
      <c r="H259" s="41">
        <f t="shared" si="24"/>
        <v>13.496285418438466</v>
      </c>
    </row>
    <row r="260" spans="1:8" x14ac:dyDescent="0.25">
      <c r="A260" s="16" t="s">
        <v>101</v>
      </c>
      <c r="B260" s="19">
        <v>2977907.36</v>
      </c>
      <c r="C260" s="20">
        <v>2377092.4699999997</v>
      </c>
      <c r="D260" s="19">
        <v>3782144.3</v>
      </c>
      <c r="E260" s="20">
        <v>3020088.12</v>
      </c>
      <c r="F260" s="19">
        <v>3935095.94</v>
      </c>
      <c r="G260" s="20">
        <v>3142587.74</v>
      </c>
      <c r="H260" s="41">
        <f t="shared" si="24"/>
        <v>4.0561604540201328</v>
      </c>
    </row>
    <row r="261" spans="1:8" x14ac:dyDescent="0.25">
      <c r="A261" s="16" t="s">
        <v>115</v>
      </c>
      <c r="B261" s="19">
        <v>743677.90999999992</v>
      </c>
      <c r="C261" s="20">
        <v>594037.07999999996</v>
      </c>
      <c r="D261" s="19">
        <v>1009824.6900000001</v>
      </c>
      <c r="E261" s="20">
        <v>806761.13</v>
      </c>
      <c r="F261" s="19">
        <v>1080788.5899999999</v>
      </c>
      <c r="G261" s="20">
        <v>863373.30999999994</v>
      </c>
      <c r="H261" s="41">
        <f t="shared" si="24"/>
        <v>7.0172171036549491</v>
      </c>
    </row>
    <row r="262" spans="1:8" x14ac:dyDescent="0.25">
      <c r="A262" s="16" t="s">
        <v>103</v>
      </c>
      <c r="B262" s="19">
        <v>185701.93</v>
      </c>
      <c r="C262" s="20">
        <v>148392.24</v>
      </c>
      <c r="D262" s="19">
        <v>208854.91</v>
      </c>
      <c r="E262" s="20">
        <v>166725.22</v>
      </c>
      <c r="F262" s="19">
        <v>239923.03000000003</v>
      </c>
      <c r="G262" s="20">
        <v>191420.64</v>
      </c>
      <c r="H262" s="41">
        <f t="shared" si="24"/>
        <v>14.812048231215416</v>
      </c>
    </row>
    <row r="263" spans="1:8" x14ac:dyDescent="0.25">
      <c r="A263" s="16" t="s">
        <v>104</v>
      </c>
      <c r="B263" s="19">
        <v>141721.86000000002</v>
      </c>
      <c r="C263" s="20">
        <v>113119.75</v>
      </c>
      <c r="D263" s="19">
        <v>176936.19</v>
      </c>
      <c r="E263" s="20">
        <v>141235.20000000001</v>
      </c>
      <c r="F263" s="19">
        <v>219619.6</v>
      </c>
      <c r="G263" s="20">
        <v>175289.16</v>
      </c>
      <c r="H263" s="41">
        <f t="shared" si="24"/>
        <v>24.111524605763996</v>
      </c>
    </row>
    <row r="264" spans="1:8" x14ac:dyDescent="0.25">
      <c r="A264" s="16" t="s">
        <v>105</v>
      </c>
      <c r="B264" s="19">
        <v>40579.54</v>
      </c>
      <c r="C264" s="20">
        <v>32436.83</v>
      </c>
      <c r="D264" s="19">
        <v>31602.65</v>
      </c>
      <c r="E264" s="20">
        <v>25266.41</v>
      </c>
      <c r="F264" s="19">
        <v>29924.04</v>
      </c>
      <c r="G264" s="20">
        <v>23925.22</v>
      </c>
      <c r="H264" s="41">
        <f t="shared" si="24"/>
        <v>-5.3081937639735868</v>
      </c>
    </row>
    <row r="265" spans="1:8" x14ac:dyDescent="0.25">
      <c r="A265" s="16" t="s">
        <v>106</v>
      </c>
      <c r="B265" s="19">
        <v>386814.26</v>
      </c>
      <c r="C265" s="20">
        <v>309084.90000000002</v>
      </c>
      <c r="D265" s="19">
        <v>379908.68</v>
      </c>
      <c r="E265" s="20">
        <v>303549.74</v>
      </c>
      <c r="F265" s="19">
        <v>392295.21</v>
      </c>
      <c r="G265" s="20">
        <v>313399.90000000002</v>
      </c>
      <c r="H265" s="41">
        <f t="shared" si="24"/>
        <v>3.2449904256218547</v>
      </c>
    </row>
    <row r="266" spans="1:8" x14ac:dyDescent="0.25">
      <c r="A266" s="16" t="s">
        <v>194</v>
      </c>
      <c r="B266" s="19">
        <v>2367166.98</v>
      </c>
      <c r="C266" s="20">
        <v>1891440.03</v>
      </c>
      <c r="D266" s="19">
        <v>2751975</v>
      </c>
      <c r="E266" s="20">
        <v>2198692.89</v>
      </c>
      <c r="F266" s="19">
        <v>3027086.32</v>
      </c>
      <c r="G266" s="20">
        <v>2418498.61</v>
      </c>
      <c r="H266" s="41">
        <f t="shared" si="24"/>
        <v>9.9971087822092208</v>
      </c>
    </row>
    <row r="267" spans="1:8" x14ac:dyDescent="0.25">
      <c r="A267" s="31" t="s">
        <v>109</v>
      </c>
      <c r="B267" s="33">
        <v>1186280.8399999999</v>
      </c>
      <c r="C267" s="34">
        <v>946853.80999999982</v>
      </c>
      <c r="D267" s="33">
        <v>1379108.36</v>
      </c>
      <c r="E267" s="34">
        <v>1100638.8500000001</v>
      </c>
      <c r="F267" s="33">
        <v>1389010.24</v>
      </c>
      <c r="G267" s="34">
        <v>1108774.9300000002</v>
      </c>
      <c r="H267" s="41">
        <f t="shared" si="24"/>
        <v>0.73921432084648608</v>
      </c>
    </row>
    <row r="268" spans="1:8" x14ac:dyDescent="0.25">
      <c r="A268" s="32" t="s">
        <v>177</v>
      </c>
      <c r="B268" s="19">
        <v>608959.23</v>
      </c>
      <c r="C268" s="20">
        <v>486005.97000000003</v>
      </c>
      <c r="D268" s="19">
        <v>717690.77</v>
      </c>
      <c r="E268" s="20">
        <v>572991.13</v>
      </c>
      <c r="F268" s="19">
        <v>700512.99</v>
      </c>
      <c r="G268" s="20">
        <v>559050.01</v>
      </c>
      <c r="H268" s="41">
        <f t="shared" si="24"/>
        <v>-2.4330428989363231</v>
      </c>
    </row>
    <row r="269" spans="1:8" x14ac:dyDescent="0.25">
      <c r="A269" s="32" t="s">
        <v>178</v>
      </c>
      <c r="B269" s="19">
        <v>993421.37</v>
      </c>
      <c r="C269" s="20">
        <v>793065.7100000002</v>
      </c>
      <c r="D269" s="19">
        <v>1028110.4</v>
      </c>
      <c r="E269" s="20">
        <v>820771.99</v>
      </c>
      <c r="F269" s="19">
        <v>1260784.79</v>
      </c>
      <c r="G269" s="20">
        <v>1006640.2</v>
      </c>
      <c r="H269" s="41">
        <f t="shared" si="24"/>
        <v>22.645535211307585</v>
      </c>
    </row>
    <row r="270" spans="1:8" x14ac:dyDescent="0.25">
      <c r="A270" s="13"/>
      <c r="B270" s="19"/>
      <c r="C270" s="20"/>
      <c r="D270" s="19"/>
      <c r="E270" s="20"/>
      <c r="F270" s="19"/>
      <c r="G270" s="20"/>
    </row>
    <row r="271" spans="1:8" x14ac:dyDescent="0.25">
      <c r="A271" s="14" t="s">
        <v>95</v>
      </c>
      <c r="B271" s="22">
        <f t="shared" ref="B271:G271" si="25">SUM(B256:B269)</f>
        <v>12058697.209999999</v>
      </c>
      <c r="C271" s="23">
        <f t="shared" si="25"/>
        <v>9628579.6900000013</v>
      </c>
      <c r="D271" s="22">
        <f t="shared" si="25"/>
        <v>14471635.440000001</v>
      </c>
      <c r="E271" s="23">
        <f t="shared" si="25"/>
        <v>11556933.440000001</v>
      </c>
      <c r="F271" s="22">
        <f t="shared" si="25"/>
        <v>15424218.640000001</v>
      </c>
      <c r="G271" s="23">
        <f t="shared" si="25"/>
        <v>12317421.049999999</v>
      </c>
      <c r="H271" s="41">
        <f>(G271-E271)/E271*100</f>
        <v>6.5803581369418831</v>
      </c>
    </row>
    <row r="272" spans="1:8" x14ac:dyDescent="0.25">
      <c r="C272">
        <f>SUM(C256:C267)+C269</f>
        <v>9142573.7200000007</v>
      </c>
      <c r="E272">
        <f>SUM(E256:E267)+E269</f>
        <v>10983942.310000001</v>
      </c>
      <c r="G272" s="21">
        <f>SUM(G256:G267)+G269</f>
        <v>11758371.039999999</v>
      </c>
    </row>
    <row r="274" spans="1:8" ht="15.6" x14ac:dyDescent="0.3">
      <c r="A274" s="67" t="s">
        <v>131</v>
      </c>
      <c r="B274" s="68"/>
      <c r="C274" s="68"/>
      <c r="D274" s="68"/>
      <c r="E274" s="68"/>
      <c r="F274" s="69"/>
      <c r="G274" s="69"/>
    </row>
    <row r="275" spans="1:8" x14ac:dyDescent="0.25">
      <c r="A275" s="7" t="s">
        <v>111</v>
      </c>
      <c r="B275" s="26" t="s">
        <v>191</v>
      </c>
      <c r="C275" s="27" t="s">
        <v>191</v>
      </c>
      <c r="D275" s="26" t="s">
        <v>193</v>
      </c>
      <c r="E275" s="27" t="s">
        <v>193</v>
      </c>
      <c r="F275" s="26" t="s">
        <v>195</v>
      </c>
      <c r="G275" s="27" t="s">
        <v>195</v>
      </c>
      <c r="H275" s="43" t="s">
        <v>192</v>
      </c>
    </row>
    <row r="276" spans="1:8" x14ac:dyDescent="0.25">
      <c r="A276" s="8"/>
      <c r="B276" s="9" t="s">
        <v>116</v>
      </c>
      <c r="C276" s="10" t="s">
        <v>117</v>
      </c>
      <c r="D276" s="9" t="s">
        <v>116</v>
      </c>
      <c r="E276" s="10" t="s">
        <v>117</v>
      </c>
      <c r="F276" s="9" t="s">
        <v>116</v>
      </c>
      <c r="G276" s="10" t="s">
        <v>117</v>
      </c>
    </row>
    <row r="277" spans="1:8" x14ac:dyDescent="0.25">
      <c r="A277" s="15" t="s">
        <v>98</v>
      </c>
      <c r="B277" s="19">
        <v>4312549.2700000005</v>
      </c>
      <c r="C277" s="20">
        <v>3441691.38</v>
      </c>
      <c r="D277" s="19">
        <v>4933756.67</v>
      </c>
      <c r="E277" s="20">
        <v>3937573.33</v>
      </c>
      <c r="F277" s="19">
        <v>5702473.7599999998</v>
      </c>
      <c r="G277" s="20">
        <v>4551711.83</v>
      </c>
      <c r="H277" s="41">
        <f t="shared" ref="H277:H290" si="26">(G277-E277)/E277*100</f>
        <v>15.596877785638597</v>
      </c>
    </row>
    <row r="278" spans="1:8" x14ac:dyDescent="0.25">
      <c r="A278" s="16" t="s">
        <v>112</v>
      </c>
      <c r="B278" s="19">
        <v>2162457.73</v>
      </c>
      <c r="C278" s="20">
        <v>1728523.82</v>
      </c>
      <c r="D278" s="19">
        <v>2130305.69</v>
      </c>
      <c r="E278" s="20">
        <v>1702869.9</v>
      </c>
      <c r="F278" s="19">
        <v>2303789.59</v>
      </c>
      <c r="G278" s="20">
        <v>1841534.42</v>
      </c>
      <c r="H278" s="41">
        <f t="shared" si="26"/>
        <v>8.1429896670321114</v>
      </c>
    </row>
    <row r="279" spans="1:8" x14ac:dyDescent="0.25">
      <c r="A279" s="16" t="s">
        <v>113</v>
      </c>
      <c r="B279" s="19">
        <v>1943375.24</v>
      </c>
      <c r="C279" s="20">
        <v>1552990.5699999998</v>
      </c>
      <c r="D279" s="19">
        <v>2017739.04</v>
      </c>
      <c r="E279" s="20">
        <v>1612049.9</v>
      </c>
      <c r="F279" s="19">
        <v>1867052.6800000002</v>
      </c>
      <c r="G279" s="20">
        <v>1491688.29</v>
      </c>
      <c r="H279" s="41">
        <f t="shared" si="26"/>
        <v>-7.466369992641039</v>
      </c>
    </row>
    <row r="280" spans="1:8" x14ac:dyDescent="0.25">
      <c r="A280" s="16" t="s">
        <v>114</v>
      </c>
      <c r="B280" s="19">
        <v>2500990.3099999996</v>
      </c>
      <c r="C280" s="20">
        <v>1996295.5599999998</v>
      </c>
      <c r="D280" s="19">
        <v>3434995.65</v>
      </c>
      <c r="E280" s="20">
        <v>2742697.3</v>
      </c>
      <c r="F280" s="19">
        <v>3484140.8</v>
      </c>
      <c r="G280" s="20">
        <v>2781882.79</v>
      </c>
      <c r="H280" s="41">
        <f t="shared" si="26"/>
        <v>1.4287209164496653</v>
      </c>
    </row>
    <row r="281" spans="1:8" x14ac:dyDescent="0.25">
      <c r="A281" s="16" t="s">
        <v>101</v>
      </c>
      <c r="B281" s="19">
        <v>10828291.669999998</v>
      </c>
      <c r="C281" s="20">
        <v>8651666.8200000003</v>
      </c>
      <c r="D281" s="19">
        <v>12246480.829999998</v>
      </c>
      <c r="E281" s="20">
        <v>9784235.629999999</v>
      </c>
      <c r="F281" s="19">
        <v>13156908.6</v>
      </c>
      <c r="G281" s="20">
        <v>10511412.449999999</v>
      </c>
      <c r="H281" s="41">
        <f t="shared" si="26"/>
        <v>7.4321270204323611</v>
      </c>
    </row>
    <row r="282" spans="1:8" x14ac:dyDescent="0.25">
      <c r="A282" s="16" t="s">
        <v>115</v>
      </c>
      <c r="B282" s="19">
        <v>1167866.05</v>
      </c>
      <c r="C282" s="20">
        <v>933622.67</v>
      </c>
      <c r="D282" s="19">
        <v>1332027.4999999998</v>
      </c>
      <c r="E282" s="20">
        <v>1064949.6099999999</v>
      </c>
      <c r="F282" s="19">
        <v>1435039.4200000002</v>
      </c>
      <c r="G282" s="20">
        <v>1147260.28</v>
      </c>
      <c r="H282" s="41">
        <f t="shared" si="26"/>
        <v>7.7290671058135949</v>
      </c>
    </row>
    <row r="283" spans="1:8" x14ac:dyDescent="0.25">
      <c r="A283" s="16" t="s">
        <v>103</v>
      </c>
      <c r="B283" s="19">
        <v>1281026.5999999999</v>
      </c>
      <c r="C283" s="20">
        <v>1022189.8899999999</v>
      </c>
      <c r="D283" s="19">
        <v>1262164.08</v>
      </c>
      <c r="E283" s="20">
        <v>1006768.97</v>
      </c>
      <c r="F283" s="19">
        <v>1245106.21</v>
      </c>
      <c r="G283" s="20">
        <v>993128.31</v>
      </c>
      <c r="H283" s="41">
        <f t="shared" si="26"/>
        <v>-1.354894758029731</v>
      </c>
    </row>
    <row r="284" spans="1:8" x14ac:dyDescent="0.25">
      <c r="A284" s="16" t="s">
        <v>104</v>
      </c>
      <c r="B284" s="19">
        <v>2193047.73</v>
      </c>
      <c r="C284" s="20">
        <v>1749749.6099999999</v>
      </c>
      <c r="D284" s="19">
        <v>2443561.88</v>
      </c>
      <c r="E284" s="20">
        <v>1949583.81</v>
      </c>
      <c r="F284" s="19">
        <v>2480676.6</v>
      </c>
      <c r="G284" s="20">
        <v>1979307.27</v>
      </c>
      <c r="H284" s="41">
        <f t="shared" si="26"/>
        <v>1.5246053977028031</v>
      </c>
    </row>
    <row r="285" spans="1:8" x14ac:dyDescent="0.25">
      <c r="A285" s="16" t="s">
        <v>105</v>
      </c>
      <c r="B285" s="19">
        <v>1104164.3199999998</v>
      </c>
      <c r="C285" s="20">
        <v>882841.33999999973</v>
      </c>
      <c r="D285" s="19">
        <v>1116206.3700000001</v>
      </c>
      <c r="E285" s="20">
        <v>892529.54</v>
      </c>
      <c r="F285" s="19">
        <v>1087480.6099999999</v>
      </c>
      <c r="G285" s="20">
        <v>869654.71</v>
      </c>
      <c r="H285" s="41">
        <f t="shared" si="26"/>
        <v>-2.5629213347941486</v>
      </c>
    </row>
    <row r="286" spans="1:8" x14ac:dyDescent="0.25">
      <c r="A286" s="16" t="s">
        <v>106</v>
      </c>
      <c r="B286" s="19">
        <v>7728506.3699999992</v>
      </c>
      <c r="C286" s="20">
        <v>6180675.3899999987</v>
      </c>
      <c r="D286" s="19">
        <v>8132310.8300000001</v>
      </c>
      <c r="E286" s="20">
        <v>6503326.6600000001</v>
      </c>
      <c r="F286" s="19">
        <v>8473400.8900000006</v>
      </c>
      <c r="G286" s="20">
        <v>6775887.5999999996</v>
      </c>
      <c r="H286" s="41">
        <f t="shared" si="26"/>
        <v>4.1911002514519158</v>
      </c>
    </row>
    <row r="287" spans="1:8" x14ac:dyDescent="0.25">
      <c r="A287" s="16" t="s">
        <v>194</v>
      </c>
      <c r="B287" s="19">
        <v>6578067.1100000003</v>
      </c>
      <c r="C287" s="20">
        <v>5255218.49</v>
      </c>
      <c r="D287" s="19">
        <v>7887278.2400000002</v>
      </c>
      <c r="E287" s="20">
        <v>6299979.7599999998</v>
      </c>
      <c r="F287" s="19">
        <v>8772017.5299999993</v>
      </c>
      <c r="G287" s="20">
        <v>7006084.5899999999</v>
      </c>
      <c r="H287" s="41">
        <f t="shared" si="26"/>
        <v>11.208049182684995</v>
      </c>
    </row>
    <row r="288" spans="1:8" x14ac:dyDescent="0.25">
      <c r="A288" s="31" t="s">
        <v>109</v>
      </c>
      <c r="B288" s="33">
        <v>8282125.1200000001</v>
      </c>
      <c r="C288" s="34">
        <v>6614078.5199999996</v>
      </c>
      <c r="D288" s="33">
        <v>9405904.629999999</v>
      </c>
      <c r="E288" s="34">
        <v>7511747.4199999999</v>
      </c>
      <c r="F288" s="33">
        <v>9901922.0300000012</v>
      </c>
      <c r="G288" s="34">
        <v>7908015.0200000005</v>
      </c>
      <c r="H288" s="41">
        <f t="shared" si="26"/>
        <v>5.2753051699387488</v>
      </c>
    </row>
    <row r="289" spans="1:8" x14ac:dyDescent="0.25">
      <c r="A289" s="32" t="s">
        <v>177</v>
      </c>
      <c r="B289" s="19">
        <v>1602797.48</v>
      </c>
      <c r="C289" s="20">
        <v>1275876.3799999999</v>
      </c>
      <c r="D289" s="19">
        <v>2212081.1800000002</v>
      </c>
      <c r="E289" s="20">
        <v>1760517.87</v>
      </c>
      <c r="F289" s="19">
        <v>2425501.12</v>
      </c>
      <c r="G289" s="20">
        <v>1931697.0999999999</v>
      </c>
      <c r="H289" s="41">
        <f t="shared" si="26"/>
        <v>9.7232316079813348</v>
      </c>
    </row>
    <row r="290" spans="1:8" x14ac:dyDescent="0.25">
      <c r="A290" s="32" t="s">
        <v>178</v>
      </c>
      <c r="B290" s="19">
        <v>8853643.5600000005</v>
      </c>
      <c r="C290" s="20">
        <v>7069905.7599999998</v>
      </c>
      <c r="D290" s="19">
        <v>10032045.889999999</v>
      </c>
      <c r="E290" s="20">
        <v>8009726.1799999997</v>
      </c>
      <c r="F290" s="19">
        <v>10822112.870000001</v>
      </c>
      <c r="G290" s="20">
        <v>8638730.1600000001</v>
      </c>
      <c r="H290" s="41">
        <f t="shared" si="26"/>
        <v>7.8530022857785191</v>
      </c>
    </row>
    <row r="291" spans="1:8" x14ac:dyDescent="0.25">
      <c r="A291" s="13"/>
      <c r="B291" s="19"/>
      <c r="C291" s="20"/>
      <c r="D291" s="19"/>
      <c r="E291" s="20"/>
      <c r="F291" s="19"/>
      <c r="G291" s="20"/>
    </row>
    <row r="292" spans="1:8" x14ac:dyDescent="0.25">
      <c r="A292" s="14" t="s">
        <v>95</v>
      </c>
      <c r="B292" s="22">
        <f t="shared" ref="B292:G292" si="27">SUM(B277:B290)</f>
        <v>60538908.559999995</v>
      </c>
      <c r="C292" s="23">
        <f t="shared" si="27"/>
        <v>48355326.200000003</v>
      </c>
      <c r="D292" s="22">
        <f t="shared" si="27"/>
        <v>68586858.479999989</v>
      </c>
      <c r="E292" s="23">
        <f t="shared" si="27"/>
        <v>54778555.879999995</v>
      </c>
      <c r="F292" s="22">
        <f t="shared" si="27"/>
        <v>73157622.710000008</v>
      </c>
      <c r="G292" s="23">
        <f t="shared" si="27"/>
        <v>58427994.820000008</v>
      </c>
      <c r="H292" s="41">
        <f>(G292-E292)/E292*100</f>
        <v>6.6621671224678023</v>
      </c>
    </row>
    <row r="293" spans="1:8" x14ac:dyDescent="0.25">
      <c r="C293">
        <f>SUM(C277:C288)+C290</f>
        <v>47079449.82</v>
      </c>
      <c r="E293">
        <f>SUM(E277:E288)+E290</f>
        <v>53018038.009999998</v>
      </c>
      <c r="G293" s="21">
        <f>SUM(G277:G288)+G290</f>
        <v>56496297.720000014</v>
      </c>
    </row>
    <row r="295" spans="1:8" ht="15.6" x14ac:dyDescent="0.3">
      <c r="A295" s="67" t="s">
        <v>132</v>
      </c>
      <c r="B295" s="68"/>
      <c r="C295" s="68"/>
      <c r="D295" s="68"/>
      <c r="E295" s="68"/>
      <c r="F295" s="69"/>
      <c r="G295" s="69"/>
    </row>
    <row r="296" spans="1:8" x14ac:dyDescent="0.25">
      <c r="A296" s="7" t="s">
        <v>111</v>
      </c>
      <c r="B296" s="26" t="s">
        <v>191</v>
      </c>
      <c r="C296" s="27" t="s">
        <v>191</v>
      </c>
      <c r="D296" s="26" t="s">
        <v>193</v>
      </c>
      <c r="E296" s="27" t="s">
        <v>193</v>
      </c>
      <c r="F296" s="26" t="s">
        <v>195</v>
      </c>
      <c r="G296" s="27" t="s">
        <v>195</v>
      </c>
      <c r="H296" s="43" t="s">
        <v>192</v>
      </c>
    </row>
    <row r="297" spans="1:8" x14ac:dyDescent="0.25">
      <c r="A297" s="8"/>
      <c r="B297" s="9" t="s">
        <v>116</v>
      </c>
      <c r="C297" s="10" t="s">
        <v>117</v>
      </c>
      <c r="D297" s="9" t="s">
        <v>116</v>
      </c>
      <c r="E297" s="10" t="s">
        <v>117</v>
      </c>
      <c r="F297" s="9" t="s">
        <v>116</v>
      </c>
      <c r="G297" s="10" t="s">
        <v>117</v>
      </c>
    </row>
    <row r="298" spans="1:8" x14ac:dyDescent="0.25">
      <c r="A298" s="15" t="s">
        <v>98</v>
      </c>
      <c r="B298" s="19">
        <v>45583.080000000009</v>
      </c>
      <c r="C298" s="20">
        <v>32703.980000000003</v>
      </c>
      <c r="D298" s="19">
        <v>50945.489999999991</v>
      </c>
      <c r="E298" s="20">
        <v>33697.78</v>
      </c>
      <c r="F298" s="19">
        <v>65181.46</v>
      </c>
      <c r="G298" s="20">
        <v>43139.040000000001</v>
      </c>
      <c r="H298" s="41">
        <f t="shared" ref="H298:H311" si="28">(G298-E298)/E298*100</f>
        <v>28.017453968777772</v>
      </c>
    </row>
    <row r="299" spans="1:8" x14ac:dyDescent="0.25">
      <c r="A299" s="16" t="s">
        <v>112</v>
      </c>
      <c r="B299" s="19">
        <v>141332.76</v>
      </c>
      <c r="C299" s="20">
        <v>101640.95000000001</v>
      </c>
      <c r="D299" s="19">
        <v>154051.93</v>
      </c>
      <c r="E299" s="20">
        <v>102111.88</v>
      </c>
      <c r="F299" s="19">
        <v>145499.66</v>
      </c>
      <c r="G299" s="20">
        <v>96534.28</v>
      </c>
      <c r="H299" s="41">
        <f t="shared" si="28"/>
        <v>-5.4622439622108665</v>
      </c>
    </row>
    <row r="300" spans="1:8" x14ac:dyDescent="0.25">
      <c r="A300" s="16" t="s">
        <v>113</v>
      </c>
      <c r="B300" s="19">
        <v>5387.3499999999995</v>
      </c>
      <c r="C300" s="20">
        <v>3744.5199999999995</v>
      </c>
      <c r="D300" s="19">
        <v>7090.47</v>
      </c>
      <c r="E300" s="20">
        <v>4691.1900000000005</v>
      </c>
      <c r="F300" s="19">
        <v>7301.1200000000008</v>
      </c>
      <c r="G300" s="20">
        <v>4849.82</v>
      </c>
      <c r="H300" s="41">
        <f t="shared" si="28"/>
        <v>3.3814447933253438</v>
      </c>
    </row>
    <row r="301" spans="1:8" x14ac:dyDescent="0.25">
      <c r="A301" s="16" t="s">
        <v>114</v>
      </c>
      <c r="B301" s="19">
        <v>19150.36</v>
      </c>
      <c r="C301" s="20">
        <v>13954.72</v>
      </c>
      <c r="D301" s="19">
        <v>36080.03</v>
      </c>
      <c r="E301" s="20">
        <v>24054.36</v>
      </c>
      <c r="F301" s="19">
        <v>38877.839999999997</v>
      </c>
      <c r="G301" s="20">
        <v>25846.78</v>
      </c>
      <c r="H301" s="41">
        <f t="shared" si="28"/>
        <v>7.4515389309879723</v>
      </c>
    </row>
    <row r="302" spans="1:8" x14ac:dyDescent="0.25">
      <c r="A302" s="16" t="s">
        <v>101</v>
      </c>
      <c r="B302" s="19">
        <v>243269.65</v>
      </c>
      <c r="C302" s="20">
        <v>174448.31</v>
      </c>
      <c r="D302" s="19">
        <v>275524.5</v>
      </c>
      <c r="E302" s="20">
        <v>182966.04</v>
      </c>
      <c r="F302" s="19">
        <v>276847.18</v>
      </c>
      <c r="G302" s="20">
        <v>184045.4</v>
      </c>
      <c r="H302" s="41">
        <f t="shared" si="28"/>
        <v>0.58992368201223899</v>
      </c>
    </row>
    <row r="303" spans="1:8" x14ac:dyDescent="0.25">
      <c r="A303" s="16" t="s">
        <v>115</v>
      </c>
      <c r="B303" s="19">
        <v>36874.239999999998</v>
      </c>
      <c r="C303" s="20">
        <v>26721.03</v>
      </c>
      <c r="D303" s="19">
        <v>38701</v>
      </c>
      <c r="E303" s="20">
        <v>25614.55</v>
      </c>
      <c r="F303" s="19">
        <v>38267.979999999996</v>
      </c>
      <c r="G303" s="20">
        <v>25345.739999999998</v>
      </c>
      <c r="H303" s="41">
        <f t="shared" si="28"/>
        <v>-1.0494426019586576</v>
      </c>
    </row>
    <row r="304" spans="1:8" x14ac:dyDescent="0.25">
      <c r="A304" s="16" t="s">
        <v>103</v>
      </c>
      <c r="B304" s="19">
        <v>18654.72</v>
      </c>
      <c r="C304" s="20">
        <v>13296.45</v>
      </c>
      <c r="D304" s="19">
        <v>21541.26</v>
      </c>
      <c r="E304" s="20">
        <v>14254.3</v>
      </c>
      <c r="F304" s="19">
        <v>23380.36</v>
      </c>
      <c r="G304" s="20">
        <v>15464.62</v>
      </c>
      <c r="H304" s="41">
        <f t="shared" si="28"/>
        <v>8.4909115144202207</v>
      </c>
    </row>
    <row r="305" spans="1:8" x14ac:dyDescent="0.25">
      <c r="A305" s="16" t="s">
        <v>104</v>
      </c>
      <c r="B305" s="19">
        <v>5289.17</v>
      </c>
      <c r="C305" s="20">
        <v>3227.21</v>
      </c>
      <c r="D305" s="19">
        <v>7803.98</v>
      </c>
      <c r="E305" s="20">
        <v>5099.92</v>
      </c>
      <c r="F305" s="19">
        <v>8730.98</v>
      </c>
      <c r="G305" s="20">
        <v>5790.28</v>
      </c>
      <c r="H305" s="41">
        <f t="shared" si="28"/>
        <v>13.536682928359653</v>
      </c>
    </row>
    <row r="306" spans="1:8" x14ac:dyDescent="0.25">
      <c r="A306" s="16" t="s">
        <v>105</v>
      </c>
      <c r="B306" s="19">
        <v>2041.7900000000002</v>
      </c>
      <c r="C306" s="20">
        <v>1320.7800000000002</v>
      </c>
      <c r="D306" s="19">
        <v>2001.96</v>
      </c>
      <c r="E306" s="20">
        <v>1331.5</v>
      </c>
      <c r="F306" s="19">
        <v>2021.6599999999999</v>
      </c>
      <c r="G306" s="20">
        <v>1346.8</v>
      </c>
      <c r="H306" s="41">
        <f t="shared" si="28"/>
        <v>1.1490799849793432</v>
      </c>
    </row>
    <row r="307" spans="1:8" x14ac:dyDescent="0.25">
      <c r="A307" s="16" t="s">
        <v>106</v>
      </c>
      <c r="B307" s="19">
        <v>128785.87</v>
      </c>
      <c r="C307" s="20">
        <v>88780.75</v>
      </c>
      <c r="D307" s="19">
        <v>54125.45</v>
      </c>
      <c r="E307" s="20">
        <v>36046.57</v>
      </c>
      <c r="F307" s="19">
        <v>59130.340000000004</v>
      </c>
      <c r="G307" s="20">
        <v>39351.15</v>
      </c>
      <c r="H307" s="41">
        <f t="shared" si="28"/>
        <v>9.1675296706455072</v>
      </c>
    </row>
    <row r="308" spans="1:8" x14ac:dyDescent="0.25">
      <c r="A308" s="16" t="s">
        <v>194</v>
      </c>
      <c r="B308" s="19">
        <v>205385.79999999996</v>
      </c>
      <c r="C308" s="20">
        <v>146151.53999999998</v>
      </c>
      <c r="D308" s="19">
        <v>239902.8</v>
      </c>
      <c r="E308" s="20">
        <v>159645.26</v>
      </c>
      <c r="F308" s="19">
        <v>291148.91000000003</v>
      </c>
      <c r="G308" s="20">
        <v>193661.41</v>
      </c>
      <c r="H308" s="41">
        <f t="shared" si="28"/>
        <v>21.307334774612158</v>
      </c>
    </row>
    <row r="309" spans="1:8" x14ac:dyDescent="0.25">
      <c r="A309" s="31" t="s">
        <v>109</v>
      </c>
      <c r="B309" s="33">
        <v>192342.76</v>
      </c>
      <c r="C309" s="34">
        <v>140213.28</v>
      </c>
      <c r="D309" s="33">
        <v>241357.87</v>
      </c>
      <c r="E309" s="34">
        <v>160354.28</v>
      </c>
      <c r="F309" s="33">
        <v>317236.49</v>
      </c>
      <c r="G309" s="34">
        <v>210853.62999999998</v>
      </c>
      <c r="H309" s="41">
        <f t="shared" si="28"/>
        <v>31.492361787911104</v>
      </c>
    </row>
    <row r="310" spans="1:8" x14ac:dyDescent="0.25">
      <c r="A310" s="32" t="s">
        <v>177</v>
      </c>
      <c r="B310" s="19">
        <v>87970.55</v>
      </c>
      <c r="C310" s="20">
        <v>61524.5</v>
      </c>
      <c r="D310" s="19">
        <v>103778.01</v>
      </c>
      <c r="E310" s="20">
        <v>68853.509999999995</v>
      </c>
      <c r="F310" s="19">
        <v>101690.4</v>
      </c>
      <c r="G310" s="20">
        <v>68046.22</v>
      </c>
      <c r="H310" s="41">
        <f t="shared" si="28"/>
        <v>-1.1724747220584597</v>
      </c>
    </row>
    <row r="311" spans="1:8" x14ac:dyDescent="0.25">
      <c r="A311" s="32" t="s">
        <v>178</v>
      </c>
      <c r="B311" s="19">
        <v>145917.4</v>
      </c>
      <c r="C311" s="20">
        <v>103635.73999999999</v>
      </c>
      <c r="D311" s="19">
        <v>163601.26999999999</v>
      </c>
      <c r="E311" s="20">
        <v>109015.97</v>
      </c>
      <c r="F311" s="19">
        <v>174096.51</v>
      </c>
      <c r="G311" s="20">
        <v>115971.65999999999</v>
      </c>
      <c r="H311" s="41">
        <f t="shared" si="28"/>
        <v>6.3804321513627666</v>
      </c>
    </row>
    <row r="312" spans="1:8" x14ac:dyDescent="0.25">
      <c r="A312" s="13"/>
      <c r="B312" s="19"/>
      <c r="C312" s="20"/>
      <c r="D312" s="19"/>
      <c r="E312" s="20"/>
      <c r="F312" s="19"/>
      <c r="G312" s="20"/>
    </row>
    <row r="313" spans="1:8" x14ac:dyDescent="0.25">
      <c r="A313" s="14" t="s">
        <v>95</v>
      </c>
      <c r="B313" s="22">
        <f t="shared" ref="B313:G313" si="29">SUM(B298:B311)</f>
        <v>1277985.4999999998</v>
      </c>
      <c r="C313" s="23">
        <f t="shared" si="29"/>
        <v>911363.76</v>
      </c>
      <c r="D313" s="22">
        <f t="shared" si="29"/>
        <v>1396506.0199999998</v>
      </c>
      <c r="E313" s="23">
        <f t="shared" si="29"/>
        <v>927737.11</v>
      </c>
      <c r="F313" s="22">
        <f t="shared" si="29"/>
        <v>1549410.89</v>
      </c>
      <c r="G313" s="23">
        <f t="shared" si="29"/>
        <v>1030246.8300000001</v>
      </c>
      <c r="H313" s="41">
        <f>(G313-E313)/E313*100</f>
        <v>11.049436192112665</v>
      </c>
    </row>
    <row r="314" spans="1:8" x14ac:dyDescent="0.25">
      <c r="C314">
        <f>SUM(C298:C309)+C311</f>
        <v>849839.26</v>
      </c>
      <c r="E314">
        <f>SUM(E298:E309)+E311</f>
        <v>858883.6</v>
      </c>
      <c r="G314" s="21">
        <f>SUM(G298:G309)+G311</f>
        <v>962200.6100000001</v>
      </c>
    </row>
    <row r="316" spans="1:8" ht="15.6" x14ac:dyDescent="0.3">
      <c r="A316" s="67" t="s">
        <v>133</v>
      </c>
      <c r="B316" s="68"/>
      <c r="C316" s="68"/>
      <c r="D316" s="68"/>
      <c r="E316" s="68"/>
      <c r="F316" s="69"/>
      <c r="G316" s="69"/>
    </row>
    <row r="317" spans="1:8" x14ac:dyDescent="0.25">
      <c r="A317" s="7" t="s">
        <v>111</v>
      </c>
      <c r="B317" s="26" t="s">
        <v>191</v>
      </c>
      <c r="C317" s="27" t="s">
        <v>191</v>
      </c>
      <c r="D317" s="26" t="s">
        <v>193</v>
      </c>
      <c r="E317" s="27" t="s">
        <v>193</v>
      </c>
      <c r="F317" s="26" t="s">
        <v>195</v>
      </c>
      <c r="G317" s="27" t="s">
        <v>195</v>
      </c>
      <c r="H317" s="43" t="s">
        <v>192</v>
      </c>
    </row>
    <row r="318" spans="1:8" x14ac:dyDescent="0.25">
      <c r="A318" s="8"/>
      <c r="B318" s="9" t="s">
        <v>116</v>
      </c>
      <c r="C318" s="10" t="s">
        <v>117</v>
      </c>
      <c r="D318" s="9" t="s">
        <v>116</v>
      </c>
      <c r="E318" s="10" t="s">
        <v>117</v>
      </c>
      <c r="F318" s="9" t="s">
        <v>116</v>
      </c>
      <c r="G318" s="10" t="s">
        <v>117</v>
      </c>
    </row>
    <row r="319" spans="1:8" x14ac:dyDescent="0.25">
      <c r="A319" s="15" t="s">
        <v>98</v>
      </c>
      <c r="B319" s="19">
        <v>1307680.6099999999</v>
      </c>
      <c r="C319" s="20">
        <v>1304004.56</v>
      </c>
      <c r="D319" s="19">
        <v>1254762.1600000001</v>
      </c>
      <c r="E319" s="20">
        <v>1251529.3400000001</v>
      </c>
      <c r="F319" s="19">
        <v>1423936.62</v>
      </c>
      <c r="G319" s="20">
        <v>1423936.6099999999</v>
      </c>
      <c r="H319" s="41">
        <f t="shared" ref="H319:H332" si="30">(G319-E319)/E319*100</f>
        <v>13.775727383266922</v>
      </c>
    </row>
    <row r="320" spans="1:8" x14ac:dyDescent="0.25">
      <c r="A320" s="16" t="s">
        <v>112</v>
      </c>
      <c r="B320" s="19">
        <v>632238.35000000009</v>
      </c>
      <c r="C320" s="20">
        <v>632238.35000000009</v>
      </c>
      <c r="D320" s="19">
        <v>608548.78</v>
      </c>
      <c r="E320" s="20">
        <v>608548.78</v>
      </c>
      <c r="F320" s="19">
        <v>693766.06</v>
      </c>
      <c r="G320" s="20">
        <v>693766.06</v>
      </c>
      <c r="H320" s="41">
        <f t="shared" si="30"/>
        <v>14.003360585161312</v>
      </c>
    </row>
    <row r="321" spans="1:8" x14ac:dyDescent="0.25">
      <c r="A321" s="16" t="s">
        <v>113</v>
      </c>
      <c r="B321" s="19">
        <v>344327.22</v>
      </c>
      <c r="C321" s="20">
        <v>344231.06999999995</v>
      </c>
      <c r="D321" s="19">
        <v>407363.97000000003</v>
      </c>
      <c r="E321" s="20">
        <v>407363.97000000003</v>
      </c>
      <c r="F321" s="19">
        <v>380536.89</v>
      </c>
      <c r="G321" s="20">
        <v>380536.89</v>
      </c>
      <c r="H321" s="41">
        <f t="shared" si="30"/>
        <v>-6.5855308705873066</v>
      </c>
    </row>
    <row r="322" spans="1:8" x14ac:dyDescent="0.25">
      <c r="A322" s="16" t="s">
        <v>114</v>
      </c>
      <c r="B322" s="19">
        <v>572098.34000000008</v>
      </c>
      <c r="C322" s="20">
        <v>571905.57000000007</v>
      </c>
      <c r="D322" s="19">
        <v>545375.13</v>
      </c>
      <c r="E322" s="20">
        <v>545371.64</v>
      </c>
      <c r="F322" s="19">
        <v>529407.68999999994</v>
      </c>
      <c r="G322" s="20">
        <v>529407.68999999994</v>
      </c>
      <c r="H322" s="41">
        <f t="shared" si="30"/>
        <v>-2.9271690768519005</v>
      </c>
    </row>
    <row r="323" spans="1:8" x14ac:dyDescent="0.25">
      <c r="A323" s="16" t="s">
        <v>101</v>
      </c>
      <c r="B323" s="19">
        <v>3327643.1399999997</v>
      </c>
      <c r="C323" s="20">
        <v>3327583.9699999997</v>
      </c>
      <c r="D323" s="19">
        <v>3667388.28</v>
      </c>
      <c r="E323" s="20">
        <v>3667388.28</v>
      </c>
      <c r="F323" s="19">
        <v>4059013.6999999997</v>
      </c>
      <c r="G323" s="20">
        <v>4059013.6999999997</v>
      </c>
      <c r="H323" s="41">
        <f t="shared" si="30"/>
        <v>10.678591687052016</v>
      </c>
    </row>
    <row r="324" spans="1:8" x14ac:dyDescent="0.25">
      <c r="A324" s="16" t="s">
        <v>115</v>
      </c>
      <c r="B324" s="19">
        <v>649706.99999999988</v>
      </c>
      <c r="C324" s="20">
        <v>649696.24999999988</v>
      </c>
      <c r="D324" s="19">
        <v>708979.83000000007</v>
      </c>
      <c r="E324" s="20">
        <v>708979.83000000007</v>
      </c>
      <c r="F324" s="19">
        <v>798236.9</v>
      </c>
      <c r="G324" s="20">
        <v>798236.9</v>
      </c>
      <c r="H324" s="41">
        <f t="shared" si="30"/>
        <v>12.589507659195318</v>
      </c>
    </row>
    <row r="325" spans="1:8" x14ac:dyDescent="0.25">
      <c r="A325" s="16" t="s">
        <v>103</v>
      </c>
      <c r="B325" s="19">
        <v>244766.35</v>
      </c>
      <c r="C325" s="20">
        <v>244766.35</v>
      </c>
      <c r="D325" s="19">
        <v>263611.07</v>
      </c>
      <c r="E325" s="20">
        <v>263329.96000000002</v>
      </c>
      <c r="F325" s="19">
        <v>262041</v>
      </c>
      <c r="G325" s="20">
        <v>262041</v>
      </c>
      <c r="H325" s="41">
        <f t="shared" si="30"/>
        <v>-0.48948475137429137</v>
      </c>
    </row>
    <row r="326" spans="1:8" x14ac:dyDescent="0.25">
      <c r="A326" s="16" t="s">
        <v>104</v>
      </c>
      <c r="B326" s="19">
        <v>459702.1</v>
      </c>
      <c r="C326" s="20">
        <v>459669.09</v>
      </c>
      <c r="D326" s="19">
        <v>550762.46</v>
      </c>
      <c r="E326" s="20">
        <v>550764.15</v>
      </c>
      <c r="F326" s="19">
        <v>536639.71</v>
      </c>
      <c r="G326" s="20">
        <v>536639.71</v>
      </c>
      <c r="H326" s="41">
        <f t="shared" si="30"/>
        <v>-2.5645169534001186</v>
      </c>
    </row>
    <row r="327" spans="1:8" x14ac:dyDescent="0.25">
      <c r="A327" s="16" t="s">
        <v>105</v>
      </c>
      <c r="B327" s="19">
        <v>89892.810000000012</v>
      </c>
      <c r="C327" s="20">
        <v>89892.810000000012</v>
      </c>
      <c r="D327" s="19">
        <v>100313.66</v>
      </c>
      <c r="E327" s="20">
        <v>100313.66</v>
      </c>
      <c r="F327" s="19">
        <v>101927.06</v>
      </c>
      <c r="G327" s="20">
        <v>101927.06</v>
      </c>
      <c r="H327" s="41">
        <f t="shared" si="30"/>
        <v>1.6083552329762409</v>
      </c>
    </row>
    <row r="328" spans="1:8" x14ac:dyDescent="0.25">
      <c r="A328" s="16" t="s">
        <v>106</v>
      </c>
      <c r="B328" s="19">
        <v>2609069.6</v>
      </c>
      <c r="C328" s="20">
        <v>2609069.65</v>
      </c>
      <c r="D328" s="19">
        <v>2747731.01</v>
      </c>
      <c r="E328" s="20">
        <v>2747729.26</v>
      </c>
      <c r="F328" s="19">
        <v>2749142.91</v>
      </c>
      <c r="G328" s="20">
        <v>2749102.91</v>
      </c>
      <c r="H328" s="41">
        <f t="shared" si="30"/>
        <v>4.9992188822867233E-2</v>
      </c>
    </row>
    <row r="329" spans="1:8" x14ac:dyDescent="0.25">
      <c r="A329" s="16" t="s">
        <v>194</v>
      </c>
      <c r="B329" s="19">
        <v>2871917.6999999997</v>
      </c>
      <c r="C329" s="20">
        <v>2871436.55</v>
      </c>
      <c r="D329" s="19">
        <v>3289757.95</v>
      </c>
      <c r="E329" s="20">
        <v>3289203.91</v>
      </c>
      <c r="F329" s="19">
        <v>3383968.17</v>
      </c>
      <c r="G329" s="20">
        <v>3383150.27</v>
      </c>
      <c r="H329" s="41">
        <f t="shared" si="30"/>
        <v>2.8562035851404501</v>
      </c>
    </row>
    <row r="330" spans="1:8" x14ac:dyDescent="0.25">
      <c r="A330" s="31" t="s">
        <v>109</v>
      </c>
      <c r="B330" s="33">
        <v>2974963.31</v>
      </c>
      <c r="C330" s="34">
        <v>2974283.6300000008</v>
      </c>
      <c r="D330" s="33">
        <v>3779583.29</v>
      </c>
      <c r="E330" s="34">
        <v>3779559.94</v>
      </c>
      <c r="F330" s="33">
        <v>3897844.26</v>
      </c>
      <c r="G330" s="34">
        <v>3897641.7</v>
      </c>
      <c r="H330" s="41">
        <f t="shared" si="30"/>
        <v>3.1242198000437122</v>
      </c>
    </row>
    <row r="331" spans="1:8" x14ac:dyDescent="0.25">
      <c r="A331" s="32" t="s">
        <v>177</v>
      </c>
      <c r="B331" s="19">
        <v>1498179.83</v>
      </c>
      <c r="C331" s="20">
        <v>1498179.83</v>
      </c>
      <c r="D331" s="19">
        <v>2219179.54</v>
      </c>
      <c r="E331" s="20">
        <v>2219179.54</v>
      </c>
      <c r="F331" s="19">
        <v>1874694.4100000001</v>
      </c>
      <c r="G331" s="20">
        <v>1874694.4100000001</v>
      </c>
      <c r="H331" s="41">
        <f t="shared" si="30"/>
        <v>-15.523085166872072</v>
      </c>
    </row>
    <row r="332" spans="1:8" x14ac:dyDescent="0.25">
      <c r="A332" s="32" t="s">
        <v>178</v>
      </c>
      <c r="B332" s="19">
        <v>2896100.61</v>
      </c>
      <c r="C332" s="20">
        <v>2896285.09</v>
      </c>
      <c r="D332" s="19">
        <v>3842483.9499999997</v>
      </c>
      <c r="E332" s="20">
        <v>3842484.55</v>
      </c>
      <c r="F332" s="19">
        <v>3707823.21</v>
      </c>
      <c r="G332" s="20">
        <v>3707823.21</v>
      </c>
      <c r="H332" s="41">
        <f t="shared" si="30"/>
        <v>-3.5045382290476574</v>
      </c>
    </row>
    <row r="333" spans="1:8" x14ac:dyDescent="0.25">
      <c r="A333" s="13"/>
      <c r="B333" s="19"/>
      <c r="C333" s="20"/>
      <c r="D333" s="19"/>
      <c r="E333" s="20"/>
      <c r="F333" s="19"/>
      <c r="G333" s="20"/>
    </row>
    <row r="334" spans="1:8" x14ac:dyDescent="0.25">
      <c r="A334" s="14" t="s">
        <v>95</v>
      </c>
      <c r="B334" s="22">
        <f t="shared" ref="B334:G334" si="31">SUM(B319:B332)</f>
        <v>20478286.969999999</v>
      </c>
      <c r="C334" s="23">
        <f t="shared" si="31"/>
        <v>20473242.77</v>
      </c>
      <c r="D334" s="22">
        <f t="shared" si="31"/>
        <v>23985841.079999998</v>
      </c>
      <c r="E334" s="23">
        <f t="shared" si="31"/>
        <v>23981746.810000002</v>
      </c>
      <c r="F334" s="22">
        <f t="shared" si="31"/>
        <v>24398978.59</v>
      </c>
      <c r="G334" s="23">
        <f t="shared" si="31"/>
        <v>24397918.120000001</v>
      </c>
      <c r="H334" s="41">
        <f>(G334-E334)/E334*100</f>
        <v>1.7353669576165398</v>
      </c>
    </row>
    <row r="335" spans="1:8" x14ac:dyDescent="0.25">
      <c r="C335">
        <f>SUM(C319:C330)+C332</f>
        <v>18975062.939999998</v>
      </c>
      <c r="E335">
        <f>SUM(E319:E330)+E332</f>
        <v>21762567.270000003</v>
      </c>
      <c r="G335" s="21">
        <f>SUM(G319:G330)+G332</f>
        <v>22523223.710000001</v>
      </c>
    </row>
    <row r="337" spans="1:8" ht="15.6" x14ac:dyDescent="0.3">
      <c r="A337" s="67" t="s">
        <v>134</v>
      </c>
      <c r="B337" s="68"/>
      <c r="C337" s="68"/>
      <c r="D337" s="68"/>
      <c r="E337" s="68"/>
      <c r="F337" s="69"/>
      <c r="G337" s="69"/>
    </row>
    <row r="338" spans="1:8" x14ac:dyDescent="0.25">
      <c r="A338" s="7" t="s">
        <v>111</v>
      </c>
      <c r="B338" s="26" t="s">
        <v>191</v>
      </c>
      <c r="C338" s="27" t="s">
        <v>191</v>
      </c>
      <c r="D338" s="26" t="s">
        <v>193</v>
      </c>
      <c r="E338" s="27" t="s">
        <v>193</v>
      </c>
      <c r="F338" s="26" t="s">
        <v>195</v>
      </c>
      <c r="G338" s="27" t="s">
        <v>195</v>
      </c>
      <c r="H338" s="43" t="s">
        <v>192</v>
      </c>
    </row>
    <row r="339" spans="1:8" x14ac:dyDescent="0.25">
      <c r="A339" s="8"/>
      <c r="B339" s="9" t="s">
        <v>116</v>
      </c>
      <c r="C339" s="10" t="s">
        <v>117</v>
      </c>
      <c r="D339" s="9" t="s">
        <v>116</v>
      </c>
      <c r="E339" s="10" t="s">
        <v>117</v>
      </c>
      <c r="F339" s="9" t="s">
        <v>116</v>
      </c>
      <c r="G339" s="10" t="s">
        <v>117</v>
      </c>
    </row>
    <row r="340" spans="1:8" x14ac:dyDescent="0.25">
      <c r="A340" s="15" t="s">
        <v>98</v>
      </c>
      <c r="B340" s="19">
        <v>538834.93000000005</v>
      </c>
      <c r="C340" s="20">
        <v>356983.45</v>
      </c>
      <c r="D340" s="19">
        <v>576592.06000000006</v>
      </c>
      <c r="E340" s="20">
        <v>382833.4</v>
      </c>
      <c r="F340" s="19">
        <v>644918.04</v>
      </c>
      <c r="G340" s="20">
        <v>428274.6</v>
      </c>
      <c r="H340" s="41">
        <f t="shared" ref="H340:H353" si="32">(G340-E340)/E340*100</f>
        <v>11.869706248200902</v>
      </c>
    </row>
    <row r="341" spans="1:8" x14ac:dyDescent="0.25">
      <c r="A341" s="16" t="s">
        <v>112</v>
      </c>
      <c r="B341" s="19">
        <v>417961.53</v>
      </c>
      <c r="C341" s="20">
        <v>277666.07</v>
      </c>
      <c r="D341" s="19">
        <v>543530.67000000004</v>
      </c>
      <c r="E341" s="20">
        <v>361475.27</v>
      </c>
      <c r="F341" s="19">
        <v>483538.56</v>
      </c>
      <c r="G341" s="20">
        <v>321636.18</v>
      </c>
      <c r="H341" s="41">
        <f t="shared" si="32"/>
        <v>-11.021249116156694</v>
      </c>
    </row>
    <row r="342" spans="1:8" x14ac:dyDescent="0.25">
      <c r="A342" s="16" t="s">
        <v>113</v>
      </c>
      <c r="B342" s="19">
        <v>73730.100000000006</v>
      </c>
      <c r="C342" s="20">
        <v>48888.800000000003</v>
      </c>
      <c r="D342" s="19">
        <v>80718.81</v>
      </c>
      <c r="E342" s="20">
        <v>53649.930000000008</v>
      </c>
      <c r="F342" s="19">
        <v>74380.83</v>
      </c>
      <c r="G342" s="20">
        <v>49405.51</v>
      </c>
      <c r="H342" s="41">
        <f t="shared" si="32"/>
        <v>-7.9113243950178589</v>
      </c>
    </row>
    <row r="343" spans="1:8" x14ac:dyDescent="0.25">
      <c r="A343" s="16" t="s">
        <v>114</v>
      </c>
      <c r="B343" s="19">
        <v>141111.10999999999</v>
      </c>
      <c r="C343" s="20">
        <v>93737.069999999978</v>
      </c>
      <c r="D343" s="19">
        <v>246795.85</v>
      </c>
      <c r="E343" s="20">
        <v>164162.41</v>
      </c>
      <c r="F343" s="19">
        <v>221067.19999999998</v>
      </c>
      <c r="G343" s="20">
        <v>147050.35999999999</v>
      </c>
      <c r="H343" s="41">
        <f t="shared" si="32"/>
        <v>-10.423854035768613</v>
      </c>
    </row>
    <row r="344" spans="1:8" x14ac:dyDescent="0.25">
      <c r="A344" s="16" t="s">
        <v>101</v>
      </c>
      <c r="B344" s="19">
        <v>1475784.0999999999</v>
      </c>
      <c r="C344" s="20">
        <v>979510.82</v>
      </c>
      <c r="D344" s="19">
        <v>2106175.36</v>
      </c>
      <c r="E344" s="20">
        <v>1399192.3399999999</v>
      </c>
      <c r="F344" s="19">
        <v>1698595.75</v>
      </c>
      <c r="G344" s="20">
        <v>1128511.03</v>
      </c>
      <c r="H344" s="41">
        <f t="shared" si="32"/>
        <v>-19.345539727583116</v>
      </c>
    </row>
    <row r="345" spans="1:8" x14ac:dyDescent="0.25">
      <c r="A345" s="16" t="s">
        <v>115</v>
      </c>
      <c r="B345" s="19">
        <v>266232.31999999995</v>
      </c>
      <c r="C345" s="20">
        <v>176721.65999999997</v>
      </c>
      <c r="D345" s="19">
        <v>281203.36000000004</v>
      </c>
      <c r="E345" s="20">
        <v>186719.98</v>
      </c>
      <c r="F345" s="19">
        <v>299590.15999999997</v>
      </c>
      <c r="G345" s="20">
        <v>198963.22</v>
      </c>
      <c r="H345" s="41">
        <f t="shared" si="32"/>
        <v>6.557005843723843</v>
      </c>
    </row>
    <row r="346" spans="1:8" x14ac:dyDescent="0.25">
      <c r="A346" s="16" t="s">
        <v>103</v>
      </c>
      <c r="B346" s="19">
        <v>108945.06999999998</v>
      </c>
      <c r="C346" s="20">
        <v>72202.909999999989</v>
      </c>
      <c r="D346" s="19">
        <v>93425.62</v>
      </c>
      <c r="E346" s="20">
        <v>61877.86</v>
      </c>
      <c r="F346" s="19">
        <v>92998.540000000008</v>
      </c>
      <c r="G346" s="20">
        <v>61627.32</v>
      </c>
      <c r="H346" s="41">
        <f t="shared" si="32"/>
        <v>-0.4048944161934509</v>
      </c>
    </row>
    <row r="347" spans="1:8" x14ac:dyDescent="0.25">
      <c r="A347" s="16" t="s">
        <v>104</v>
      </c>
      <c r="B347" s="19">
        <v>67765.16</v>
      </c>
      <c r="C347" s="20">
        <v>45025.32</v>
      </c>
      <c r="D347" s="19">
        <v>73298.039999999994</v>
      </c>
      <c r="E347" s="20">
        <v>48715.299999999996</v>
      </c>
      <c r="F347" s="19">
        <v>75953.55</v>
      </c>
      <c r="G347" s="20">
        <v>50499.87</v>
      </c>
      <c r="H347" s="41">
        <f t="shared" si="32"/>
        <v>3.6632639027164098</v>
      </c>
    </row>
    <row r="348" spans="1:8" x14ac:dyDescent="0.25">
      <c r="A348" s="16" t="s">
        <v>105</v>
      </c>
      <c r="B348" s="19">
        <v>12390.869999999999</v>
      </c>
      <c r="C348" s="20">
        <v>8250.7899999999991</v>
      </c>
      <c r="D348" s="19">
        <v>12197.84</v>
      </c>
      <c r="E348" s="20">
        <v>8121.38</v>
      </c>
      <c r="F348" s="19">
        <v>12935.849999999999</v>
      </c>
      <c r="G348" s="20">
        <v>8616.41</v>
      </c>
      <c r="H348" s="41">
        <f t="shared" si="32"/>
        <v>6.0953926549428754</v>
      </c>
    </row>
    <row r="349" spans="1:8" x14ac:dyDescent="0.25">
      <c r="A349" s="16" t="s">
        <v>106</v>
      </c>
      <c r="B349" s="19">
        <v>156487.74000000002</v>
      </c>
      <c r="C349" s="20">
        <v>104242.32000000002</v>
      </c>
      <c r="D349" s="19">
        <v>163052.26</v>
      </c>
      <c r="E349" s="20">
        <v>108639.76</v>
      </c>
      <c r="F349" s="19">
        <v>178543.24</v>
      </c>
      <c r="G349" s="20">
        <v>118838</v>
      </c>
      <c r="H349" s="41">
        <f t="shared" si="32"/>
        <v>9.3872077773367746</v>
      </c>
    </row>
    <row r="350" spans="1:8" x14ac:dyDescent="0.25">
      <c r="A350" s="16" t="s">
        <v>194</v>
      </c>
      <c r="B350" s="19">
        <v>1025199.2200000001</v>
      </c>
      <c r="C350" s="20">
        <v>681671.60000000009</v>
      </c>
      <c r="D350" s="19">
        <v>1165978.8599999999</v>
      </c>
      <c r="E350" s="20">
        <v>775491.99</v>
      </c>
      <c r="F350" s="19">
        <v>1356374.14</v>
      </c>
      <c r="G350" s="20">
        <v>902153.82</v>
      </c>
      <c r="H350" s="41">
        <f t="shared" si="32"/>
        <v>16.333093266379187</v>
      </c>
    </row>
    <row r="351" spans="1:8" x14ac:dyDescent="0.25">
      <c r="A351" s="31" t="s">
        <v>109</v>
      </c>
      <c r="B351" s="33">
        <v>617116.84</v>
      </c>
      <c r="C351" s="34">
        <v>410085.77999999997</v>
      </c>
      <c r="D351" s="33">
        <v>1137920.81</v>
      </c>
      <c r="E351" s="34">
        <v>757251.43</v>
      </c>
      <c r="F351" s="33">
        <v>806265.92999999993</v>
      </c>
      <c r="G351" s="34">
        <v>536125.49</v>
      </c>
      <c r="H351" s="41">
        <f t="shared" si="32"/>
        <v>-29.20112544389649</v>
      </c>
    </row>
    <row r="352" spans="1:8" x14ac:dyDescent="0.25">
      <c r="A352" s="32" t="s">
        <v>177</v>
      </c>
      <c r="B352" s="19">
        <v>338501.57</v>
      </c>
      <c r="C352" s="20">
        <v>224442.31</v>
      </c>
      <c r="D352" s="19">
        <v>445185.46</v>
      </c>
      <c r="E352" s="20">
        <v>296048.84000000003</v>
      </c>
      <c r="F352" s="19">
        <v>374585.94999999995</v>
      </c>
      <c r="G352" s="20">
        <v>248370.27</v>
      </c>
      <c r="H352" s="41">
        <f t="shared" si="32"/>
        <v>-16.104967680332756</v>
      </c>
    </row>
    <row r="353" spans="1:8" x14ac:dyDescent="0.25">
      <c r="A353" s="32" t="s">
        <v>178</v>
      </c>
      <c r="B353" s="19">
        <v>802378.32000000007</v>
      </c>
      <c r="C353" s="20">
        <v>532818.78</v>
      </c>
      <c r="D353" s="19">
        <v>891579.56</v>
      </c>
      <c r="E353" s="20">
        <v>592316.41999999993</v>
      </c>
      <c r="F353" s="19">
        <v>883951.39</v>
      </c>
      <c r="G353" s="20">
        <v>587126.89</v>
      </c>
      <c r="H353" s="41">
        <f t="shared" si="32"/>
        <v>-0.87614150558242376</v>
      </c>
    </row>
    <row r="354" spans="1:8" x14ac:dyDescent="0.25">
      <c r="A354" s="13"/>
      <c r="B354" s="19"/>
      <c r="C354" s="20"/>
      <c r="D354" s="19"/>
      <c r="E354" s="20"/>
      <c r="F354" s="19"/>
      <c r="G354" s="20"/>
    </row>
    <row r="355" spans="1:8" x14ac:dyDescent="0.25">
      <c r="A355" s="14" t="s">
        <v>95</v>
      </c>
      <c r="B355" s="22">
        <f t="shared" ref="B355:G355" si="33">SUM(B340:B353)</f>
        <v>6042438.8799999999</v>
      </c>
      <c r="C355" s="23">
        <f t="shared" si="33"/>
        <v>4012247.6799999997</v>
      </c>
      <c r="D355" s="22">
        <f t="shared" si="33"/>
        <v>7817654.5600000005</v>
      </c>
      <c r="E355" s="23">
        <f t="shared" si="33"/>
        <v>5196496.3099999987</v>
      </c>
      <c r="F355" s="22">
        <f t="shared" si="33"/>
        <v>7203699.129999999</v>
      </c>
      <c r="G355" s="23">
        <f t="shared" si="33"/>
        <v>4787198.97</v>
      </c>
      <c r="H355" s="41">
        <f>(G355-E355)/E355*100</f>
        <v>-7.8764097111424487</v>
      </c>
    </row>
    <row r="356" spans="1:8" x14ac:dyDescent="0.25">
      <c r="C356">
        <f>SUM(C340:C351)+C353</f>
        <v>3787805.37</v>
      </c>
      <c r="E356">
        <f>SUM(E340:E351)+E353</f>
        <v>4900447.4699999988</v>
      </c>
      <c r="G356" s="21">
        <f>SUM(G340:G351)+G353</f>
        <v>4538828.7</v>
      </c>
    </row>
    <row r="358" spans="1:8" ht="15.6" x14ac:dyDescent="0.3">
      <c r="A358" s="67" t="s">
        <v>135</v>
      </c>
      <c r="B358" s="68"/>
      <c r="C358" s="68"/>
      <c r="D358" s="68"/>
      <c r="E358" s="68"/>
      <c r="F358" s="69"/>
      <c r="G358" s="69"/>
    </row>
    <row r="359" spans="1:8" x14ac:dyDescent="0.25">
      <c r="A359" s="7" t="s">
        <v>111</v>
      </c>
      <c r="B359" s="26" t="s">
        <v>191</v>
      </c>
      <c r="C359" s="27" t="s">
        <v>191</v>
      </c>
      <c r="D359" s="26" t="s">
        <v>193</v>
      </c>
      <c r="E359" s="27" t="s">
        <v>193</v>
      </c>
      <c r="F359" s="26" t="s">
        <v>195</v>
      </c>
      <c r="G359" s="27" t="s">
        <v>195</v>
      </c>
      <c r="H359" s="43" t="s">
        <v>192</v>
      </c>
    </row>
    <row r="360" spans="1:8" x14ac:dyDescent="0.25">
      <c r="A360" s="8"/>
      <c r="B360" s="9" t="s">
        <v>116</v>
      </c>
      <c r="C360" s="10" t="s">
        <v>117</v>
      </c>
      <c r="D360" s="9" t="s">
        <v>116</v>
      </c>
      <c r="E360" s="10" t="s">
        <v>117</v>
      </c>
      <c r="F360" s="9" t="s">
        <v>116</v>
      </c>
      <c r="G360" s="10" t="s">
        <v>117</v>
      </c>
    </row>
    <row r="361" spans="1:8" x14ac:dyDescent="0.25">
      <c r="A361" s="15" t="s">
        <v>98</v>
      </c>
      <c r="B361" s="19">
        <v>1800243.42</v>
      </c>
      <c r="C361" s="20">
        <v>1193756.98</v>
      </c>
      <c r="D361" s="19">
        <v>1898595.4</v>
      </c>
      <c r="E361" s="20">
        <v>1258619.5</v>
      </c>
      <c r="F361" s="19">
        <v>2321847.25</v>
      </c>
      <c r="G361" s="20">
        <v>1540997.25</v>
      </c>
      <c r="H361" s="41">
        <f t="shared" ref="H361:H374" si="34">(G361-E361)/E361*100</f>
        <v>22.435513671923882</v>
      </c>
    </row>
    <row r="362" spans="1:8" x14ac:dyDescent="0.25">
      <c r="A362" s="16" t="s">
        <v>112</v>
      </c>
      <c r="B362" s="19">
        <v>882696.76</v>
      </c>
      <c r="C362" s="20">
        <v>585718.9</v>
      </c>
      <c r="D362" s="19">
        <v>898507.15</v>
      </c>
      <c r="E362" s="20">
        <v>596585.29</v>
      </c>
      <c r="F362" s="19">
        <v>960760.07000000007</v>
      </c>
      <c r="G362" s="20">
        <v>638233.63</v>
      </c>
      <c r="H362" s="41">
        <f t="shared" si="34"/>
        <v>6.9811208385644186</v>
      </c>
    </row>
    <row r="363" spans="1:8" x14ac:dyDescent="0.25">
      <c r="A363" s="16" t="s">
        <v>113</v>
      </c>
      <c r="B363" s="19">
        <v>601579.46</v>
      </c>
      <c r="C363" s="20">
        <v>399114.1</v>
      </c>
      <c r="D363" s="19">
        <v>734711.59</v>
      </c>
      <c r="E363" s="20">
        <v>487602.93000000005</v>
      </c>
      <c r="F363" s="19">
        <v>687825.78</v>
      </c>
      <c r="G363" s="20">
        <v>456163.28</v>
      </c>
      <c r="H363" s="41">
        <f t="shared" si="34"/>
        <v>-6.447797596294186</v>
      </c>
    </row>
    <row r="364" spans="1:8" x14ac:dyDescent="0.25">
      <c r="A364" s="16" t="s">
        <v>114</v>
      </c>
      <c r="B364" s="19">
        <v>725144.91999999993</v>
      </c>
      <c r="C364" s="20">
        <v>481664.92</v>
      </c>
      <c r="D364" s="19">
        <v>784249.6</v>
      </c>
      <c r="E364" s="20">
        <v>521248.74</v>
      </c>
      <c r="F364" s="19">
        <v>802415.15999999992</v>
      </c>
      <c r="G364" s="20">
        <v>533161</v>
      </c>
      <c r="H364" s="41">
        <f t="shared" si="34"/>
        <v>2.2853311837262207</v>
      </c>
    </row>
    <row r="365" spans="1:8" x14ac:dyDescent="0.25">
      <c r="A365" s="16" t="s">
        <v>101</v>
      </c>
      <c r="B365" s="19">
        <v>6204569.4400000013</v>
      </c>
      <c r="C365" s="20">
        <v>4127862.2200000007</v>
      </c>
      <c r="D365" s="19">
        <v>7687301.8900000006</v>
      </c>
      <c r="E365" s="20">
        <v>5113392.0900000008</v>
      </c>
      <c r="F365" s="19">
        <v>8779780.6500000004</v>
      </c>
      <c r="G365" s="20">
        <v>5840789.3500000006</v>
      </c>
      <c r="H365" s="41">
        <f t="shared" si="34"/>
        <v>14.225337059963255</v>
      </c>
    </row>
    <row r="366" spans="1:8" x14ac:dyDescent="0.25">
      <c r="A366" s="16" t="s">
        <v>115</v>
      </c>
      <c r="B366" s="19">
        <v>503150.69999999995</v>
      </c>
      <c r="C366" s="20">
        <v>333818.66000000003</v>
      </c>
      <c r="D366" s="19">
        <v>532097.42999999993</v>
      </c>
      <c r="E366" s="20">
        <v>353305.57</v>
      </c>
      <c r="F366" s="19">
        <v>655722.64</v>
      </c>
      <c r="G366" s="20">
        <v>435199.72000000003</v>
      </c>
      <c r="H366" s="41">
        <f t="shared" si="34"/>
        <v>23.179410955791052</v>
      </c>
    </row>
    <row r="367" spans="1:8" x14ac:dyDescent="0.25">
      <c r="A367" s="16" t="s">
        <v>103</v>
      </c>
      <c r="B367" s="19">
        <v>537126.64999999991</v>
      </c>
      <c r="C367" s="20">
        <v>356122.05</v>
      </c>
      <c r="D367" s="19">
        <v>549562.81000000006</v>
      </c>
      <c r="E367" s="20">
        <v>364297.09</v>
      </c>
      <c r="F367" s="19">
        <v>550275.41</v>
      </c>
      <c r="G367" s="20">
        <v>364692.07</v>
      </c>
      <c r="H367" s="41">
        <f t="shared" si="34"/>
        <v>0.10842249659473847</v>
      </c>
    </row>
    <row r="368" spans="1:8" x14ac:dyDescent="0.25">
      <c r="A368" s="16" t="s">
        <v>104</v>
      </c>
      <c r="B368" s="19">
        <v>422116.39</v>
      </c>
      <c r="C368" s="20">
        <v>280115.15000000002</v>
      </c>
      <c r="D368" s="19">
        <v>490293.12</v>
      </c>
      <c r="E368" s="20">
        <v>325335.04000000004</v>
      </c>
      <c r="F368" s="19">
        <v>464876.3</v>
      </c>
      <c r="G368" s="20">
        <v>308579.28000000003</v>
      </c>
      <c r="H368" s="41">
        <f t="shared" si="34"/>
        <v>-5.1503090475590971</v>
      </c>
    </row>
    <row r="369" spans="1:8" x14ac:dyDescent="0.25">
      <c r="A369" s="16" t="s">
        <v>105</v>
      </c>
      <c r="B369" s="19">
        <v>44560.380000000005</v>
      </c>
      <c r="C369" s="20">
        <v>29668.420000000006</v>
      </c>
      <c r="D369" s="19">
        <v>42148.43</v>
      </c>
      <c r="E369" s="20">
        <v>28063.17</v>
      </c>
      <c r="F369" s="19">
        <v>42700.95</v>
      </c>
      <c r="G369" s="20">
        <v>28432.63</v>
      </c>
      <c r="H369" s="41">
        <f t="shared" si="34"/>
        <v>1.3165298147002025</v>
      </c>
    </row>
    <row r="370" spans="1:8" x14ac:dyDescent="0.25">
      <c r="A370" s="16" t="s">
        <v>106</v>
      </c>
      <c r="B370" s="19">
        <v>4474525.6000000006</v>
      </c>
      <c r="C370" s="20">
        <v>2979517.9600000004</v>
      </c>
      <c r="D370" s="19">
        <v>4802506.0999999996</v>
      </c>
      <c r="E370" s="20">
        <v>3197894.48</v>
      </c>
      <c r="F370" s="19">
        <v>4823736.79</v>
      </c>
      <c r="G370" s="20">
        <v>3212446.29</v>
      </c>
      <c r="H370" s="41">
        <f t="shared" si="34"/>
        <v>0.45504346972699533</v>
      </c>
    </row>
    <row r="371" spans="1:8" x14ac:dyDescent="0.25">
      <c r="A371" s="16" t="s">
        <v>194</v>
      </c>
      <c r="B371" s="19">
        <v>3360407.4299999997</v>
      </c>
      <c r="C371" s="20">
        <v>2234998.61</v>
      </c>
      <c r="D371" s="19">
        <v>3964515.1</v>
      </c>
      <c r="E371" s="20">
        <v>2635971.58</v>
      </c>
      <c r="F371" s="19">
        <v>4423706.68</v>
      </c>
      <c r="G371" s="20">
        <v>2940859.18</v>
      </c>
      <c r="H371" s="41">
        <f t="shared" si="34"/>
        <v>11.566422123564781</v>
      </c>
    </row>
    <row r="372" spans="1:8" x14ac:dyDescent="0.25">
      <c r="A372" s="31" t="s">
        <v>109</v>
      </c>
      <c r="B372" s="33">
        <v>2743177.25</v>
      </c>
      <c r="C372" s="34">
        <v>1822456.4500000002</v>
      </c>
      <c r="D372" s="33">
        <v>3162946.38</v>
      </c>
      <c r="E372" s="34">
        <v>2100597.1</v>
      </c>
      <c r="F372" s="33">
        <v>3246322.08</v>
      </c>
      <c r="G372" s="34">
        <v>2155697.44</v>
      </c>
      <c r="H372" s="41">
        <f t="shared" si="34"/>
        <v>2.6230798852383375</v>
      </c>
    </row>
    <row r="373" spans="1:8" x14ac:dyDescent="0.25">
      <c r="A373" s="32" t="s">
        <v>177</v>
      </c>
      <c r="B373" s="19">
        <v>1031415.95</v>
      </c>
      <c r="C373" s="20">
        <v>682347.51</v>
      </c>
      <c r="D373" s="19">
        <v>1557539.17</v>
      </c>
      <c r="E373" s="20">
        <v>1030678.63</v>
      </c>
      <c r="F373" s="19">
        <v>1477086.52</v>
      </c>
      <c r="G373" s="20">
        <v>978962.6</v>
      </c>
      <c r="H373" s="41">
        <f t="shared" si="34"/>
        <v>-5.0176678253239837</v>
      </c>
    </row>
    <row r="374" spans="1:8" x14ac:dyDescent="0.25">
      <c r="A374" s="32" t="s">
        <v>178</v>
      </c>
      <c r="B374" s="19">
        <v>3630990.75</v>
      </c>
      <c r="C374" s="20">
        <v>2409745.65</v>
      </c>
      <c r="D374" s="19">
        <v>4184423.9099999997</v>
      </c>
      <c r="E374" s="20">
        <v>2777664.0700000003</v>
      </c>
      <c r="F374" s="19">
        <v>4381445.67</v>
      </c>
      <c r="G374" s="20">
        <v>2908906.73</v>
      </c>
      <c r="H374" s="41">
        <f t="shared" si="34"/>
        <v>4.7249291740307413</v>
      </c>
    </row>
    <row r="375" spans="1:8" x14ac:dyDescent="0.25">
      <c r="A375" s="13"/>
      <c r="B375" s="19"/>
      <c r="C375" s="20"/>
      <c r="D375" s="19"/>
      <c r="E375" s="20"/>
      <c r="F375" s="19"/>
      <c r="G375" s="20"/>
    </row>
    <row r="376" spans="1:8" x14ac:dyDescent="0.25">
      <c r="A376" s="14" t="s">
        <v>95</v>
      </c>
      <c r="B376" s="22">
        <f t="shared" ref="B376:G376" si="35">SUM(B361:B374)</f>
        <v>26961705.100000001</v>
      </c>
      <c r="C376" s="23">
        <f t="shared" si="35"/>
        <v>17916907.580000002</v>
      </c>
      <c r="D376" s="22">
        <f t="shared" si="35"/>
        <v>31289398.079999994</v>
      </c>
      <c r="E376" s="23">
        <f t="shared" si="35"/>
        <v>20791255.280000001</v>
      </c>
      <c r="F376" s="22">
        <f t="shared" si="35"/>
        <v>33618501.949999996</v>
      </c>
      <c r="G376" s="23">
        <f t="shared" si="35"/>
        <v>22343120.450000007</v>
      </c>
      <c r="H376" s="41">
        <f>(G376-E376)/E376*100</f>
        <v>7.4640282614047413</v>
      </c>
    </row>
    <row r="377" spans="1:8" x14ac:dyDescent="0.25">
      <c r="C377">
        <f>SUM(C361:C372)+C374</f>
        <v>17234560.07</v>
      </c>
      <c r="E377">
        <f>SUM(E361:E372)+E374</f>
        <v>19760576.650000002</v>
      </c>
      <c r="G377" s="21">
        <f>SUM(G361:G372)+G374</f>
        <v>21364157.850000005</v>
      </c>
    </row>
    <row r="379" spans="1:8" ht="15.6" x14ac:dyDescent="0.3">
      <c r="A379" s="67" t="s">
        <v>136</v>
      </c>
      <c r="B379" s="68"/>
      <c r="C379" s="68"/>
      <c r="D379" s="68"/>
      <c r="E379" s="68"/>
      <c r="F379" s="69"/>
      <c r="G379" s="69"/>
    </row>
    <row r="380" spans="1:8" x14ac:dyDescent="0.25">
      <c r="A380" s="7" t="s">
        <v>111</v>
      </c>
      <c r="B380" s="26" t="s">
        <v>191</v>
      </c>
      <c r="C380" s="27" t="s">
        <v>191</v>
      </c>
      <c r="D380" s="26" t="s">
        <v>193</v>
      </c>
      <c r="E380" s="27" t="s">
        <v>193</v>
      </c>
      <c r="F380" s="26" t="s">
        <v>195</v>
      </c>
      <c r="G380" s="27" t="s">
        <v>195</v>
      </c>
      <c r="H380" s="43" t="s">
        <v>192</v>
      </c>
    </row>
    <row r="381" spans="1:8" x14ac:dyDescent="0.25">
      <c r="A381" s="8"/>
      <c r="B381" s="9" t="s">
        <v>116</v>
      </c>
      <c r="C381" s="10" t="s">
        <v>117</v>
      </c>
      <c r="D381" s="9" t="s">
        <v>116</v>
      </c>
      <c r="E381" s="10" t="s">
        <v>117</v>
      </c>
      <c r="F381" s="9" t="s">
        <v>116</v>
      </c>
      <c r="G381" s="10" t="s">
        <v>117</v>
      </c>
    </row>
    <row r="382" spans="1:8" x14ac:dyDescent="0.25">
      <c r="A382" s="15" t="s">
        <v>98</v>
      </c>
      <c r="B382" s="19">
        <v>815047.65999999992</v>
      </c>
      <c r="C382" s="20">
        <v>815047.65999999992</v>
      </c>
      <c r="D382" s="19">
        <v>571814.75</v>
      </c>
      <c r="E382" s="20">
        <v>571814.75</v>
      </c>
      <c r="F382" s="19">
        <v>671355.33</v>
      </c>
      <c r="G382" s="20">
        <v>671355.33</v>
      </c>
      <c r="H382" s="41">
        <f t="shared" ref="H382:H395" si="36">(G382-E382)/E382*100</f>
        <v>17.407837066112748</v>
      </c>
    </row>
    <row r="383" spans="1:8" x14ac:dyDescent="0.25">
      <c r="A383" s="16" t="s">
        <v>112</v>
      </c>
      <c r="B383" s="19">
        <v>373386.24999999994</v>
      </c>
      <c r="C383" s="20">
        <v>373386.24999999994</v>
      </c>
      <c r="D383" s="19">
        <v>427951.09</v>
      </c>
      <c r="E383" s="20">
        <v>427951.09</v>
      </c>
      <c r="F383" s="19">
        <v>597988.93999999994</v>
      </c>
      <c r="G383" s="20">
        <v>597988.93999999994</v>
      </c>
      <c r="H383" s="41">
        <f t="shared" si="36"/>
        <v>39.733010143752622</v>
      </c>
    </row>
    <row r="384" spans="1:8" x14ac:dyDescent="0.25">
      <c r="A384" s="16" t="s">
        <v>113</v>
      </c>
      <c r="B384" s="19">
        <v>59546.45</v>
      </c>
      <c r="C384" s="20">
        <v>59546.45</v>
      </c>
      <c r="D384" s="19">
        <v>69213.53</v>
      </c>
      <c r="E384" s="20">
        <v>69213.53</v>
      </c>
      <c r="F384" s="19">
        <v>64728.33</v>
      </c>
      <c r="G384" s="20">
        <v>64728.33</v>
      </c>
      <c r="H384" s="41">
        <f t="shared" si="36"/>
        <v>-6.4802358729572047</v>
      </c>
    </row>
    <row r="385" spans="1:8" x14ac:dyDescent="0.25">
      <c r="A385" s="16" t="s">
        <v>114</v>
      </c>
      <c r="B385" s="19">
        <v>97806.399999999994</v>
      </c>
      <c r="C385" s="20">
        <v>97806.399999999994</v>
      </c>
      <c r="D385" s="19">
        <v>124430.01</v>
      </c>
      <c r="E385" s="20">
        <v>124430.01</v>
      </c>
      <c r="F385" s="19">
        <v>112062.81</v>
      </c>
      <c r="G385" s="20">
        <v>112062.81</v>
      </c>
      <c r="H385" s="41">
        <f t="shared" si="36"/>
        <v>-9.9390814161310423</v>
      </c>
    </row>
    <row r="386" spans="1:8" x14ac:dyDescent="0.25">
      <c r="A386" s="16" t="s">
        <v>101</v>
      </c>
      <c r="B386" s="19">
        <v>1428028.43</v>
      </c>
      <c r="C386" s="20">
        <v>1428028.43</v>
      </c>
      <c r="D386" s="19">
        <v>1930019.4300000002</v>
      </c>
      <c r="E386" s="20">
        <v>1930019.4300000002</v>
      </c>
      <c r="F386" s="19">
        <v>1984913.74</v>
      </c>
      <c r="G386" s="20">
        <v>1984913.74</v>
      </c>
      <c r="H386" s="41">
        <f t="shared" si="36"/>
        <v>2.8442361328973678</v>
      </c>
    </row>
    <row r="387" spans="1:8" x14ac:dyDescent="0.25">
      <c r="A387" s="16" t="s">
        <v>115</v>
      </c>
      <c r="B387" s="19">
        <v>302632.05</v>
      </c>
      <c r="C387" s="20">
        <v>302632.05</v>
      </c>
      <c r="D387" s="19">
        <v>306479.11</v>
      </c>
      <c r="E387" s="20">
        <v>306479.11</v>
      </c>
      <c r="F387" s="19">
        <v>339063.34</v>
      </c>
      <c r="G387" s="20">
        <v>339063.34</v>
      </c>
      <c r="H387" s="41">
        <f t="shared" si="36"/>
        <v>10.631794773875466</v>
      </c>
    </row>
    <row r="388" spans="1:8" x14ac:dyDescent="0.25">
      <c r="A388" s="16" t="s">
        <v>103</v>
      </c>
      <c r="B388" s="19">
        <v>66228.289999999994</v>
      </c>
      <c r="C388" s="20">
        <v>66228.289999999994</v>
      </c>
      <c r="D388" s="19">
        <v>66018.740000000005</v>
      </c>
      <c r="E388" s="20">
        <v>66018.740000000005</v>
      </c>
      <c r="F388" s="19">
        <v>70045.39</v>
      </c>
      <c r="G388" s="20">
        <v>70045.39</v>
      </c>
      <c r="H388" s="41">
        <f t="shared" si="36"/>
        <v>6.09925303027594</v>
      </c>
    </row>
    <row r="389" spans="1:8" x14ac:dyDescent="0.25">
      <c r="A389" s="16" t="s">
        <v>104</v>
      </c>
      <c r="B389" s="19">
        <v>83921.81</v>
      </c>
      <c r="C389" s="20">
        <v>83921.81</v>
      </c>
      <c r="D389" s="19">
        <v>90838.439999999988</v>
      </c>
      <c r="E389" s="20">
        <v>90838.439999999988</v>
      </c>
      <c r="F389" s="19">
        <v>98674.430000000008</v>
      </c>
      <c r="G389" s="20">
        <v>98674.430000000008</v>
      </c>
      <c r="H389" s="41">
        <f t="shared" si="36"/>
        <v>8.6262930098755781</v>
      </c>
    </row>
    <row r="390" spans="1:8" x14ac:dyDescent="0.25">
      <c r="A390" s="16" t="s">
        <v>105</v>
      </c>
      <c r="B390" s="19">
        <v>8235.7200000000012</v>
      </c>
      <c r="C390" s="20">
        <v>8235.7200000000012</v>
      </c>
      <c r="D390" s="19">
        <v>7877.77</v>
      </c>
      <c r="E390" s="20">
        <v>7877.77</v>
      </c>
      <c r="F390" s="19">
        <v>7718.36</v>
      </c>
      <c r="G390" s="20">
        <v>7718.36</v>
      </c>
      <c r="H390" s="41">
        <f t="shared" si="36"/>
        <v>-2.0235421953167045</v>
      </c>
    </row>
    <row r="391" spans="1:8" x14ac:dyDescent="0.25">
      <c r="A391" s="16" t="s">
        <v>106</v>
      </c>
      <c r="B391" s="19">
        <v>173815.17</v>
      </c>
      <c r="C391" s="20">
        <v>173815.17</v>
      </c>
      <c r="D391" s="19">
        <v>98924.6</v>
      </c>
      <c r="E391" s="20">
        <v>98924.6</v>
      </c>
      <c r="F391" s="19">
        <v>91685.45</v>
      </c>
      <c r="G391" s="20">
        <v>91685.45</v>
      </c>
      <c r="H391" s="41">
        <f t="shared" si="36"/>
        <v>-7.3178461171437723</v>
      </c>
    </row>
    <row r="392" spans="1:8" x14ac:dyDescent="0.25">
      <c r="A392" s="16" t="s">
        <v>194</v>
      </c>
      <c r="B392" s="19">
        <v>1202313.7899999998</v>
      </c>
      <c r="C392" s="20">
        <v>1202313.7899999998</v>
      </c>
      <c r="D392" s="19">
        <v>1350929.2</v>
      </c>
      <c r="E392" s="20">
        <v>1350929.2</v>
      </c>
      <c r="F392" s="19">
        <v>1372088.37</v>
      </c>
      <c r="G392" s="20">
        <v>1372088.37</v>
      </c>
      <c r="H392" s="41">
        <f t="shared" si="36"/>
        <v>1.5662678695523169</v>
      </c>
    </row>
    <row r="393" spans="1:8" x14ac:dyDescent="0.25">
      <c r="A393" s="31" t="s">
        <v>109</v>
      </c>
      <c r="B393" s="33">
        <v>551498.17000000004</v>
      </c>
      <c r="C393" s="34">
        <v>551498.17000000004</v>
      </c>
      <c r="D393" s="33">
        <v>630784.94999999995</v>
      </c>
      <c r="E393" s="34">
        <v>630784.94999999995</v>
      </c>
      <c r="F393" s="33">
        <v>780745.01</v>
      </c>
      <c r="G393" s="34">
        <v>780745.01</v>
      </c>
      <c r="H393" s="41">
        <f t="shared" si="36"/>
        <v>23.773563399063352</v>
      </c>
    </row>
    <row r="394" spans="1:8" x14ac:dyDescent="0.25">
      <c r="A394" s="32" t="s">
        <v>177</v>
      </c>
      <c r="B394" s="19">
        <v>332833.07999999996</v>
      </c>
      <c r="C394" s="20">
        <v>332833.07999999996</v>
      </c>
      <c r="D394" s="19">
        <v>450599.47</v>
      </c>
      <c r="E394" s="20">
        <v>450599.47</v>
      </c>
      <c r="F394" s="19">
        <v>417585.17</v>
      </c>
      <c r="G394" s="20">
        <v>417585.17</v>
      </c>
      <c r="H394" s="41">
        <f t="shared" si="36"/>
        <v>-7.3267507394094338</v>
      </c>
    </row>
    <row r="395" spans="1:8" x14ac:dyDescent="0.25">
      <c r="A395" s="32" t="s">
        <v>178</v>
      </c>
      <c r="B395" s="19">
        <v>380535.83999999997</v>
      </c>
      <c r="C395" s="20">
        <v>380535.83999999997</v>
      </c>
      <c r="D395" s="19">
        <v>460933.23999999993</v>
      </c>
      <c r="E395" s="20">
        <v>460933.23999999993</v>
      </c>
      <c r="F395" s="19">
        <v>471619.35000000003</v>
      </c>
      <c r="G395" s="20">
        <v>471619.35000000003</v>
      </c>
      <c r="H395" s="41">
        <f t="shared" si="36"/>
        <v>2.3183639348726732</v>
      </c>
    </row>
    <row r="396" spans="1:8" x14ac:dyDescent="0.25">
      <c r="A396" s="13"/>
      <c r="B396" s="19"/>
      <c r="C396" s="20"/>
      <c r="D396" s="19"/>
      <c r="E396" s="20"/>
      <c r="F396" s="19"/>
      <c r="G396" s="20"/>
    </row>
    <row r="397" spans="1:8" x14ac:dyDescent="0.25">
      <c r="A397" s="14" t="s">
        <v>95</v>
      </c>
      <c r="B397" s="22">
        <f t="shared" ref="B397:G397" si="37">SUM(B382:B395)</f>
        <v>5875829.1099999994</v>
      </c>
      <c r="C397" s="23">
        <f t="shared" si="37"/>
        <v>5875829.1099999994</v>
      </c>
      <c r="D397" s="22">
        <f t="shared" si="37"/>
        <v>6586814.330000001</v>
      </c>
      <c r="E397" s="23">
        <f t="shared" si="37"/>
        <v>6586814.330000001</v>
      </c>
      <c r="F397" s="22">
        <f t="shared" si="37"/>
        <v>7080274.0199999996</v>
      </c>
      <c r="G397" s="23">
        <f t="shared" si="37"/>
        <v>7080274.0199999996</v>
      </c>
      <c r="H397" s="41">
        <f>(G397-E397)/E397*100</f>
        <v>7.4916289617047465</v>
      </c>
    </row>
    <row r="398" spans="1:8" x14ac:dyDescent="0.25">
      <c r="C398">
        <f>SUM(C382:C393)+C395</f>
        <v>5542996.0299999993</v>
      </c>
      <c r="E398">
        <f>SUM(E382:E393)+E395</f>
        <v>6136214.8600000013</v>
      </c>
      <c r="G398" s="21">
        <f>SUM(G382:G393)+G395</f>
        <v>6662688.8499999996</v>
      </c>
    </row>
    <row r="400" spans="1:8" ht="15.6" x14ac:dyDescent="0.3">
      <c r="A400" s="67" t="s">
        <v>137</v>
      </c>
      <c r="B400" s="68"/>
      <c r="C400" s="68"/>
      <c r="D400" s="68"/>
      <c r="E400" s="68"/>
      <c r="F400" s="69"/>
      <c r="G400" s="69"/>
    </row>
    <row r="401" spans="1:8" x14ac:dyDescent="0.25">
      <c r="A401" s="7" t="s">
        <v>111</v>
      </c>
      <c r="B401" s="26" t="s">
        <v>191</v>
      </c>
      <c r="C401" s="27" t="s">
        <v>191</v>
      </c>
      <c r="D401" s="26" t="s">
        <v>193</v>
      </c>
      <c r="E401" s="27" t="s">
        <v>193</v>
      </c>
      <c r="F401" s="26" t="s">
        <v>195</v>
      </c>
      <c r="G401" s="27" t="s">
        <v>195</v>
      </c>
      <c r="H401" s="43" t="s">
        <v>192</v>
      </c>
    </row>
    <row r="402" spans="1:8" x14ac:dyDescent="0.25">
      <c r="A402" s="8"/>
      <c r="B402" s="9" t="s">
        <v>116</v>
      </c>
      <c r="C402" s="10" t="s">
        <v>117</v>
      </c>
      <c r="D402" s="9" t="s">
        <v>116</v>
      </c>
      <c r="E402" s="10" t="s">
        <v>117</v>
      </c>
      <c r="F402" s="9" t="s">
        <v>116</v>
      </c>
      <c r="G402" s="10" t="s">
        <v>117</v>
      </c>
    </row>
    <row r="403" spans="1:8" x14ac:dyDescent="0.25">
      <c r="A403" s="15" t="s">
        <v>98</v>
      </c>
      <c r="B403" s="19">
        <v>2088914.5200000003</v>
      </c>
      <c r="C403" s="20">
        <v>1665639.1700000004</v>
      </c>
      <c r="D403" s="19">
        <v>2235848.52</v>
      </c>
      <c r="E403" s="20">
        <v>1782626.05</v>
      </c>
      <c r="F403" s="19">
        <v>2657771.9900000002</v>
      </c>
      <c r="G403" s="20">
        <v>2047388.09</v>
      </c>
      <c r="H403" s="41">
        <f t="shared" ref="H403:H416" si="38">(G403-E403)/E403*100</f>
        <v>14.852360089767567</v>
      </c>
    </row>
    <row r="404" spans="1:8" x14ac:dyDescent="0.25">
      <c r="A404" s="16" t="s">
        <v>112</v>
      </c>
      <c r="B404" s="19">
        <v>2455397.87</v>
      </c>
      <c r="C404" s="20">
        <v>1962193.96</v>
      </c>
      <c r="D404" s="19">
        <v>2828545.17</v>
      </c>
      <c r="E404" s="20">
        <v>2260591.46</v>
      </c>
      <c r="F404" s="19">
        <v>3339556.12</v>
      </c>
      <c r="G404" s="20">
        <v>2597085.54</v>
      </c>
      <c r="H404" s="41">
        <f t="shared" si="38"/>
        <v>14.885223002656131</v>
      </c>
    </row>
    <row r="405" spans="1:8" x14ac:dyDescent="0.25">
      <c r="A405" s="16" t="s">
        <v>113</v>
      </c>
      <c r="B405" s="19">
        <v>569570.13</v>
      </c>
      <c r="C405" s="20">
        <v>454593.01</v>
      </c>
      <c r="D405" s="19">
        <v>594506.38</v>
      </c>
      <c r="E405" s="20">
        <v>474549.81999999995</v>
      </c>
      <c r="F405" s="19">
        <v>548854.24</v>
      </c>
      <c r="G405" s="20">
        <v>426955.01</v>
      </c>
      <c r="H405" s="41">
        <f t="shared" si="38"/>
        <v>-10.029465399438976</v>
      </c>
    </row>
    <row r="406" spans="1:8" x14ac:dyDescent="0.25">
      <c r="A406" s="16" t="s">
        <v>114</v>
      </c>
      <c r="B406" s="19">
        <v>645269.71000000008</v>
      </c>
      <c r="C406" s="20">
        <v>515271.9800000001</v>
      </c>
      <c r="D406" s="19">
        <v>670238.49</v>
      </c>
      <c r="E406" s="20">
        <v>535293.93000000005</v>
      </c>
      <c r="F406" s="19">
        <v>743247.68</v>
      </c>
      <c r="G406" s="20">
        <v>579343.14</v>
      </c>
      <c r="H406" s="41">
        <f t="shared" si="38"/>
        <v>8.2289761813663684</v>
      </c>
    </row>
    <row r="407" spans="1:8" x14ac:dyDescent="0.25">
      <c r="A407" s="16" t="s">
        <v>101</v>
      </c>
      <c r="B407" s="19">
        <v>5187602.2100000009</v>
      </c>
      <c r="C407" s="20">
        <v>4144061.3700000006</v>
      </c>
      <c r="D407" s="19">
        <v>5689145.7599999998</v>
      </c>
      <c r="E407" s="20">
        <v>4544000.24</v>
      </c>
      <c r="F407" s="19">
        <v>6468172.7999999998</v>
      </c>
      <c r="G407" s="20">
        <v>4992686.67</v>
      </c>
      <c r="H407" s="41">
        <f t="shared" si="38"/>
        <v>9.8742607020636886</v>
      </c>
    </row>
    <row r="408" spans="1:8" x14ac:dyDescent="0.25">
      <c r="A408" s="16" t="s">
        <v>115</v>
      </c>
      <c r="B408" s="19">
        <v>635044.62</v>
      </c>
      <c r="C408" s="20">
        <v>507715.35000000003</v>
      </c>
      <c r="D408" s="19">
        <v>646971.36</v>
      </c>
      <c r="E408" s="20">
        <v>517206.44</v>
      </c>
      <c r="F408" s="19">
        <v>727067.46</v>
      </c>
      <c r="G408" s="20">
        <v>564763.1399999999</v>
      </c>
      <c r="H408" s="41">
        <f t="shared" si="38"/>
        <v>9.1949164438091486</v>
      </c>
    </row>
    <row r="409" spans="1:8" x14ac:dyDescent="0.25">
      <c r="A409" s="16" t="s">
        <v>103</v>
      </c>
      <c r="B409" s="19">
        <v>471227.45</v>
      </c>
      <c r="C409" s="20">
        <v>376583.94</v>
      </c>
      <c r="D409" s="19">
        <v>465291.47000000003</v>
      </c>
      <c r="E409" s="20">
        <v>371747.01</v>
      </c>
      <c r="F409" s="19">
        <v>500244.13</v>
      </c>
      <c r="G409" s="20">
        <v>388443.45</v>
      </c>
      <c r="H409" s="41">
        <f t="shared" si="38"/>
        <v>4.4913447992493607</v>
      </c>
    </row>
    <row r="410" spans="1:8" x14ac:dyDescent="0.25">
      <c r="A410" s="16" t="s">
        <v>104</v>
      </c>
      <c r="B410" s="19">
        <v>1023535.4300000002</v>
      </c>
      <c r="C410" s="20">
        <v>816990.95000000007</v>
      </c>
      <c r="D410" s="19">
        <v>1067820.9200000002</v>
      </c>
      <c r="E410" s="20">
        <v>852409.03</v>
      </c>
      <c r="F410" s="19">
        <v>1188090.58</v>
      </c>
      <c r="G410" s="20">
        <v>921244.27</v>
      </c>
      <c r="H410" s="41">
        <f t="shared" si="38"/>
        <v>8.0753766768519561</v>
      </c>
    </row>
    <row r="411" spans="1:8" x14ac:dyDescent="0.25">
      <c r="A411" s="16" t="s">
        <v>105</v>
      </c>
      <c r="B411" s="19">
        <v>34580.460000000006</v>
      </c>
      <c r="C411" s="20">
        <v>27644.320000000003</v>
      </c>
      <c r="D411" s="19">
        <v>29375.200000000001</v>
      </c>
      <c r="E411" s="20">
        <v>23481.98</v>
      </c>
      <c r="F411" s="19">
        <v>27090.42</v>
      </c>
      <c r="G411" s="20">
        <v>21178.27</v>
      </c>
      <c r="H411" s="41">
        <f t="shared" si="38"/>
        <v>-9.8105440852943371</v>
      </c>
    </row>
    <row r="412" spans="1:8" x14ac:dyDescent="0.25">
      <c r="A412" s="16" t="s">
        <v>106</v>
      </c>
      <c r="B412" s="19">
        <v>3605128.78</v>
      </c>
      <c r="C412" s="20">
        <v>2883639.03</v>
      </c>
      <c r="D412" s="19">
        <v>3654392.94</v>
      </c>
      <c r="E412" s="20">
        <v>2922851.38</v>
      </c>
      <c r="F412" s="19">
        <v>3903785.23</v>
      </c>
      <c r="G412" s="20">
        <v>3027420.07</v>
      </c>
      <c r="H412" s="41">
        <f t="shared" si="38"/>
        <v>3.5776259687894205</v>
      </c>
    </row>
    <row r="413" spans="1:8" x14ac:dyDescent="0.25">
      <c r="A413" s="16" t="s">
        <v>194</v>
      </c>
      <c r="B413" s="19">
        <v>3721645.1599999997</v>
      </c>
      <c r="C413" s="20">
        <v>2973602.05</v>
      </c>
      <c r="D413" s="19">
        <v>4473153.21</v>
      </c>
      <c r="E413" s="20">
        <v>3573627.58</v>
      </c>
      <c r="F413" s="19">
        <v>5565411.54</v>
      </c>
      <c r="G413" s="20">
        <v>4341799.88</v>
      </c>
      <c r="H413" s="41">
        <f t="shared" si="38"/>
        <v>21.495589084299596</v>
      </c>
    </row>
    <row r="414" spans="1:8" x14ac:dyDescent="0.25">
      <c r="A414" s="31" t="s">
        <v>109</v>
      </c>
      <c r="B414" s="33">
        <v>3246047.46</v>
      </c>
      <c r="C414" s="34">
        <v>2576114.98</v>
      </c>
      <c r="D414" s="33">
        <v>3344506.92</v>
      </c>
      <c r="E414" s="34">
        <v>2670710.71</v>
      </c>
      <c r="F414" s="33">
        <v>3713971.7600000002</v>
      </c>
      <c r="G414" s="34">
        <v>2887845.2199999997</v>
      </c>
      <c r="H414" s="41">
        <f t="shared" si="38"/>
        <v>8.1302145225605429</v>
      </c>
    </row>
    <row r="415" spans="1:8" x14ac:dyDescent="0.25">
      <c r="A415" s="32" t="s">
        <v>177</v>
      </c>
      <c r="B415" s="19">
        <v>1190087.5899999999</v>
      </c>
      <c r="C415" s="20">
        <v>948300.71999999986</v>
      </c>
      <c r="D415" s="19">
        <v>1630138.97</v>
      </c>
      <c r="E415" s="20">
        <v>1299075.1099999999</v>
      </c>
      <c r="F415" s="19">
        <v>1734153.29</v>
      </c>
      <c r="G415" s="20">
        <v>1343814.49</v>
      </c>
      <c r="H415" s="41">
        <f t="shared" si="38"/>
        <v>3.4439409742828593</v>
      </c>
    </row>
    <row r="416" spans="1:8" x14ac:dyDescent="0.25">
      <c r="A416" s="32" t="s">
        <v>178</v>
      </c>
      <c r="B416" s="19">
        <v>4222718.6499999994</v>
      </c>
      <c r="C416" s="20">
        <v>3370410.1699999995</v>
      </c>
      <c r="D416" s="19">
        <v>4748511.12</v>
      </c>
      <c r="E416" s="20">
        <v>3788609.82</v>
      </c>
      <c r="F416" s="19">
        <v>5342746.99</v>
      </c>
      <c r="G416" s="20">
        <v>4140874.5700000003</v>
      </c>
      <c r="H416" s="41">
        <f t="shared" si="38"/>
        <v>9.2979949568942537</v>
      </c>
    </row>
    <row r="417" spans="1:8" x14ac:dyDescent="0.25">
      <c r="A417" s="13"/>
      <c r="B417" s="19"/>
      <c r="C417" s="20"/>
      <c r="D417" s="19"/>
      <c r="E417" s="20"/>
      <c r="F417" s="19"/>
      <c r="G417" s="20"/>
    </row>
    <row r="418" spans="1:8" x14ac:dyDescent="0.25">
      <c r="A418" s="14" t="s">
        <v>95</v>
      </c>
      <c r="B418" s="22">
        <f t="shared" ref="B418:G418" si="39">SUM(B403:B416)</f>
        <v>29096770.039999999</v>
      </c>
      <c r="C418" s="23">
        <f t="shared" si="39"/>
        <v>23222760.999999996</v>
      </c>
      <c r="D418" s="22">
        <f t="shared" si="39"/>
        <v>32078446.430000003</v>
      </c>
      <c r="E418" s="23">
        <f t="shared" si="39"/>
        <v>25616780.560000002</v>
      </c>
      <c r="F418" s="22">
        <f t="shared" si="39"/>
        <v>36460164.229999997</v>
      </c>
      <c r="G418" s="23">
        <f t="shared" si="39"/>
        <v>28280841.809999995</v>
      </c>
      <c r="H418" s="41">
        <f>(G418-E418)/E418*100</f>
        <v>10.399672370070817</v>
      </c>
    </row>
    <row r="419" spans="1:8" x14ac:dyDescent="0.25">
      <c r="C419">
        <f>SUM(C403:C414)+C416</f>
        <v>22274460.279999997</v>
      </c>
      <c r="E419">
        <f>SUM(E403:E414)+E416</f>
        <v>24317705.450000003</v>
      </c>
      <c r="G419" s="21">
        <f>SUM(G403:G414)+G416</f>
        <v>26937027.319999997</v>
      </c>
    </row>
    <row r="421" spans="1:8" ht="15.6" x14ac:dyDescent="0.3">
      <c r="A421" s="67" t="s">
        <v>138</v>
      </c>
      <c r="B421" s="68"/>
      <c r="C421" s="68"/>
      <c r="D421" s="68"/>
      <c r="E421" s="68"/>
      <c r="F421" s="69"/>
      <c r="G421" s="69"/>
    </row>
    <row r="422" spans="1:8" x14ac:dyDescent="0.25">
      <c r="A422" s="7" t="s">
        <v>111</v>
      </c>
      <c r="B422" s="26" t="s">
        <v>191</v>
      </c>
      <c r="C422" s="27" t="s">
        <v>191</v>
      </c>
      <c r="D422" s="26" t="s">
        <v>193</v>
      </c>
      <c r="E422" s="27" t="s">
        <v>193</v>
      </c>
      <c r="F422" s="26" t="s">
        <v>195</v>
      </c>
      <c r="G422" s="27" t="s">
        <v>195</v>
      </c>
      <c r="H422" s="43" t="s">
        <v>192</v>
      </c>
    </row>
    <row r="423" spans="1:8" x14ac:dyDescent="0.25">
      <c r="A423" s="8"/>
      <c r="B423" s="9" t="s">
        <v>116</v>
      </c>
      <c r="C423" s="10" t="s">
        <v>117</v>
      </c>
      <c r="D423" s="9" t="s">
        <v>116</v>
      </c>
      <c r="E423" s="10" t="s">
        <v>117</v>
      </c>
      <c r="F423" s="9" t="s">
        <v>116</v>
      </c>
      <c r="G423" s="10" t="s">
        <v>117</v>
      </c>
    </row>
    <row r="424" spans="1:8" x14ac:dyDescent="0.25">
      <c r="A424" s="15" t="s">
        <v>98</v>
      </c>
      <c r="B424" s="19">
        <v>1045763.1200000001</v>
      </c>
      <c r="C424" s="20">
        <v>694272.68000000017</v>
      </c>
      <c r="D424" s="19">
        <v>1186793.33</v>
      </c>
      <c r="E424" s="20">
        <v>787357.91</v>
      </c>
      <c r="F424" s="19">
        <v>1438454.0299999998</v>
      </c>
      <c r="G424" s="20">
        <v>954791.17999999993</v>
      </c>
      <c r="H424" s="41">
        <f t="shared" ref="H424:H437" si="40">(G424-E424)/E424*100</f>
        <v>21.265204537031945</v>
      </c>
    </row>
    <row r="425" spans="1:8" x14ac:dyDescent="0.25">
      <c r="A425" s="16" t="s">
        <v>112</v>
      </c>
      <c r="B425" s="19">
        <v>1378595.94</v>
      </c>
      <c r="C425" s="20">
        <v>902910.17</v>
      </c>
      <c r="D425" s="19">
        <v>1524272.38</v>
      </c>
      <c r="E425" s="20">
        <v>1000157.76</v>
      </c>
      <c r="F425" s="19">
        <v>1160215.96</v>
      </c>
      <c r="G425" s="20">
        <v>759172.15</v>
      </c>
      <c r="H425" s="41">
        <f t="shared" si="40"/>
        <v>-24.094759810692263</v>
      </c>
    </row>
    <row r="426" spans="1:8" x14ac:dyDescent="0.25">
      <c r="A426" s="16" t="s">
        <v>113</v>
      </c>
      <c r="B426" s="19">
        <v>2976741.01</v>
      </c>
      <c r="C426" s="20">
        <v>1971751.9</v>
      </c>
      <c r="D426" s="19">
        <v>3441920.04</v>
      </c>
      <c r="E426" s="20">
        <v>2282096.31</v>
      </c>
      <c r="F426" s="19">
        <v>3310710.17</v>
      </c>
      <c r="G426" s="20">
        <v>2189168.52</v>
      </c>
      <c r="H426" s="41">
        <f t="shared" si="40"/>
        <v>-4.072036293682979</v>
      </c>
    </row>
    <row r="427" spans="1:8" x14ac:dyDescent="0.25">
      <c r="A427" s="16" t="s">
        <v>114</v>
      </c>
      <c r="B427" s="19">
        <v>1776057.73</v>
      </c>
      <c r="C427" s="20">
        <v>1177140.6000000001</v>
      </c>
      <c r="D427" s="19">
        <v>1881416.42</v>
      </c>
      <c r="E427" s="20">
        <v>1240433.97</v>
      </c>
      <c r="F427" s="19">
        <v>2045894.86</v>
      </c>
      <c r="G427" s="20">
        <v>1341983.1000000001</v>
      </c>
      <c r="H427" s="41">
        <f t="shared" si="40"/>
        <v>8.1865808625025096</v>
      </c>
    </row>
    <row r="428" spans="1:8" x14ac:dyDescent="0.25">
      <c r="A428" s="16" t="s">
        <v>101</v>
      </c>
      <c r="B428" s="19">
        <v>8144654.7499999991</v>
      </c>
      <c r="C428" s="20">
        <v>5404329.4099999992</v>
      </c>
      <c r="D428" s="19">
        <v>11645977.59</v>
      </c>
      <c r="E428" s="20">
        <v>7722888.4399999995</v>
      </c>
      <c r="F428" s="19">
        <v>11189747.039999999</v>
      </c>
      <c r="G428" s="20">
        <v>7405714.9799999995</v>
      </c>
      <c r="H428" s="41">
        <f t="shared" si="40"/>
        <v>-4.1069278996344014</v>
      </c>
    </row>
    <row r="429" spans="1:8" x14ac:dyDescent="0.25">
      <c r="A429" s="16" t="s">
        <v>115</v>
      </c>
      <c r="B429" s="19">
        <v>2508870.5000000005</v>
      </c>
      <c r="C429" s="20">
        <v>1668898.84</v>
      </c>
      <c r="D429" s="19">
        <v>2570069.17</v>
      </c>
      <c r="E429" s="20">
        <v>1708936.1300000001</v>
      </c>
      <c r="F429" s="19">
        <v>2435888.09</v>
      </c>
      <c r="G429" s="20">
        <v>1620084.87</v>
      </c>
      <c r="H429" s="41">
        <f t="shared" si="40"/>
        <v>-5.199214788676743</v>
      </c>
    </row>
    <row r="430" spans="1:8" x14ac:dyDescent="0.25">
      <c r="A430" s="16" t="s">
        <v>103</v>
      </c>
      <c r="B430" s="19">
        <v>1839208.1999999997</v>
      </c>
      <c r="C430" s="20">
        <v>1210564.6499999999</v>
      </c>
      <c r="D430" s="19">
        <v>1906457.9699999997</v>
      </c>
      <c r="E430" s="20">
        <v>1252720.67</v>
      </c>
      <c r="F430" s="19">
        <v>1658060.23</v>
      </c>
      <c r="G430" s="20">
        <v>1089831.19</v>
      </c>
      <c r="H430" s="41">
        <f t="shared" si="40"/>
        <v>-13.002857213172669</v>
      </c>
    </row>
    <row r="431" spans="1:8" x14ac:dyDescent="0.25">
      <c r="A431" s="16" t="s">
        <v>104</v>
      </c>
      <c r="B431" s="19">
        <v>2843448.9400000004</v>
      </c>
      <c r="C431" s="20">
        <v>1858055.31</v>
      </c>
      <c r="D431" s="19">
        <v>3645448.66</v>
      </c>
      <c r="E431" s="20">
        <v>2377165.2999999998</v>
      </c>
      <c r="F431" s="19">
        <v>3483725.15</v>
      </c>
      <c r="G431" s="20">
        <v>2286236.23</v>
      </c>
      <c r="H431" s="41">
        <f t="shared" si="40"/>
        <v>-3.8251050526439978</v>
      </c>
    </row>
    <row r="432" spans="1:8" x14ac:dyDescent="0.25">
      <c r="A432" s="16" t="s">
        <v>105</v>
      </c>
      <c r="B432" s="19">
        <v>178925.25999999998</v>
      </c>
      <c r="C432" s="20">
        <v>118473.22999999998</v>
      </c>
      <c r="D432" s="19">
        <v>382629.07</v>
      </c>
      <c r="E432" s="20">
        <v>254213.09</v>
      </c>
      <c r="F432" s="19">
        <v>1660946.71</v>
      </c>
      <c r="G432" s="20">
        <v>1105996.1000000001</v>
      </c>
      <c r="H432" s="41">
        <f t="shared" si="40"/>
        <v>335.06654201009087</v>
      </c>
    </row>
    <row r="433" spans="1:8" x14ac:dyDescent="0.25">
      <c r="A433" s="16" t="s">
        <v>106</v>
      </c>
      <c r="B433" s="19">
        <v>374019.45</v>
      </c>
      <c r="C433" s="20">
        <v>246572.09000000003</v>
      </c>
      <c r="D433" s="19">
        <v>524364.67999999993</v>
      </c>
      <c r="E433" s="20">
        <v>344522.04</v>
      </c>
      <c r="F433" s="19">
        <v>479698.88</v>
      </c>
      <c r="G433" s="20">
        <v>314641.99</v>
      </c>
      <c r="H433" s="41">
        <f t="shared" si="40"/>
        <v>-8.6728994174073719</v>
      </c>
    </row>
    <row r="434" spans="1:8" x14ac:dyDescent="0.25">
      <c r="A434" s="16" t="s">
        <v>194</v>
      </c>
      <c r="B434" s="19">
        <v>7380603.0099999988</v>
      </c>
      <c r="C434" s="20">
        <v>4855895.5099999988</v>
      </c>
      <c r="D434" s="19">
        <v>8582855.1600000001</v>
      </c>
      <c r="E434" s="20">
        <v>5639199.5</v>
      </c>
      <c r="F434" s="19">
        <v>9766467.4299999997</v>
      </c>
      <c r="G434" s="20">
        <v>6426125.5</v>
      </c>
      <c r="H434" s="41">
        <f t="shared" si="40"/>
        <v>13.954569261115873</v>
      </c>
    </row>
    <row r="435" spans="1:8" x14ac:dyDescent="0.25">
      <c r="A435" s="31" t="s">
        <v>109</v>
      </c>
      <c r="B435" s="33">
        <v>11529613.65</v>
      </c>
      <c r="C435" s="34">
        <v>7341317.0999999996</v>
      </c>
      <c r="D435" s="33">
        <v>16105232.290000003</v>
      </c>
      <c r="E435" s="34">
        <v>10248865.370000001</v>
      </c>
      <c r="F435" s="33">
        <v>15038815.379999999</v>
      </c>
      <c r="G435" s="34">
        <v>9609920.6399999987</v>
      </c>
      <c r="H435" s="41">
        <f t="shared" si="40"/>
        <v>-6.2342972312846596</v>
      </c>
    </row>
    <row r="436" spans="1:8" x14ac:dyDescent="0.25">
      <c r="A436" s="32" t="s">
        <v>177</v>
      </c>
      <c r="B436" s="19">
        <v>19472287.449999999</v>
      </c>
      <c r="C436" s="20">
        <v>12122740.069999998</v>
      </c>
      <c r="D436" s="19">
        <v>29087361.669999998</v>
      </c>
      <c r="E436" s="20">
        <v>18083694.010000002</v>
      </c>
      <c r="F436" s="19">
        <v>28132754.070000004</v>
      </c>
      <c r="G436" s="20">
        <v>17475187.559999999</v>
      </c>
      <c r="H436" s="41">
        <f t="shared" si="40"/>
        <v>-3.3649455120370231</v>
      </c>
    </row>
    <row r="437" spans="1:8" x14ac:dyDescent="0.25">
      <c r="A437" s="32" t="s">
        <v>178</v>
      </c>
      <c r="B437" s="19">
        <v>14845718.870000001</v>
      </c>
      <c r="C437" s="20">
        <v>9202388.0600000005</v>
      </c>
      <c r="D437" s="19">
        <v>21334588.110000003</v>
      </c>
      <c r="E437" s="20">
        <v>13284592.76</v>
      </c>
      <c r="F437" s="19">
        <v>21443842.469999999</v>
      </c>
      <c r="G437" s="20">
        <v>13440632.4</v>
      </c>
      <c r="H437" s="41">
        <f t="shared" si="40"/>
        <v>1.1745910681570686</v>
      </c>
    </row>
    <row r="438" spans="1:8" x14ac:dyDescent="0.25">
      <c r="A438" s="13"/>
      <c r="B438" s="19"/>
      <c r="C438" s="20"/>
      <c r="D438" s="19"/>
      <c r="E438" s="20"/>
      <c r="F438" s="19"/>
      <c r="G438" s="20"/>
    </row>
    <row r="439" spans="1:8" x14ac:dyDescent="0.25">
      <c r="A439" s="14" t="s">
        <v>95</v>
      </c>
      <c r="B439" s="22">
        <f t="shared" ref="B439:G439" si="41">SUM(B424:B437)</f>
        <v>76294507.88000001</v>
      </c>
      <c r="C439" s="23">
        <f t="shared" si="41"/>
        <v>48775309.619999997</v>
      </c>
      <c r="D439" s="22">
        <f t="shared" si="41"/>
        <v>103819386.54000001</v>
      </c>
      <c r="E439" s="23">
        <f t="shared" si="41"/>
        <v>66226843.259999998</v>
      </c>
      <c r="F439" s="22">
        <f t="shared" si="41"/>
        <v>103245220.47</v>
      </c>
      <c r="G439" s="23">
        <f t="shared" si="41"/>
        <v>66019486.409999989</v>
      </c>
      <c r="H439" s="41">
        <f>(G439-E439)/E439*100</f>
        <v>-0.313100911643858</v>
      </c>
    </row>
    <row r="440" spans="1:8" x14ac:dyDescent="0.25">
      <c r="C440">
        <f>SUM(C424:C435)+C437</f>
        <v>36652569.549999997</v>
      </c>
      <c r="E440">
        <f>SUM(E424:E435)+E437</f>
        <v>48143149.25</v>
      </c>
      <c r="G440" s="21">
        <f>SUM(G424:G435)+G437</f>
        <v>48544298.849999994</v>
      </c>
    </row>
    <row r="442" spans="1:8" ht="15.6" x14ac:dyDescent="0.3">
      <c r="A442" s="67" t="s">
        <v>139</v>
      </c>
      <c r="B442" s="68"/>
      <c r="C442" s="68"/>
      <c r="D442" s="68"/>
      <c r="E442" s="68"/>
      <c r="F442" s="69"/>
      <c r="G442" s="69"/>
    </row>
    <row r="443" spans="1:8" x14ac:dyDescent="0.25">
      <c r="A443" s="7" t="s">
        <v>111</v>
      </c>
      <c r="B443" s="26" t="s">
        <v>191</v>
      </c>
      <c r="C443" s="27" t="s">
        <v>191</v>
      </c>
      <c r="D443" s="26" t="s">
        <v>193</v>
      </c>
      <c r="E443" s="27" t="s">
        <v>193</v>
      </c>
      <c r="F443" s="26" t="s">
        <v>195</v>
      </c>
      <c r="G443" s="27" t="s">
        <v>195</v>
      </c>
      <c r="H443" s="43" t="s">
        <v>192</v>
      </c>
    </row>
    <row r="444" spans="1:8" x14ac:dyDescent="0.25">
      <c r="A444" s="8"/>
      <c r="B444" s="9" t="s">
        <v>116</v>
      </c>
      <c r="C444" s="10" t="s">
        <v>117</v>
      </c>
      <c r="D444" s="9" t="s">
        <v>116</v>
      </c>
      <c r="E444" s="10" t="s">
        <v>117</v>
      </c>
      <c r="F444" s="9" t="s">
        <v>116</v>
      </c>
      <c r="G444" s="10" t="s">
        <v>117</v>
      </c>
    </row>
    <row r="445" spans="1:8" x14ac:dyDescent="0.25">
      <c r="A445" s="15" t="s">
        <v>98</v>
      </c>
      <c r="B445" s="19">
        <v>942952.25</v>
      </c>
      <c r="C445" s="20">
        <v>752735.91</v>
      </c>
      <c r="D445" s="19">
        <v>894242.86</v>
      </c>
      <c r="E445" s="20">
        <v>713930.74</v>
      </c>
      <c r="F445" s="19">
        <v>1005434.6799999999</v>
      </c>
      <c r="G445" s="20">
        <v>802824.01</v>
      </c>
      <c r="H445" s="41">
        <f t="shared" ref="H445:H458" si="42">(G445-E445)/E445*100</f>
        <v>12.451245620828711</v>
      </c>
    </row>
    <row r="446" spans="1:8" x14ac:dyDescent="0.25">
      <c r="A446" s="16" t="s">
        <v>112</v>
      </c>
      <c r="B446" s="19">
        <v>1301833.24</v>
      </c>
      <c r="C446" s="20">
        <v>1040817.98</v>
      </c>
      <c r="D446" s="19">
        <v>1296949.47</v>
      </c>
      <c r="E446" s="20">
        <v>1036985.43</v>
      </c>
      <c r="F446" s="19">
        <v>1381215.4500000002</v>
      </c>
      <c r="G446" s="20">
        <v>1104414.5900000001</v>
      </c>
      <c r="H446" s="41">
        <f t="shared" si="42"/>
        <v>6.5024211574505957</v>
      </c>
    </row>
    <row r="447" spans="1:8" x14ac:dyDescent="0.25">
      <c r="A447" s="16" t="s">
        <v>113</v>
      </c>
      <c r="B447" s="19">
        <v>152399.94999999998</v>
      </c>
      <c r="C447" s="20">
        <v>121681.38</v>
      </c>
      <c r="D447" s="19">
        <v>144535.32999999999</v>
      </c>
      <c r="E447" s="20">
        <v>115368.53</v>
      </c>
      <c r="F447" s="19">
        <v>146593.91</v>
      </c>
      <c r="G447" s="20">
        <v>116910.34999999999</v>
      </c>
      <c r="H447" s="41">
        <f t="shared" si="42"/>
        <v>1.3364303072943657</v>
      </c>
    </row>
    <row r="448" spans="1:8" x14ac:dyDescent="0.25">
      <c r="A448" s="16" t="s">
        <v>114</v>
      </c>
      <c r="B448" s="19">
        <v>653938.85</v>
      </c>
      <c r="C448" s="20">
        <v>521673.15</v>
      </c>
      <c r="D448" s="19">
        <v>758073.3</v>
      </c>
      <c r="E448" s="20">
        <v>605384.30000000005</v>
      </c>
      <c r="F448" s="19">
        <v>395545.7</v>
      </c>
      <c r="G448" s="20">
        <v>315610.03000000003</v>
      </c>
      <c r="H448" s="41">
        <f t="shared" si="42"/>
        <v>-47.866168646923946</v>
      </c>
    </row>
    <row r="449" spans="1:8" x14ac:dyDescent="0.25">
      <c r="A449" s="16" t="s">
        <v>101</v>
      </c>
      <c r="B449" s="19">
        <v>1033513.21</v>
      </c>
      <c r="C449" s="20">
        <v>824496.32</v>
      </c>
      <c r="D449" s="19">
        <v>1089771.58</v>
      </c>
      <c r="E449" s="20">
        <v>869661.33</v>
      </c>
      <c r="F449" s="19">
        <v>1475958.5899999999</v>
      </c>
      <c r="G449" s="20">
        <v>1178144.24</v>
      </c>
      <c r="H449" s="41">
        <f t="shared" si="42"/>
        <v>35.471613990241465</v>
      </c>
    </row>
    <row r="450" spans="1:8" x14ac:dyDescent="0.25">
      <c r="A450" s="16" t="s">
        <v>115</v>
      </c>
      <c r="B450" s="19">
        <v>739831.54999999993</v>
      </c>
      <c r="C450" s="20">
        <v>591102.04</v>
      </c>
      <c r="D450" s="19">
        <v>641956.79</v>
      </c>
      <c r="E450" s="20">
        <v>512920.92</v>
      </c>
      <c r="F450" s="19">
        <v>667472.0199999999</v>
      </c>
      <c r="G450" s="20">
        <v>533294.64</v>
      </c>
      <c r="H450" s="41">
        <f t="shared" si="42"/>
        <v>3.9720976871054567</v>
      </c>
    </row>
    <row r="451" spans="1:8" x14ac:dyDescent="0.25">
      <c r="A451" s="16" t="s">
        <v>103</v>
      </c>
      <c r="B451" s="19">
        <v>686519.25</v>
      </c>
      <c r="C451" s="20">
        <v>547598.48</v>
      </c>
      <c r="D451" s="19">
        <v>662302.15999999992</v>
      </c>
      <c r="E451" s="20">
        <v>528231.57999999996</v>
      </c>
      <c r="F451" s="19">
        <v>665593</v>
      </c>
      <c r="G451" s="20">
        <v>530921.35</v>
      </c>
      <c r="H451" s="41">
        <f t="shared" si="42"/>
        <v>0.50920280078673419</v>
      </c>
    </row>
    <row r="452" spans="1:8" x14ac:dyDescent="0.25">
      <c r="A452" s="16" t="s">
        <v>104</v>
      </c>
      <c r="B452" s="19">
        <v>159058.18000000002</v>
      </c>
      <c r="C452" s="20">
        <v>126867.55</v>
      </c>
      <c r="D452" s="19">
        <v>173680.87999999998</v>
      </c>
      <c r="E452" s="20">
        <v>138612.57</v>
      </c>
      <c r="F452" s="19">
        <v>173794.02000000002</v>
      </c>
      <c r="G452" s="20">
        <v>138699.94</v>
      </c>
      <c r="H452" s="41">
        <f t="shared" si="42"/>
        <v>6.3031801516987479E-2</v>
      </c>
    </row>
    <row r="453" spans="1:8" x14ac:dyDescent="0.25">
      <c r="A453" s="16" t="s">
        <v>105</v>
      </c>
      <c r="B453" s="19">
        <v>16585.05</v>
      </c>
      <c r="C453" s="20">
        <v>13256.9</v>
      </c>
      <c r="D453" s="19">
        <v>15011.16</v>
      </c>
      <c r="E453" s="20">
        <v>11999.86</v>
      </c>
      <c r="F453" s="19">
        <v>14135.830000000002</v>
      </c>
      <c r="G453" s="20">
        <v>11300.04</v>
      </c>
      <c r="H453" s="41">
        <f t="shared" si="42"/>
        <v>-5.8319013721826725</v>
      </c>
    </row>
    <row r="454" spans="1:8" x14ac:dyDescent="0.25">
      <c r="A454" s="16" t="s">
        <v>106</v>
      </c>
      <c r="B454" s="19">
        <v>2398681.7199999997</v>
      </c>
      <c r="C454" s="20">
        <v>1918606.74</v>
      </c>
      <c r="D454" s="19">
        <v>2492595.14</v>
      </c>
      <c r="E454" s="20">
        <v>1993682.19</v>
      </c>
      <c r="F454" s="19">
        <v>2556917.12</v>
      </c>
      <c r="G454" s="20">
        <v>2045118.49</v>
      </c>
      <c r="H454" s="41">
        <f t="shared" si="42"/>
        <v>2.5799648639084269</v>
      </c>
    </row>
    <row r="455" spans="1:8" x14ac:dyDescent="0.25">
      <c r="A455" s="16" t="s">
        <v>194</v>
      </c>
      <c r="B455" s="19">
        <v>1676821.77</v>
      </c>
      <c r="C455" s="20">
        <v>1339801.75</v>
      </c>
      <c r="D455" s="19">
        <v>1977404.7100000002</v>
      </c>
      <c r="E455" s="20">
        <v>1579958.87</v>
      </c>
      <c r="F455" s="19">
        <v>2182100.9899999998</v>
      </c>
      <c r="G455" s="20">
        <v>1743255.14</v>
      </c>
      <c r="H455" s="41">
        <f t="shared" si="42"/>
        <v>10.335476011473627</v>
      </c>
    </row>
    <row r="456" spans="1:8" x14ac:dyDescent="0.25">
      <c r="A456" s="31" t="s">
        <v>109</v>
      </c>
      <c r="B456" s="33">
        <v>1117063.73</v>
      </c>
      <c r="C456" s="34">
        <v>892178.38000000012</v>
      </c>
      <c r="D456" s="33">
        <v>1025925.43</v>
      </c>
      <c r="E456" s="34">
        <v>819014.92999999993</v>
      </c>
      <c r="F456" s="33">
        <v>1293014.3000000003</v>
      </c>
      <c r="G456" s="34">
        <v>1032343.9000000001</v>
      </c>
      <c r="H456" s="41">
        <f t="shared" si="42"/>
        <v>26.047018459114074</v>
      </c>
    </row>
    <row r="457" spans="1:8" x14ac:dyDescent="0.25">
      <c r="A457" s="32" t="s">
        <v>177</v>
      </c>
      <c r="B457" s="19">
        <v>462077.38000000006</v>
      </c>
      <c r="C457" s="20">
        <v>367981.84000000008</v>
      </c>
      <c r="D457" s="19">
        <v>627182.17999999993</v>
      </c>
      <c r="E457" s="20">
        <v>499129.43</v>
      </c>
      <c r="F457" s="19">
        <v>615181.34</v>
      </c>
      <c r="G457" s="20">
        <v>489728.29</v>
      </c>
      <c r="H457" s="41">
        <f t="shared" si="42"/>
        <v>-1.8835074501617775</v>
      </c>
    </row>
    <row r="458" spans="1:8" x14ac:dyDescent="0.25">
      <c r="A458" s="32" t="s">
        <v>178</v>
      </c>
      <c r="B458" s="19">
        <v>1508247.0500000003</v>
      </c>
      <c r="C458" s="20">
        <v>1203537.3400000001</v>
      </c>
      <c r="D458" s="19">
        <v>1671103.4199999997</v>
      </c>
      <c r="E458" s="20">
        <v>1333471.2100000002</v>
      </c>
      <c r="F458" s="19">
        <v>1800947.0099999998</v>
      </c>
      <c r="G458" s="20">
        <v>1437339.29</v>
      </c>
      <c r="H458" s="41">
        <f t="shared" si="42"/>
        <v>7.7893005279056471</v>
      </c>
    </row>
    <row r="459" spans="1:8" x14ac:dyDescent="0.25">
      <c r="A459" s="13"/>
      <c r="B459" s="19"/>
      <c r="C459" s="20"/>
      <c r="D459" s="19"/>
      <c r="E459" s="20"/>
      <c r="F459" s="19"/>
      <c r="G459" s="20"/>
    </row>
    <row r="460" spans="1:8" x14ac:dyDescent="0.25">
      <c r="A460" s="14" t="s">
        <v>95</v>
      </c>
      <c r="B460" s="22">
        <f t="shared" ref="B460:G460" si="43">SUM(B445:B458)</f>
        <v>12849523.180000002</v>
      </c>
      <c r="C460" s="23">
        <f t="shared" si="43"/>
        <v>10262335.76</v>
      </c>
      <c r="D460" s="22">
        <f t="shared" si="43"/>
        <v>13470734.41</v>
      </c>
      <c r="E460" s="23">
        <f t="shared" si="43"/>
        <v>10758351.890000002</v>
      </c>
      <c r="F460" s="22">
        <f t="shared" si="43"/>
        <v>14373903.960000001</v>
      </c>
      <c r="G460" s="23">
        <f t="shared" si="43"/>
        <v>11479904.300000001</v>
      </c>
      <c r="H460" s="41">
        <f>(G460-E460)/E460*100</f>
        <v>6.7069047134504736</v>
      </c>
    </row>
    <row r="461" spans="1:8" x14ac:dyDescent="0.25">
      <c r="C461">
        <f>SUM(C445:C456)+C458</f>
        <v>9894353.9199999999</v>
      </c>
      <c r="E461">
        <f>SUM(E445:E456)+E458</f>
        <v>10259222.460000003</v>
      </c>
      <c r="G461" s="21">
        <f>SUM(G445:G456)+G458</f>
        <v>10990176.010000002</v>
      </c>
    </row>
    <row r="463" spans="1:8" ht="15.6" x14ac:dyDescent="0.3">
      <c r="A463" s="67" t="s">
        <v>140</v>
      </c>
      <c r="B463" s="68"/>
      <c r="C463" s="68"/>
      <c r="D463" s="68"/>
      <c r="E463" s="68"/>
      <c r="F463" s="69"/>
      <c r="G463" s="69"/>
    </row>
    <row r="464" spans="1:8" x14ac:dyDescent="0.25">
      <c r="A464" s="7" t="s">
        <v>111</v>
      </c>
      <c r="B464" s="26" t="s">
        <v>191</v>
      </c>
      <c r="C464" s="27" t="s">
        <v>191</v>
      </c>
      <c r="D464" s="26" t="s">
        <v>193</v>
      </c>
      <c r="E464" s="27" t="s">
        <v>193</v>
      </c>
      <c r="F464" s="26" t="s">
        <v>195</v>
      </c>
      <c r="G464" s="27" t="s">
        <v>195</v>
      </c>
      <c r="H464" s="43" t="s">
        <v>192</v>
      </c>
    </row>
    <row r="465" spans="1:8" x14ac:dyDescent="0.25">
      <c r="A465" s="8"/>
      <c r="B465" s="9" t="s">
        <v>116</v>
      </c>
      <c r="C465" s="10" t="s">
        <v>117</v>
      </c>
      <c r="D465" s="9" t="s">
        <v>116</v>
      </c>
      <c r="E465" s="10" t="s">
        <v>117</v>
      </c>
      <c r="F465" s="9" t="s">
        <v>116</v>
      </c>
      <c r="G465" s="10" t="s">
        <v>117</v>
      </c>
    </row>
    <row r="466" spans="1:8" x14ac:dyDescent="0.25">
      <c r="A466" s="15" t="s">
        <v>98</v>
      </c>
      <c r="B466" s="19">
        <v>369961.50999999995</v>
      </c>
      <c r="C466" s="20">
        <v>294949.01</v>
      </c>
      <c r="D466" s="19">
        <v>389828.4</v>
      </c>
      <c r="E466" s="20">
        <v>310887.62</v>
      </c>
      <c r="F466" s="19">
        <v>426803.6</v>
      </c>
      <c r="G466" s="20">
        <v>340629.8</v>
      </c>
      <c r="H466" s="41">
        <f t="shared" ref="H466:H479" si="44">(G466-E466)/E466*100</f>
        <v>9.5668589183448329</v>
      </c>
    </row>
    <row r="467" spans="1:8" x14ac:dyDescent="0.25">
      <c r="A467" s="16" t="s">
        <v>112</v>
      </c>
      <c r="B467" s="19">
        <v>169701.91</v>
      </c>
      <c r="C467" s="20">
        <v>135703.78</v>
      </c>
      <c r="D467" s="19">
        <v>231136.68</v>
      </c>
      <c r="E467" s="20">
        <v>184761.1</v>
      </c>
      <c r="F467" s="19">
        <v>243385.56</v>
      </c>
      <c r="G467" s="20">
        <v>194586.59</v>
      </c>
      <c r="H467" s="41">
        <f t="shared" si="44"/>
        <v>5.3179430085661918</v>
      </c>
    </row>
    <row r="468" spans="1:8" x14ac:dyDescent="0.25">
      <c r="A468" s="16" t="s">
        <v>113</v>
      </c>
      <c r="B468" s="19">
        <v>105434.60000000002</v>
      </c>
      <c r="C468" s="20">
        <v>84173.000000000015</v>
      </c>
      <c r="D468" s="19">
        <v>117191.93000000001</v>
      </c>
      <c r="E468" s="20">
        <v>93590.360000000015</v>
      </c>
      <c r="F468" s="19">
        <v>93877.790000000008</v>
      </c>
      <c r="G468" s="20">
        <v>74979.95</v>
      </c>
      <c r="H468" s="41">
        <f t="shared" si="44"/>
        <v>-19.884964648068472</v>
      </c>
    </row>
    <row r="469" spans="1:8" x14ac:dyDescent="0.25">
      <c r="A469" s="16" t="s">
        <v>114</v>
      </c>
      <c r="B469" s="19">
        <v>160670.08000000002</v>
      </c>
      <c r="C469" s="20">
        <v>128282.82</v>
      </c>
      <c r="D469" s="19">
        <v>159162.54</v>
      </c>
      <c r="E469" s="20">
        <v>127130.19</v>
      </c>
      <c r="F469" s="19">
        <v>143227.99</v>
      </c>
      <c r="G469" s="20">
        <v>114399.33</v>
      </c>
      <c r="H469" s="41">
        <f t="shared" si="44"/>
        <v>-10.014033645352061</v>
      </c>
    </row>
    <row r="470" spans="1:8" x14ac:dyDescent="0.25">
      <c r="A470" s="16" t="s">
        <v>101</v>
      </c>
      <c r="B470" s="19">
        <v>952826.72</v>
      </c>
      <c r="C470" s="20">
        <v>760868.80999999994</v>
      </c>
      <c r="D470" s="19">
        <v>1079666.76</v>
      </c>
      <c r="E470" s="20">
        <v>862355.65999999992</v>
      </c>
      <c r="F470" s="19">
        <v>1173183.0900000001</v>
      </c>
      <c r="G470" s="20">
        <v>937013.49</v>
      </c>
      <c r="H470" s="41">
        <f t="shared" si="44"/>
        <v>8.6574291168912936</v>
      </c>
    </row>
    <row r="471" spans="1:8" x14ac:dyDescent="0.25">
      <c r="A471" s="16" t="s">
        <v>115</v>
      </c>
      <c r="B471" s="19">
        <v>217121.58999999997</v>
      </c>
      <c r="C471" s="20">
        <v>173229.33</v>
      </c>
      <c r="D471" s="19">
        <v>205244.34999999998</v>
      </c>
      <c r="E471" s="20">
        <v>163698.5</v>
      </c>
      <c r="F471" s="19">
        <v>183448.5</v>
      </c>
      <c r="G471" s="20">
        <v>146249.48000000001</v>
      </c>
      <c r="H471" s="41">
        <f t="shared" si="44"/>
        <v>-10.659242448770142</v>
      </c>
    </row>
    <row r="472" spans="1:8" x14ac:dyDescent="0.25">
      <c r="A472" s="16" t="s">
        <v>103</v>
      </c>
      <c r="B472" s="19">
        <v>27466.670000000002</v>
      </c>
      <c r="C472" s="20">
        <v>21919.360000000001</v>
      </c>
      <c r="D472" s="19">
        <v>27793.260000000002</v>
      </c>
      <c r="E472" s="20">
        <v>22190.02</v>
      </c>
      <c r="F472" s="19">
        <v>47153.56</v>
      </c>
      <c r="G472" s="20">
        <v>37594.36</v>
      </c>
      <c r="H472" s="41">
        <f t="shared" si="44"/>
        <v>69.420126705609093</v>
      </c>
    </row>
    <row r="473" spans="1:8" x14ac:dyDescent="0.25">
      <c r="A473" s="16" t="s">
        <v>104</v>
      </c>
      <c r="B473" s="19">
        <v>66948.78</v>
      </c>
      <c r="C473" s="20">
        <v>53420.840000000004</v>
      </c>
      <c r="D473" s="19">
        <v>75696.929999999993</v>
      </c>
      <c r="E473" s="20">
        <v>60456.39</v>
      </c>
      <c r="F473" s="19">
        <v>77217.109999999986</v>
      </c>
      <c r="G473" s="20">
        <v>61673.96</v>
      </c>
      <c r="H473" s="41">
        <f t="shared" si="44"/>
        <v>2.0139641152903764</v>
      </c>
    </row>
    <row r="474" spans="1:8" x14ac:dyDescent="0.25">
      <c r="A474" s="16" t="s">
        <v>105</v>
      </c>
      <c r="B474" s="19">
        <v>9027.9500000000007</v>
      </c>
      <c r="C474" s="20">
        <v>7216.3400000000011</v>
      </c>
      <c r="D474" s="19">
        <v>7856.57</v>
      </c>
      <c r="E474" s="20">
        <v>6280.67</v>
      </c>
      <c r="F474" s="19">
        <v>8532.56</v>
      </c>
      <c r="G474" s="20">
        <v>6821.51</v>
      </c>
      <c r="H474" s="41">
        <f t="shared" si="44"/>
        <v>8.6111832017921675</v>
      </c>
    </row>
    <row r="475" spans="1:8" x14ac:dyDescent="0.25">
      <c r="A475" s="16" t="s">
        <v>106</v>
      </c>
      <c r="B475" s="19">
        <v>206620.43</v>
      </c>
      <c r="C475" s="20">
        <v>164916.97</v>
      </c>
      <c r="D475" s="19">
        <v>217804.46999999997</v>
      </c>
      <c r="E475" s="20">
        <v>173846.3</v>
      </c>
      <c r="F475" s="19">
        <v>211799.58000000002</v>
      </c>
      <c r="G475" s="20">
        <v>169001.79</v>
      </c>
      <c r="H475" s="41">
        <f t="shared" si="44"/>
        <v>-2.7866627014782486</v>
      </c>
    </row>
    <row r="476" spans="1:8" x14ac:dyDescent="0.25">
      <c r="A476" s="16" t="s">
        <v>194</v>
      </c>
      <c r="B476" s="19">
        <v>790479.04</v>
      </c>
      <c r="C476" s="20">
        <v>631247.15</v>
      </c>
      <c r="D476" s="19">
        <v>862984.1</v>
      </c>
      <c r="E476" s="20">
        <v>689485.57</v>
      </c>
      <c r="F476" s="19">
        <v>933225.45</v>
      </c>
      <c r="G476" s="20">
        <v>745601.27</v>
      </c>
      <c r="H476" s="41">
        <f t="shared" si="44"/>
        <v>8.1387780167756194</v>
      </c>
    </row>
    <row r="477" spans="1:8" x14ac:dyDescent="0.25">
      <c r="A477" s="31" t="s">
        <v>109</v>
      </c>
      <c r="B477" s="33">
        <v>432137.08000000007</v>
      </c>
      <c r="C477" s="34">
        <v>344766.27999999997</v>
      </c>
      <c r="D477" s="33">
        <v>473466.54000000004</v>
      </c>
      <c r="E477" s="34">
        <v>378552.61</v>
      </c>
      <c r="F477" s="33">
        <v>449238.57999999996</v>
      </c>
      <c r="G477" s="34">
        <v>358615.56</v>
      </c>
      <c r="H477" s="41">
        <f t="shared" si="44"/>
        <v>-5.2666523683458397</v>
      </c>
    </row>
    <row r="478" spans="1:8" x14ac:dyDescent="0.25">
      <c r="A478" s="32" t="s">
        <v>177</v>
      </c>
      <c r="B478" s="19">
        <v>141095.16</v>
      </c>
      <c r="C478" s="20">
        <v>112209.33</v>
      </c>
      <c r="D478" s="19">
        <v>180124.06999999998</v>
      </c>
      <c r="E478" s="20">
        <v>143560.06</v>
      </c>
      <c r="F478" s="19">
        <v>150817.57</v>
      </c>
      <c r="G478" s="20">
        <v>120354.18000000001</v>
      </c>
      <c r="H478" s="41">
        <f t="shared" si="44"/>
        <v>-16.164579479835819</v>
      </c>
    </row>
    <row r="479" spans="1:8" x14ac:dyDescent="0.25">
      <c r="A479" s="32" t="s">
        <v>178</v>
      </c>
      <c r="B479" s="19">
        <v>467737.23999999993</v>
      </c>
      <c r="C479" s="20">
        <v>373532</v>
      </c>
      <c r="D479" s="19">
        <v>542922.68999999994</v>
      </c>
      <c r="E479" s="20">
        <v>433561.73</v>
      </c>
      <c r="F479" s="19">
        <v>567563.81000000006</v>
      </c>
      <c r="G479" s="20">
        <v>453350.34</v>
      </c>
      <c r="H479" s="41">
        <f t="shared" si="44"/>
        <v>4.5641966600696158</v>
      </c>
    </row>
    <row r="480" spans="1:8" x14ac:dyDescent="0.25">
      <c r="A480" s="13"/>
      <c r="B480" s="19"/>
      <c r="C480" s="20"/>
      <c r="D480" s="19"/>
      <c r="E480" s="20"/>
      <c r="F480" s="19"/>
      <c r="G480" s="20"/>
    </row>
    <row r="481" spans="1:8" x14ac:dyDescent="0.25">
      <c r="A481" s="14" t="s">
        <v>95</v>
      </c>
      <c r="B481" s="22">
        <f t="shared" ref="B481:C481" si="45">SUM(B466:B479)</f>
        <v>4117228.76</v>
      </c>
      <c r="C481" s="23">
        <f t="shared" si="45"/>
        <v>3286435.02</v>
      </c>
      <c r="D481" s="22">
        <f t="shared" ref="D481:G481" si="46">SUM(D466:D479)</f>
        <v>4570879.2899999991</v>
      </c>
      <c r="E481" s="23">
        <f t="shared" si="46"/>
        <v>3650356.78</v>
      </c>
      <c r="F481" s="22">
        <f t="shared" si="46"/>
        <v>4709474.75</v>
      </c>
      <c r="G481" s="23">
        <f t="shared" si="46"/>
        <v>3760871.6100000003</v>
      </c>
      <c r="H481" s="41">
        <f>(G481-E481)/E481*100</f>
        <v>3.0275076289940226</v>
      </c>
    </row>
    <row r="482" spans="1:8" x14ac:dyDescent="0.25">
      <c r="C482">
        <f>SUM(C466:C477)+C479</f>
        <v>3174225.69</v>
      </c>
      <c r="E482">
        <f t="shared" ref="E482:G482" si="47">SUM(E466:E477)+E479</f>
        <v>3506796.7199999997</v>
      </c>
      <c r="G482" s="21">
        <f t="shared" si="47"/>
        <v>3640517.43</v>
      </c>
    </row>
    <row r="484" spans="1:8" ht="15.6" x14ac:dyDescent="0.3">
      <c r="A484" s="67" t="s">
        <v>141</v>
      </c>
      <c r="B484" s="68"/>
      <c r="C484" s="68"/>
      <c r="D484" s="68"/>
      <c r="E484" s="68"/>
      <c r="F484" s="69"/>
      <c r="G484" s="69"/>
    </row>
    <row r="485" spans="1:8" x14ac:dyDescent="0.25">
      <c r="A485" s="7" t="s">
        <v>111</v>
      </c>
      <c r="B485" s="26" t="s">
        <v>191</v>
      </c>
      <c r="C485" s="27" t="s">
        <v>191</v>
      </c>
      <c r="D485" s="26" t="s">
        <v>193</v>
      </c>
      <c r="E485" s="27" t="s">
        <v>193</v>
      </c>
      <c r="F485" s="26" t="s">
        <v>195</v>
      </c>
      <c r="G485" s="27" t="s">
        <v>195</v>
      </c>
      <c r="H485" s="43" t="s">
        <v>192</v>
      </c>
    </row>
    <row r="486" spans="1:8" x14ac:dyDescent="0.25">
      <c r="A486" s="8"/>
      <c r="B486" s="9" t="s">
        <v>116</v>
      </c>
      <c r="C486" s="10" t="s">
        <v>117</v>
      </c>
      <c r="D486" s="9" t="s">
        <v>116</v>
      </c>
      <c r="E486" s="10" t="s">
        <v>117</v>
      </c>
      <c r="F486" s="9" t="s">
        <v>116</v>
      </c>
      <c r="G486" s="10" t="s">
        <v>117</v>
      </c>
    </row>
    <row r="487" spans="1:8" x14ac:dyDescent="0.25">
      <c r="A487" s="15" t="s">
        <v>98</v>
      </c>
      <c r="B487" s="19">
        <v>271259.5</v>
      </c>
      <c r="C487" s="20">
        <v>179854.82</v>
      </c>
      <c r="D487" s="19">
        <v>299978.15000000002</v>
      </c>
      <c r="E487" s="20">
        <v>198875.93</v>
      </c>
      <c r="F487" s="19">
        <v>291906.34000000003</v>
      </c>
      <c r="G487" s="20">
        <v>228294.92</v>
      </c>
      <c r="H487" s="41">
        <f t="shared" ref="H487:H500" si="48">(G487-E487)/E487*100</f>
        <v>14.792634784913398</v>
      </c>
    </row>
    <row r="488" spans="1:8" x14ac:dyDescent="0.25">
      <c r="A488" s="16" t="s">
        <v>112</v>
      </c>
      <c r="B488" s="19">
        <v>404466.77</v>
      </c>
      <c r="C488" s="20">
        <v>269078.49</v>
      </c>
      <c r="D488" s="19">
        <v>448566.99</v>
      </c>
      <c r="E488" s="20">
        <v>298463.84999999998</v>
      </c>
      <c r="F488" s="19">
        <v>430446.88</v>
      </c>
      <c r="G488" s="20">
        <v>336537.83</v>
      </c>
      <c r="H488" s="41">
        <f t="shared" si="48"/>
        <v>12.756647078029731</v>
      </c>
    </row>
    <row r="489" spans="1:8" x14ac:dyDescent="0.25">
      <c r="A489" s="16" t="s">
        <v>113</v>
      </c>
      <c r="B489" s="19">
        <v>62467.71</v>
      </c>
      <c r="C489" s="20">
        <v>41429.01</v>
      </c>
      <c r="D489" s="19">
        <v>63692.55</v>
      </c>
      <c r="E489" s="20">
        <v>42296.770000000004</v>
      </c>
      <c r="F489" s="19">
        <v>59742.36</v>
      </c>
      <c r="G489" s="20">
        <v>46680.82</v>
      </c>
      <c r="H489" s="41">
        <f t="shared" si="48"/>
        <v>10.364975859858792</v>
      </c>
    </row>
    <row r="490" spans="1:8" x14ac:dyDescent="0.25">
      <c r="A490" s="16" t="s">
        <v>114</v>
      </c>
      <c r="B490" s="19">
        <v>93634.37</v>
      </c>
      <c r="C490" s="20">
        <v>62077.13</v>
      </c>
      <c r="D490" s="19">
        <v>89119.96</v>
      </c>
      <c r="E490" s="20">
        <v>59209.08</v>
      </c>
      <c r="F490" s="19">
        <v>75346.27</v>
      </c>
      <c r="G490" s="20">
        <v>58586.01</v>
      </c>
      <c r="H490" s="41">
        <f t="shared" si="48"/>
        <v>-1.0523217047115065</v>
      </c>
    </row>
    <row r="491" spans="1:8" x14ac:dyDescent="0.25">
      <c r="A491" s="16" t="s">
        <v>101</v>
      </c>
      <c r="B491" s="19">
        <v>722355.77</v>
      </c>
      <c r="C491" s="20">
        <v>480424.91000000003</v>
      </c>
      <c r="D491" s="19">
        <v>722557.06</v>
      </c>
      <c r="E491" s="20">
        <v>480823.58</v>
      </c>
      <c r="F491" s="19">
        <v>290276.94</v>
      </c>
      <c r="G491" s="20">
        <v>264446.49</v>
      </c>
      <c r="H491" s="41">
        <f t="shared" si="48"/>
        <v>-45.001347479672276</v>
      </c>
    </row>
    <row r="492" spans="1:8" x14ac:dyDescent="0.25">
      <c r="A492" s="16" t="s">
        <v>115</v>
      </c>
      <c r="B492" s="19">
        <v>212865.20999999996</v>
      </c>
      <c r="C492" s="20">
        <v>141007.49</v>
      </c>
      <c r="D492" s="19">
        <v>173386.95</v>
      </c>
      <c r="E492" s="20">
        <v>114684.09</v>
      </c>
      <c r="F492" s="19">
        <v>157217.12</v>
      </c>
      <c r="G492" s="20">
        <v>122757.28</v>
      </c>
      <c r="H492" s="41">
        <f t="shared" si="48"/>
        <v>7.0395030383028745</v>
      </c>
    </row>
    <row r="493" spans="1:8" x14ac:dyDescent="0.25">
      <c r="A493" s="16" t="s">
        <v>103</v>
      </c>
      <c r="B493" s="19">
        <v>45213.83</v>
      </c>
      <c r="C493" s="20">
        <v>30047.83</v>
      </c>
      <c r="D493" s="19">
        <v>34200.199999999997</v>
      </c>
      <c r="E493" s="20">
        <v>22778.720000000001</v>
      </c>
      <c r="F493" s="19">
        <v>34308.58</v>
      </c>
      <c r="G493" s="20">
        <v>26611.39</v>
      </c>
      <c r="H493" s="41">
        <f t="shared" si="48"/>
        <v>16.825660089767986</v>
      </c>
    </row>
    <row r="494" spans="1:8" x14ac:dyDescent="0.25">
      <c r="A494" s="16" t="s">
        <v>104</v>
      </c>
      <c r="B494" s="19">
        <v>65224.229999999996</v>
      </c>
      <c r="C494" s="20">
        <v>43214.61</v>
      </c>
      <c r="D494" s="19">
        <v>69732.73000000001</v>
      </c>
      <c r="E494" s="20">
        <v>46308.850000000006</v>
      </c>
      <c r="F494" s="19">
        <v>64717.39</v>
      </c>
      <c r="G494" s="20">
        <v>50682.48</v>
      </c>
      <c r="H494" s="41">
        <f t="shared" si="48"/>
        <v>9.444479834847975</v>
      </c>
    </row>
    <row r="495" spans="1:8" x14ac:dyDescent="0.25">
      <c r="A495" s="16" t="s">
        <v>105</v>
      </c>
      <c r="B495" s="19">
        <v>7783.8</v>
      </c>
      <c r="C495" s="20">
        <v>5181.04</v>
      </c>
      <c r="D495" s="19">
        <v>7927.26</v>
      </c>
      <c r="E495" s="20">
        <v>5277.88</v>
      </c>
      <c r="F495" s="19">
        <v>5606.4</v>
      </c>
      <c r="G495" s="20">
        <v>4407.83</v>
      </c>
      <c r="H495" s="41">
        <f t="shared" si="48"/>
        <v>-16.484838609441674</v>
      </c>
    </row>
    <row r="496" spans="1:8" x14ac:dyDescent="0.25">
      <c r="A496" s="16" t="s">
        <v>106</v>
      </c>
      <c r="B496" s="19">
        <v>116782.48999999999</v>
      </c>
      <c r="C496" s="20">
        <v>77797.829999999987</v>
      </c>
      <c r="D496" s="19">
        <v>91758.47</v>
      </c>
      <c r="E496" s="20">
        <v>61139.91</v>
      </c>
      <c r="F496" s="19">
        <v>63567.37</v>
      </c>
      <c r="G496" s="20">
        <v>49501.86</v>
      </c>
      <c r="H496" s="41">
        <f t="shared" si="48"/>
        <v>-19.035111435394658</v>
      </c>
    </row>
    <row r="497" spans="1:8" x14ac:dyDescent="0.25">
      <c r="A497" s="16" t="s">
        <v>194</v>
      </c>
      <c r="B497" s="19">
        <v>703980.72</v>
      </c>
      <c r="C497" s="20">
        <v>468000.52</v>
      </c>
      <c r="D497" s="19">
        <v>827681.96</v>
      </c>
      <c r="E497" s="20">
        <v>550637.87</v>
      </c>
      <c r="F497" s="19">
        <v>700681.94</v>
      </c>
      <c r="G497" s="20">
        <v>549562.82999999996</v>
      </c>
      <c r="H497" s="41">
        <f t="shared" si="48"/>
        <v>-0.19523539127449357</v>
      </c>
    </row>
    <row r="498" spans="1:8" x14ac:dyDescent="0.25">
      <c r="A498" s="31" t="s">
        <v>109</v>
      </c>
      <c r="B498" s="33">
        <v>630689.87</v>
      </c>
      <c r="C498" s="34">
        <v>419338.07</v>
      </c>
      <c r="D498" s="33">
        <v>613692.56999999995</v>
      </c>
      <c r="E498" s="34">
        <v>407932.97</v>
      </c>
      <c r="F498" s="33">
        <v>570793.73</v>
      </c>
      <c r="G498" s="34">
        <v>446755.37000000005</v>
      </c>
      <c r="H498" s="41">
        <f t="shared" si="48"/>
        <v>9.5168576347236851</v>
      </c>
    </row>
    <row r="499" spans="1:8" x14ac:dyDescent="0.25">
      <c r="A499" s="32" t="s">
        <v>177</v>
      </c>
      <c r="B499" s="19">
        <v>126650.85999999999</v>
      </c>
      <c r="C499" s="20">
        <v>84087.48</v>
      </c>
      <c r="D499" s="19">
        <v>163481.71000000002</v>
      </c>
      <c r="E499" s="20">
        <v>109113.47</v>
      </c>
      <c r="F499" s="19">
        <v>139762.84</v>
      </c>
      <c r="G499" s="20">
        <v>108432.20999999999</v>
      </c>
      <c r="H499" s="41">
        <f t="shared" si="48"/>
        <v>-0.62435921064558697</v>
      </c>
    </row>
    <row r="500" spans="1:8" x14ac:dyDescent="0.25">
      <c r="A500" s="32" t="s">
        <v>178</v>
      </c>
      <c r="B500" s="19">
        <v>393681.46000000008</v>
      </c>
      <c r="C500" s="20">
        <v>261608.8</v>
      </c>
      <c r="D500" s="19">
        <v>401519.33999999997</v>
      </c>
      <c r="E500" s="20">
        <v>267354.56</v>
      </c>
      <c r="F500" s="19">
        <v>349461.75</v>
      </c>
      <c r="G500" s="20">
        <v>270366.07999999996</v>
      </c>
      <c r="H500" s="41">
        <f t="shared" si="48"/>
        <v>1.126414301667404</v>
      </c>
    </row>
    <row r="501" spans="1:8" x14ac:dyDescent="0.25">
      <c r="A501" s="13"/>
      <c r="B501" s="19"/>
      <c r="C501" s="20"/>
      <c r="D501" s="19"/>
      <c r="E501" s="20"/>
      <c r="F501" s="19"/>
      <c r="G501" s="20"/>
    </row>
    <row r="502" spans="1:8" x14ac:dyDescent="0.25">
      <c r="A502" s="14" t="s">
        <v>95</v>
      </c>
      <c r="B502" s="22">
        <f t="shared" ref="B502:C502" si="49">SUM(B487:B500)</f>
        <v>3857056.5900000003</v>
      </c>
      <c r="C502" s="23">
        <f t="shared" si="49"/>
        <v>2563148.0300000003</v>
      </c>
      <c r="D502" s="22">
        <f t="shared" ref="D502:G502" si="50">SUM(D487:D500)</f>
        <v>4007295.8999999994</v>
      </c>
      <c r="E502" s="23">
        <f t="shared" si="50"/>
        <v>2664897.5300000003</v>
      </c>
      <c r="F502" s="22">
        <f t="shared" si="50"/>
        <v>3233835.9099999997</v>
      </c>
      <c r="G502" s="23">
        <f t="shared" si="50"/>
        <v>2563623.4</v>
      </c>
      <c r="H502" s="41">
        <f>(G502-E502)/E502*100</f>
        <v>-3.8003010945040105</v>
      </c>
    </row>
    <row r="503" spans="1:8" x14ac:dyDescent="0.25">
      <c r="C503">
        <f>SUM(C487:C498)+C500</f>
        <v>2479060.5500000003</v>
      </c>
      <c r="E503">
        <f t="shared" ref="E503" si="51">SUM(E487:E498)+E500</f>
        <v>2555784.06</v>
      </c>
      <c r="G503" s="21">
        <f>SUM(G487:G498)+G500</f>
        <v>2455191.19</v>
      </c>
    </row>
    <row r="506" spans="1:8" x14ac:dyDescent="0.25">
      <c r="H506" s="43"/>
    </row>
    <row r="508" spans="1:8" x14ac:dyDescent="0.25">
      <c r="H508" s="41"/>
    </row>
    <row r="509" spans="1:8" x14ac:dyDescent="0.25">
      <c r="H509" s="41"/>
    </row>
    <row r="510" spans="1:8" x14ac:dyDescent="0.25">
      <c r="H510" s="41"/>
    </row>
    <row r="511" spans="1:8" x14ac:dyDescent="0.25">
      <c r="H511" s="41"/>
    </row>
    <row r="512" spans="1:8" x14ac:dyDescent="0.25">
      <c r="H512" s="41"/>
    </row>
    <row r="513" spans="8:8" x14ac:dyDescent="0.25">
      <c r="H513" s="41"/>
    </row>
    <row r="514" spans="8:8" x14ac:dyDescent="0.25">
      <c r="H514" s="41"/>
    </row>
    <row r="515" spans="8:8" x14ac:dyDescent="0.25">
      <c r="H515" s="41"/>
    </row>
    <row r="516" spans="8:8" x14ac:dyDescent="0.25">
      <c r="H516" s="41"/>
    </row>
    <row r="517" spans="8:8" x14ac:dyDescent="0.25">
      <c r="H517" s="41"/>
    </row>
    <row r="518" spans="8:8" x14ac:dyDescent="0.25">
      <c r="H518" s="41"/>
    </row>
    <row r="519" spans="8:8" x14ac:dyDescent="0.25">
      <c r="H519" s="41"/>
    </row>
    <row r="520" spans="8:8" x14ac:dyDescent="0.25">
      <c r="H520" s="41"/>
    </row>
    <row r="522" spans="8:8" x14ac:dyDescent="0.25">
      <c r="H522" s="41"/>
    </row>
  </sheetData>
  <mergeCells count="24">
    <mergeCell ref="A232:G232"/>
    <mergeCell ref="A1:G1"/>
    <mergeCell ref="A22:G22"/>
    <mergeCell ref="A43:G43"/>
    <mergeCell ref="A64:G64"/>
    <mergeCell ref="A85:G85"/>
    <mergeCell ref="A106:G106"/>
    <mergeCell ref="A127:G127"/>
    <mergeCell ref="A148:G148"/>
    <mergeCell ref="A169:G169"/>
    <mergeCell ref="A190:G190"/>
    <mergeCell ref="A211:G211"/>
    <mergeCell ref="A484:G484"/>
    <mergeCell ref="A253:G253"/>
    <mergeCell ref="A274:G274"/>
    <mergeCell ref="A295:G295"/>
    <mergeCell ref="A316:G316"/>
    <mergeCell ref="A337:G337"/>
    <mergeCell ref="A358:G358"/>
    <mergeCell ref="A379:G379"/>
    <mergeCell ref="A400:G400"/>
    <mergeCell ref="A421:G421"/>
    <mergeCell ref="A442:G442"/>
    <mergeCell ref="A463:G463"/>
  </mergeCells>
  <pageMargins left="1" right="1" top="0.65" bottom="0.65" header="0.5" footer="0.8"/>
  <pageSetup scale="96" orientation="landscape" r:id="rId1"/>
  <headerFooter alignWithMargins="0">
    <oddFooter>&amp;L&amp;8        Note: Total retail sales tax collections may include both 4% state imposed taxes and local optional (up to 2%) taxes.                                    &amp;"Arial,Italic"Source: Wyoming Department of Revenue</oddFooter>
  </headerFooter>
  <rowBreaks count="1" manualBreakCount="1">
    <brk id="42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1"/>
  <sheetViews>
    <sheetView workbookViewId="0">
      <selection activeCell="J4" sqref="J4"/>
    </sheetView>
  </sheetViews>
  <sheetFormatPr defaultRowHeight="13.2" x14ac:dyDescent="0.25"/>
  <cols>
    <col min="1" max="1" width="12.44140625" customWidth="1"/>
    <col min="2" max="2" width="32.6640625" customWidth="1"/>
    <col min="3" max="4" width="12" style="40" customWidth="1"/>
    <col min="5" max="5" width="13.5546875" customWidth="1"/>
    <col min="6" max="6" width="33.6640625" customWidth="1"/>
    <col min="7" max="7" width="10" customWidth="1"/>
    <col min="8" max="9" width="11.33203125" customWidth="1"/>
    <col min="10" max="10" width="23.44140625" customWidth="1"/>
    <col min="11" max="11" width="58.5546875" customWidth="1"/>
    <col min="12" max="12" width="9.109375" bestFit="1" customWidth="1"/>
    <col min="13" max="13" width="10" bestFit="1" customWidth="1"/>
    <col min="14" max="20" width="9.109375" bestFit="1" customWidth="1"/>
    <col min="21" max="21" width="10" bestFit="1" customWidth="1"/>
    <col min="22" max="22" width="9.109375" bestFit="1" customWidth="1"/>
    <col min="23" max="23" width="9" style="47" customWidth="1"/>
    <col min="24" max="24" width="11.33203125" bestFit="1" customWidth="1"/>
  </cols>
  <sheetData>
    <row r="1" spans="1:24" ht="15.75" customHeight="1" x14ac:dyDescent="0.3">
      <c r="A1" s="2" t="s">
        <v>196</v>
      </c>
    </row>
    <row r="2" spans="1:24" ht="15.75" customHeight="1" x14ac:dyDescent="0.3">
      <c r="A2" s="2"/>
      <c r="H2" s="18" t="s">
        <v>197</v>
      </c>
      <c r="I2" s="18" t="s">
        <v>197</v>
      </c>
    </row>
    <row r="3" spans="1:24" ht="12.75" customHeight="1" x14ac:dyDescent="0.25">
      <c r="A3" s="3" t="s">
        <v>0</v>
      </c>
      <c r="B3" s="3"/>
      <c r="C3" s="24" t="s">
        <v>97</v>
      </c>
      <c r="D3" s="24" t="s">
        <v>94</v>
      </c>
      <c r="E3" s="4"/>
      <c r="F3" s="3" t="s">
        <v>1</v>
      </c>
      <c r="G3" s="3" t="s">
        <v>2</v>
      </c>
      <c r="H3" s="4" t="s">
        <v>97</v>
      </c>
      <c r="I3" s="4" t="s">
        <v>94</v>
      </c>
    </row>
    <row r="4" spans="1:24" ht="15.75" customHeight="1" x14ac:dyDescent="0.3">
      <c r="A4" s="2"/>
      <c r="C4" s="24" t="s">
        <v>96</v>
      </c>
      <c r="D4" s="24" t="s">
        <v>96</v>
      </c>
      <c r="E4" s="4"/>
      <c r="F4" s="3"/>
      <c r="G4" s="3"/>
      <c r="H4" s="4" t="s">
        <v>96</v>
      </c>
      <c r="I4" s="4" t="s">
        <v>96</v>
      </c>
      <c r="K4" s="3" t="s">
        <v>1</v>
      </c>
      <c r="L4" s="35" t="s">
        <v>180</v>
      </c>
      <c r="M4" s="70" t="s">
        <v>181</v>
      </c>
      <c r="N4" s="71"/>
      <c r="O4" s="70" t="s">
        <v>182</v>
      </c>
      <c r="P4" s="71"/>
      <c r="Q4" s="70" t="s">
        <v>183</v>
      </c>
      <c r="R4" s="71"/>
      <c r="S4" s="70" t="s">
        <v>184</v>
      </c>
      <c r="T4" s="71"/>
      <c r="U4" s="70" t="s">
        <v>185</v>
      </c>
      <c r="V4" s="71"/>
      <c r="W4" s="48"/>
      <c r="X4" s="36" t="s">
        <v>186</v>
      </c>
    </row>
    <row r="5" spans="1:24" ht="24" x14ac:dyDescent="0.3">
      <c r="A5" s="2"/>
      <c r="F5" s="3"/>
      <c r="G5" s="3"/>
      <c r="H5" s="3"/>
      <c r="I5" s="3"/>
      <c r="L5" s="37" t="s">
        <v>187</v>
      </c>
      <c r="M5" s="37" t="s">
        <v>188</v>
      </c>
      <c r="N5" s="37" t="s">
        <v>189</v>
      </c>
      <c r="O5" s="37" t="s">
        <v>188</v>
      </c>
      <c r="P5" s="37" t="s">
        <v>189</v>
      </c>
      <c r="Q5" s="37" t="s">
        <v>188</v>
      </c>
      <c r="R5" s="37" t="s">
        <v>189</v>
      </c>
      <c r="S5" s="37" t="s">
        <v>188</v>
      </c>
      <c r="T5" s="37" t="s">
        <v>189</v>
      </c>
      <c r="U5" s="37" t="s">
        <v>188</v>
      </c>
      <c r="V5" s="37" t="s">
        <v>189</v>
      </c>
      <c r="W5" s="49" t="s">
        <v>190</v>
      </c>
      <c r="X5" s="38" t="s">
        <v>97</v>
      </c>
    </row>
    <row r="6" spans="1:24" ht="12.75" customHeight="1" x14ac:dyDescent="0.25">
      <c r="F6" s="3" t="s">
        <v>95</v>
      </c>
      <c r="G6" s="3"/>
      <c r="H6" s="5">
        <f>SUM(H43:H870)/2</f>
        <v>622669534.03999996</v>
      </c>
      <c r="I6" s="5">
        <f>SUM(I43:I870)/2</f>
        <v>455831484.96999979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50"/>
      <c r="X6" s="39"/>
    </row>
    <row r="7" spans="1:24" ht="12.75" customHeight="1" x14ac:dyDescent="0.25">
      <c r="A7" s="30" t="s">
        <v>179</v>
      </c>
      <c r="B7" t="s">
        <v>98</v>
      </c>
      <c r="C7" s="21">
        <f>SUM(H7:H9)</f>
        <v>39504039.670000002</v>
      </c>
      <c r="D7" s="20">
        <f>SUM(I7:I9)</f>
        <v>29806682.41</v>
      </c>
      <c r="F7" t="s">
        <v>4</v>
      </c>
      <c r="G7" t="s">
        <v>5</v>
      </c>
      <c r="H7" s="1">
        <f>SUM(M7,O7,Q7,U7,S7)</f>
        <v>4381894.75</v>
      </c>
      <c r="I7" s="1">
        <f t="shared" ref="I7:I40" si="0">U7</f>
        <v>3162003.16</v>
      </c>
      <c r="J7" t="s">
        <v>4</v>
      </c>
      <c r="K7" s="45" t="s">
        <v>142</v>
      </c>
      <c r="L7" s="52">
        <v>0</v>
      </c>
      <c r="M7" s="53">
        <v>766031.83</v>
      </c>
      <c r="N7" s="52">
        <v>4796.4399999999996</v>
      </c>
      <c r="O7" s="53">
        <v>420134.27</v>
      </c>
      <c r="P7" s="52">
        <v>2086.86</v>
      </c>
      <c r="Q7" s="53">
        <v>1.64</v>
      </c>
      <c r="R7" s="52">
        <v>0</v>
      </c>
      <c r="S7" s="53">
        <v>33723.85</v>
      </c>
      <c r="T7" s="52">
        <v>135.83000000000001</v>
      </c>
      <c r="U7" s="53">
        <v>3162003.16</v>
      </c>
      <c r="V7" s="52">
        <v>19095.61</v>
      </c>
      <c r="W7" s="53">
        <v>0</v>
      </c>
      <c r="X7" s="54">
        <v>4408009.49</v>
      </c>
    </row>
    <row r="8" spans="1:24" ht="12.75" customHeight="1" x14ac:dyDescent="0.25">
      <c r="A8" s="30" t="s">
        <v>179</v>
      </c>
      <c r="B8" t="s">
        <v>99</v>
      </c>
      <c r="C8" s="21">
        <f>H19</f>
        <v>33478056.370000001</v>
      </c>
      <c r="D8" s="20">
        <f>I19</f>
        <v>25129190.399999999</v>
      </c>
      <c r="F8" t="s">
        <v>6</v>
      </c>
      <c r="G8" t="s">
        <v>7</v>
      </c>
      <c r="H8" s="1">
        <f t="shared" ref="H8:H40" si="1">SUM(M8,O8,Q8,U8,S8)</f>
        <v>6376924.7799999993</v>
      </c>
      <c r="I8" s="1">
        <f t="shared" si="0"/>
        <v>4872707.95</v>
      </c>
      <c r="J8" t="s">
        <v>6</v>
      </c>
      <c r="K8" s="45" t="s">
        <v>143</v>
      </c>
      <c r="L8" s="52">
        <v>3859.14</v>
      </c>
      <c r="M8" s="53">
        <v>1069888.47</v>
      </c>
      <c r="N8" s="52">
        <v>3472.56</v>
      </c>
      <c r="O8" s="53">
        <v>382381.46</v>
      </c>
      <c r="P8" s="52">
        <v>2357.2600000000002</v>
      </c>
      <c r="Q8" s="53">
        <v>53.72</v>
      </c>
      <c r="R8" s="52">
        <v>0</v>
      </c>
      <c r="S8" s="53">
        <v>51893.18</v>
      </c>
      <c r="T8" s="52">
        <v>200.91</v>
      </c>
      <c r="U8" s="53">
        <v>4872707.95</v>
      </c>
      <c r="V8" s="52">
        <v>13635.11</v>
      </c>
      <c r="W8" s="53">
        <v>2989.14</v>
      </c>
      <c r="X8" s="54">
        <v>6403438.9000000004</v>
      </c>
    </row>
    <row r="9" spans="1:24" ht="12.75" customHeight="1" x14ac:dyDescent="0.25">
      <c r="A9" s="30" t="s">
        <v>179</v>
      </c>
      <c r="B9" t="s">
        <v>100</v>
      </c>
      <c r="C9" s="21">
        <f>SUM(H10:H11)</f>
        <v>11736281.33</v>
      </c>
      <c r="D9" s="20">
        <f>SUM(I10:I11)</f>
        <v>8488282.9299999997</v>
      </c>
      <c r="F9" t="s">
        <v>8</v>
      </c>
      <c r="G9" t="s">
        <v>9</v>
      </c>
      <c r="H9" s="1">
        <f t="shared" si="1"/>
        <v>28745220.140000001</v>
      </c>
      <c r="I9" s="1">
        <f t="shared" si="0"/>
        <v>21771971.300000001</v>
      </c>
      <c r="J9" t="s">
        <v>8</v>
      </c>
      <c r="K9" s="45" t="s">
        <v>144</v>
      </c>
      <c r="L9" s="52">
        <v>896.76</v>
      </c>
      <c r="M9" s="53">
        <v>5171803.96</v>
      </c>
      <c r="N9" s="52">
        <v>27116.81</v>
      </c>
      <c r="O9" s="53">
        <v>1708184</v>
      </c>
      <c r="P9" s="52">
        <v>8199.15</v>
      </c>
      <c r="Q9" s="53">
        <v>186.53</v>
      </c>
      <c r="R9" s="52">
        <v>0</v>
      </c>
      <c r="S9" s="53">
        <v>93074.35</v>
      </c>
      <c r="T9" s="52">
        <v>357.22</v>
      </c>
      <c r="U9" s="53">
        <v>21771971.300000001</v>
      </c>
      <c r="V9" s="52">
        <v>110098.7</v>
      </c>
      <c r="W9" s="53">
        <v>974.53</v>
      </c>
      <c r="X9" s="54">
        <v>28892863.309999999</v>
      </c>
    </row>
    <row r="10" spans="1:24" ht="12.75" customHeight="1" x14ac:dyDescent="0.25">
      <c r="A10" s="30" t="s">
        <v>179</v>
      </c>
      <c r="B10" t="s">
        <v>110</v>
      </c>
      <c r="C10" s="21">
        <f>H12</f>
        <v>18690846.16</v>
      </c>
      <c r="D10" s="20">
        <f>I12</f>
        <v>13665606.1</v>
      </c>
      <c r="F10" t="s">
        <v>10</v>
      </c>
      <c r="G10" t="s">
        <v>11</v>
      </c>
      <c r="H10" s="1">
        <f t="shared" si="1"/>
        <v>6669972.0599999996</v>
      </c>
      <c r="I10" s="1">
        <f t="shared" si="0"/>
        <v>4840770.58</v>
      </c>
      <c r="J10" t="s">
        <v>10</v>
      </c>
      <c r="K10" s="45" t="s">
        <v>145</v>
      </c>
      <c r="L10" s="52">
        <v>2848.83</v>
      </c>
      <c r="M10" s="53">
        <v>1150262.06</v>
      </c>
      <c r="N10" s="52">
        <v>8563.18</v>
      </c>
      <c r="O10" s="53">
        <v>657085.23</v>
      </c>
      <c r="P10" s="52">
        <v>6427.16</v>
      </c>
      <c r="Q10" s="53">
        <v>1642.42</v>
      </c>
      <c r="R10" s="52">
        <v>0</v>
      </c>
      <c r="S10" s="53">
        <v>20211.77</v>
      </c>
      <c r="T10" s="52">
        <v>70.5</v>
      </c>
      <c r="U10" s="53">
        <v>4840770.58</v>
      </c>
      <c r="V10" s="52">
        <v>35624.589999999997</v>
      </c>
      <c r="W10" s="53">
        <v>2136.62</v>
      </c>
      <c r="X10" s="54">
        <v>6725642.9400000004</v>
      </c>
    </row>
    <row r="11" spans="1:24" ht="12.75" customHeight="1" x14ac:dyDescent="0.25">
      <c r="A11" s="30" t="s">
        <v>179</v>
      </c>
      <c r="B11" t="s">
        <v>101</v>
      </c>
      <c r="C11" s="21">
        <f>SUM(H13:H14)</f>
        <v>113906712.64999999</v>
      </c>
      <c r="D11" s="20">
        <f>SUM(I13:I14)</f>
        <v>84613966.709999993</v>
      </c>
      <c r="F11" t="s">
        <v>12</v>
      </c>
      <c r="G11" t="s">
        <v>13</v>
      </c>
      <c r="H11" s="1">
        <f t="shared" si="1"/>
        <v>5066309.2700000005</v>
      </c>
      <c r="I11" s="1">
        <f t="shared" si="0"/>
        <v>3647512.35</v>
      </c>
      <c r="J11" t="s">
        <v>12</v>
      </c>
      <c r="K11" s="45" t="s">
        <v>146</v>
      </c>
      <c r="L11" s="52">
        <v>186.91</v>
      </c>
      <c r="M11" s="53">
        <v>883407.88</v>
      </c>
      <c r="N11" s="52">
        <v>93468.61</v>
      </c>
      <c r="O11" s="53">
        <v>504055.99</v>
      </c>
      <c r="P11" s="52">
        <v>50200.9</v>
      </c>
      <c r="Q11" s="53">
        <v>12318.33</v>
      </c>
      <c r="R11" s="52">
        <v>0</v>
      </c>
      <c r="S11" s="53">
        <v>19014.72</v>
      </c>
      <c r="T11" s="52">
        <v>2786.67</v>
      </c>
      <c r="U11" s="53">
        <v>3647512.35</v>
      </c>
      <c r="V11" s="52">
        <v>385476.2</v>
      </c>
      <c r="W11" s="53">
        <v>94.76</v>
      </c>
      <c r="X11" s="54">
        <v>5598523.3200000003</v>
      </c>
    </row>
    <row r="12" spans="1:24" ht="12.75" customHeight="1" x14ac:dyDescent="0.25">
      <c r="A12" s="30" t="s">
        <v>179</v>
      </c>
      <c r="B12" t="s">
        <v>102</v>
      </c>
      <c r="C12" s="21">
        <f>SUM(H15:H16)</f>
        <v>14484347.4</v>
      </c>
      <c r="D12" s="20">
        <f>SUM(I15:I16)</f>
        <v>10859807.699999999</v>
      </c>
      <c r="F12" t="s">
        <v>14</v>
      </c>
      <c r="G12" t="s">
        <v>15</v>
      </c>
      <c r="H12" s="1">
        <f t="shared" si="1"/>
        <v>18690846.16</v>
      </c>
      <c r="I12" s="1">
        <f t="shared" si="0"/>
        <v>13665606.1</v>
      </c>
      <c r="J12" t="s">
        <v>14</v>
      </c>
      <c r="K12" s="45" t="s">
        <v>147</v>
      </c>
      <c r="L12" s="52">
        <v>3.91</v>
      </c>
      <c r="M12" s="53">
        <v>3286883.42</v>
      </c>
      <c r="N12" s="52">
        <v>117259.24</v>
      </c>
      <c r="O12" s="53">
        <v>1634194.23</v>
      </c>
      <c r="P12" s="52">
        <v>68946.42</v>
      </c>
      <c r="Q12" s="53">
        <v>25050.98</v>
      </c>
      <c r="R12" s="52">
        <v>63.65</v>
      </c>
      <c r="S12" s="53">
        <v>79111.429999999993</v>
      </c>
      <c r="T12" s="52">
        <v>1887.71</v>
      </c>
      <c r="U12" s="53">
        <v>13665606.1</v>
      </c>
      <c r="V12" s="52">
        <v>472882.72</v>
      </c>
      <c r="W12" s="53">
        <v>2.93</v>
      </c>
      <c r="X12" s="54">
        <v>19351892.739999998</v>
      </c>
    </row>
    <row r="13" spans="1:24" ht="12.75" customHeight="1" x14ac:dyDescent="0.25">
      <c r="A13" s="30" t="s">
        <v>179</v>
      </c>
      <c r="B13" t="s">
        <v>103</v>
      </c>
      <c r="C13" s="21">
        <f>H17</f>
        <v>9685344.0800000001</v>
      </c>
      <c r="D13" s="20">
        <f>I17</f>
        <v>7064947.3600000003</v>
      </c>
      <c r="F13" t="s">
        <v>16</v>
      </c>
      <c r="G13" t="s">
        <v>17</v>
      </c>
      <c r="H13" s="1">
        <f t="shared" si="1"/>
        <v>101307753.78999999</v>
      </c>
      <c r="I13" s="1">
        <f t="shared" si="0"/>
        <v>74881943.299999997</v>
      </c>
      <c r="J13" t="s">
        <v>16</v>
      </c>
      <c r="K13" s="45" t="s">
        <v>148</v>
      </c>
      <c r="L13" s="52">
        <v>575.86</v>
      </c>
      <c r="M13" s="53">
        <v>17710815.969999999</v>
      </c>
      <c r="N13" s="52">
        <v>658054.19999999995</v>
      </c>
      <c r="O13" s="53">
        <v>8080124.9000000004</v>
      </c>
      <c r="P13" s="52">
        <v>319306.86</v>
      </c>
      <c r="Q13" s="53">
        <v>41101.56</v>
      </c>
      <c r="R13" s="52">
        <v>744.29</v>
      </c>
      <c r="S13" s="53">
        <v>593768.06000000006</v>
      </c>
      <c r="T13" s="52">
        <v>14695.49</v>
      </c>
      <c r="U13" s="53">
        <v>74881943.299999997</v>
      </c>
      <c r="V13" s="52">
        <v>2978792.26</v>
      </c>
      <c r="W13" s="53">
        <v>833.36</v>
      </c>
      <c r="X13" s="54">
        <v>105280756.11</v>
      </c>
    </row>
    <row r="14" spans="1:24" ht="12.75" customHeight="1" x14ac:dyDescent="0.25">
      <c r="A14" s="30" t="s">
        <v>179</v>
      </c>
      <c r="B14" t="s">
        <v>104</v>
      </c>
      <c r="C14" s="21">
        <f>SUM(H20:H21)</f>
        <v>15588706.99</v>
      </c>
      <c r="D14" s="20">
        <f>SUM(I20:I21)</f>
        <v>11337546.77</v>
      </c>
      <c r="F14" t="s">
        <v>18</v>
      </c>
      <c r="G14" t="s">
        <v>19</v>
      </c>
      <c r="H14" s="1">
        <f t="shared" si="1"/>
        <v>12598958.860000001</v>
      </c>
      <c r="I14" s="1">
        <f t="shared" si="0"/>
        <v>9732023.4100000001</v>
      </c>
      <c r="J14" t="s">
        <v>18</v>
      </c>
      <c r="K14" s="45" t="s">
        <v>149</v>
      </c>
      <c r="L14" s="52">
        <v>385.84</v>
      </c>
      <c r="M14" s="53">
        <v>2085031.66</v>
      </c>
      <c r="N14" s="52">
        <v>65864.210000000006</v>
      </c>
      <c r="O14" s="53">
        <v>709948.88</v>
      </c>
      <c r="P14" s="52">
        <v>18807.11</v>
      </c>
      <c r="Q14" s="53">
        <v>872.02</v>
      </c>
      <c r="R14" s="52">
        <v>0</v>
      </c>
      <c r="S14" s="53">
        <v>71082.89</v>
      </c>
      <c r="T14" s="52">
        <v>734.32</v>
      </c>
      <c r="U14" s="53">
        <v>9732023.4100000001</v>
      </c>
      <c r="V14" s="52">
        <v>276533.09000000003</v>
      </c>
      <c r="W14" s="53">
        <v>289.38</v>
      </c>
      <c r="X14" s="54">
        <v>12961572.810000001</v>
      </c>
    </row>
    <row r="15" spans="1:24" ht="12.75" customHeight="1" x14ac:dyDescent="0.25">
      <c r="A15" s="30" t="s">
        <v>179</v>
      </c>
      <c r="B15" t="s">
        <v>105</v>
      </c>
      <c r="C15" s="21">
        <f>H25</f>
        <v>5402055.3399999999</v>
      </c>
      <c r="D15" s="20">
        <f>I25</f>
        <v>3804644.41</v>
      </c>
      <c r="F15" t="s">
        <v>20</v>
      </c>
      <c r="G15" t="s">
        <v>21</v>
      </c>
      <c r="H15" s="1">
        <f t="shared" si="1"/>
        <v>12786044.790000001</v>
      </c>
      <c r="I15" s="1">
        <f t="shared" si="0"/>
        <v>9607138.75</v>
      </c>
      <c r="J15" t="s">
        <v>20</v>
      </c>
      <c r="K15" s="45" t="s">
        <v>150</v>
      </c>
      <c r="L15" s="52">
        <v>41647.089999999997</v>
      </c>
      <c r="M15" s="53">
        <v>2149960.37</v>
      </c>
      <c r="N15" s="52">
        <v>27427.46</v>
      </c>
      <c r="O15" s="53">
        <v>937425.13</v>
      </c>
      <c r="P15" s="52">
        <v>12637.61</v>
      </c>
      <c r="Q15" s="53">
        <v>532.48</v>
      </c>
      <c r="R15" s="52">
        <v>0</v>
      </c>
      <c r="S15" s="53">
        <v>90988.06</v>
      </c>
      <c r="T15" s="52">
        <v>1445.55</v>
      </c>
      <c r="U15" s="53">
        <v>9607138.75</v>
      </c>
      <c r="V15" s="52">
        <v>127466.26</v>
      </c>
      <c r="W15" s="53">
        <v>38820.949999999997</v>
      </c>
      <c r="X15" s="54">
        <v>13035489.710000001</v>
      </c>
    </row>
    <row r="16" spans="1:24" ht="12.75" customHeight="1" x14ac:dyDescent="0.25">
      <c r="A16" s="30" t="s">
        <v>179</v>
      </c>
      <c r="B16" t="s">
        <v>106</v>
      </c>
      <c r="C16" s="21">
        <f>H26</f>
        <v>50240645.990000002</v>
      </c>
      <c r="D16" s="20">
        <f>I26</f>
        <v>37414707</v>
      </c>
      <c r="F16" t="s">
        <v>22</v>
      </c>
      <c r="G16" t="s">
        <v>23</v>
      </c>
      <c r="H16" s="1">
        <f t="shared" si="1"/>
        <v>1698302.61</v>
      </c>
      <c r="I16" s="1">
        <f t="shared" si="0"/>
        <v>1252668.95</v>
      </c>
      <c r="J16" t="s">
        <v>22</v>
      </c>
      <c r="K16" s="45" t="s">
        <v>151</v>
      </c>
      <c r="L16" s="52">
        <v>3165.53</v>
      </c>
      <c r="M16" s="53">
        <v>299749.96999999997</v>
      </c>
      <c r="N16" s="52">
        <v>337.83</v>
      </c>
      <c r="O16" s="53">
        <v>136636.60999999999</v>
      </c>
      <c r="P16" s="52">
        <v>190.56</v>
      </c>
      <c r="Q16" s="53">
        <v>19.28</v>
      </c>
      <c r="R16" s="52">
        <v>0</v>
      </c>
      <c r="S16" s="53">
        <v>9227.7999999999993</v>
      </c>
      <c r="T16" s="52">
        <v>0.76</v>
      </c>
      <c r="U16" s="53">
        <v>1252668.95</v>
      </c>
      <c r="V16" s="52">
        <v>1404.47</v>
      </c>
      <c r="W16" s="53">
        <v>3098.38</v>
      </c>
      <c r="X16" s="54">
        <v>1706500.14</v>
      </c>
    </row>
    <row r="17" spans="1:24" ht="12.75" customHeight="1" x14ac:dyDescent="0.25">
      <c r="A17" s="30" t="s">
        <v>179</v>
      </c>
      <c r="B17" t="s">
        <v>194</v>
      </c>
      <c r="C17" s="21">
        <f>H31</f>
        <v>86259550.700000003</v>
      </c>
      <c r="D17" s="21">
        <f>I31</f>
        <v>63990441.359999999</v>
      </c>
      <c r="F17" t="s">
        <v>24</v>
      </c>
      <c r="G17" t="s">
        <v>25</v>
      </c>
      <c r="H17" s="1">
        <f t="shared" si="1"/>
        <v>9685344.0800000001</v>
      </c>
      <c r="I17" s="1">
        <f t="shared" si="0"/>
        <v>7064947.3600000003</v>
      </c>
      <c r="J17" t="s">
        <v>24</v>
      </c>
      <c r="K17" s="45" t="s">
        <v>152</v>
      </c>
      <c r="L17" s="52">
        <v>34432.01</v>
      </c>
      <c r="M17" s="53">
        <v>1706499.95</v>
      </c>
      <c r="N17" s="52">
        <v>1533.23</v>
      </c>
      <c r="O17" s="53">
        <v>845783.99</v>
      </c>
      <c r="P17" s="52">
        <v>532.4</v>
      </c>
      <c r="Q17" s="53">
        <v>16229.7</v>
      </c>
      <c r="R17" s="52">
        <v>105.49</v>
      </c>
      <c r="S17" s="53">
        <v>51883.08</v>
      </c>
      <c r="T17" s="52">
        <v>83.72</v>
      </c>
      <c r="U17" s="53">
        <v>7064947.3600000003</v>
      </c>
      <c r="V17" s="52">
        <v>6478.89</v>
      </c>
      <c r="W17" s="53">
        <v>45710.21</v>
      </c>
      <c r="X17" s="54">
        <v>9774220.0299999993</v>
      </c>
    </row>
    <row r="18" spans="1:24" ht="12.75" customHeight="1" x14ac:dyDescent="0.25">
      <c r="A18" s="30" t="s">
        <v>179</v>
      </c>
      <c r="B18" t="s">
        <v>109</v>
      </c>
      <c r="C18" s="65">
        <f>H18+SUM(H22:H24)+SUM(H27:H30)+SUM(H32:H33)</f>
        <v>81608026.36999999</v>
      </c>
      <c r="D18" s="65">
        <f>I18+SUM(I22:I24)+SUM(I27:I30)+SUM(I32:I33)</f>
        <v>59949123.609999999</v>
      </c>
      <c r="F18" t="s">
        <v>26</v>
      </c>
      <c r="G18" t="s">
        <v>27</v>
      </c>
      <c r="H18" s="1">
        <f t="shared" si="1"/>
        <v>6876823.7700000005</v>
      </c>
      <c r="I18" s="1">
        <f t="shared" si="0"/>
        <v>5080654.83</v>
      </c>
      <c r="J18" t="s">
        <v>26</v>
      </c>
      <c r="K18" s="45" t="s">
        <v>153</v>
      </c>
      <c r="L18" s="52">
        <v>236.68</v>
      </c>
      <c r="M18" s="53">
        <v>1205068.94</v>
      </c>
      <c r="N18" s="52">
        <v>27531.59</v>
      </c>
      <c r="O18" s="53">
        <v>552677.27</v>
      </c>
      <c r="P18" s="52">
        <v>10996.08</v>
      </c>
      <c r="Q18" s="53">
        <v>1272.82</v>
      </c>
      <c r="R18" s="52">
        <v>3.54</v>
      </c>
      <c r="S18" s="53">
        <v>37149.910000000003</v>
      </c>
      <c r="T18" s="52">
        <v>140.29</v>
      </c>
      <c r="U18" s="53">
        <v>5080654.83</v>
      </c>
      <c r="V18" s="52">
        <v>114356.08</v>
      </c>
      <c r="W18" s="53">
        <v>252.97</v>
      </c>
      <c r="X18" s="54">
        <v>7030341</v>
      </c>
    </row>
    <row r="19" spans="1:24" ht="12.75" customHeight="1" x14ac:dyDescent="0.25">
      <c r="A19" s="30" t="s">
        <v>179</v>
      </c>
      <c r="B19" t="s">
        <v>107</v>
      </c>
      <c r="C19" s="21">
        <f>SUM(H34:H36)</f>
        <v>52269370.660000004</v>
      </c>
      <c r="D19" s="20">
        <f>SUM(I34:I36)</f>
        <v>35452668.109999999</v>
      </c>
      <c r="F19" t="s">
        <v>28</v>
      </c>
      <c r="G19" t="s">
        <v>29</v>
      </c>
      <c r="H19" s="1">
        <f t="shared" si="1"/>
        <v>33478056.370000001</v>
      </c>
      <c r="I19" s="1">
        <f t="shared" si="0"/>
        <v>25129190.399999999</v>
      </c>
      <c r="J19" t="s">
        <v>28</v>
      </c>
      <c r="K19" s="45" t="s">
        <v>154</v>
      </c>
      <c r="L19" s="52">
        <v>168163.07</v>
      </c>
      <c r="M19" s="53">
        <v>5988026.4000000004</v>
      </c>
      <c r="N19" s="52">
        <v>35787.72</v>
      </c>
      <c r="O19" s="53">
        <v>2158467.2400000002</v>
      </c>
      <c r="P19" s="52">
        <v>20368.37</v>
      </c>
      <c r="Q19" s="53">
        <v>18380.71</v>
      </c>
      <c r="R19" s="52">
        <v>0</v>
      </c>
      <c r="S19" s="53">
        <v>183991.62</v>
      </c>
      <c r="T19" s="52">
        <v>604.72</v>
      </c>
      <c r="U19" s="53">
        <v>25129190.399999999</v>
      </c>
      <c r="V19" s="52">
        <v>160386.71</v>
      </c>
      <c r="W19" s="53">
        <v>155794.94</v>
      </c>
      <c r="X19" s="54">
        <v>34019161.899999999</v>
      </c>
    </row>
    <row r="20" spans="1:24" ht="12.75" customHeight="1" x14ac:dyDescent="0.25">
      <c r="A20" s="30" t="s">
        <v>179</v>
      </c>
      <c r="B20" t="s">
        <v>108</v>
      </c>
      <c r="C20" s="21">
        <f>SUM(H37:H40)</f>
        <v>89815550.329999998</v>
      </c>
      <c r="D20" s="20">
        <f>SUM(I37:I40)</f>
        <v>64253870.100000001</v>
      </c>
      <c r="F20" t="s">
        <v>30</v>
      </c>
      <c r="G20" t="s">
        <v>31</v>
      </c>
      <c r="H20" s="1">
        <f t="shared" si="1"/>
        <v>14187302.9</v>
      </c>
      <c r="I20" s="1">
        <f t="shared" si="0"/>
        <v>10311287</v>
      </c>
      <c r="J20" t="s">
        <v>30</v>
      </c>
      <c r="K20" s="45" t="s">
        <v>155</v>
      </c>
      <c r="L20" s="52">
        <v>11705.96</v>
      </c>
      <c r="M20" s="53">
        <v>2464836.33</v>
      </c>
      <c r="N20" s="52">
        <v>26355.91</v>
      </c>
      <c r="O20" s="53">
        <v>1335612.78</v>
      </c>
      <c r="P20" s="52">
        <v>22090.66</v>
      </c>
      <c r="Q20" s="53">
        <v>39187.449999999997</v>
      </c>
      <c r="R20" s="52">
        <v>30.03</v>
      </c>
      <c r="S20" s="53">
        <v>36379.339999999997</v>
      </c>
      <c r="T20" s="52">
        <v>187.93</v>
      </c>
      <c r="U20" s="53">
        <v>10311287</v>
      </c>
      <c r="V20" s="52">
        <v>106925.36</v>
      </c>
      <c r="W20" s="53">
        <v>14375.39</v>
      </c>
      <c r="X20" s="54">
        <v>14368974.140000001</v>
      </c>
    </row>
    <row r="21" spans="1:24" ht="12.75" customHeight="1" x14ac:dyDescent="0.25">
      <c r="A21" s="30" t="s">
        <v>179</v>
      </c>
      <c r="D21" s="66"/>
      <c r="F21" t="s">
        <v>32</v>
      </c>
      <c r="G21" t="s">
        <v>33</v>
      </c>
      <c r="H21" s="1">
        <f t="shared" si="1"/>
        <v>1401404.09</v>
      </c>
      <c r="I21" s="1">
        <f t="shared" si="0"/>
        <v>1026259.77</v>
      </c>
      <c r="J21" t="s">
        <v>32</v>
      </c>
      <c r="K21" s="45" t="s">
        <v>156</v>
      </c>
      <c r="L21" s="52">
        <v>0</v>
      </c>
      <c r="M21" s="53">
        <v>244824.53</v>
      </c>
      <c r="N21" s="52">
        <v>1036.26</v>
      </c>
      <c r="O21" s="53">
        <v>121847.95</v>
      </c>
      <c r="P21" s="52">
        <v>684.71</v>
      </c>
      <c r="Q21" s="53">
        <v>80.73</v>
      </c>
      <c r="R21" s="52">
        <v>0</v>
      </c>
      <c r="S21" s="53">
        <v>8391.11</v>
      </c>
      <c r="T21" s="52">
        <v>44.37</v>
      </c>
      <c r="U21" s="53">
        <v>1026259.77</v>
      </c>
      <c r="V21" s="52">
        <v>4067.36</v>
      </c>
      <c r="W21" s="53">
        <v>0</v>
      </c>
      <c r="X21" s="54">
        <v>1407236.79</v>
      </c>
    </row>
    <row r="22" spans="1:24" ht="12.75" customHeight="1" x14ac:dyDescent="0.25">
      <c r="A22" s="30" t="s">
        <v>179</v>
      </c>
      <c r="B22" s="3" t="s">
        <v>97</v>
      </c>
      <c r="C22" s="25">
        <f>SUM(C7:C20)</f>
        <v>622669534.04000008</v>
      </c>
      <c r="D22" s="28">
        <f>SUM(D7:D20)</f>
        <v>455831484.97000009</v>
      </c>
      <c r="F22" t="s">
        <v>34</v>
      </c>
      <c r="G22" t="s">
        <v>35</v>
      </c>
      <c r="H22" s="1">
        <f t="shared" si="1"/>
        <v>1846145.96</v>
      </c>
      <c r="I22" s="1">
        <f t="shared" si="0"/>
        <v>1325416.3999999999</v>
      </c>
      <c r="J22" t="s">
        <v>34</v>
      </c>
      <c r="K22" s="45" t="s">
        <v>157</v>
      </c>
      <c r="L22" s="52">
        <v>3.07</v>
      </c>
      <c r="M22" s="53">
        <v>316310.40000000002</v>
      </c>
      <c r="N22" s="52">
        <v>436.99</v>
      </c>
      <c r="O22" s="53">
        <v>197655.58</v>
      </c>
      <c r="P22" s="52">
        <v>162.88</v>
      </c>
      <c r="Q22" s="53">
        <v>554</v>
      </c>
      <c r="R22" s="52">
        <v>0</v>
      </c>
      <c r="S22" s="53">
        <v>6209.58</v>
      </c>
      <c r="T22" s="52">
        <v>3.28</v>
      </c>
      <c r="U22" s="53">
        <v>1325416.3999999999</v>
      </c>
      <c r="V22" s="52">
        <v>1830.82</v>
      </c>
      <c r="W22" s="53">
        <v>2.2999999999999998</v>
      </c>
      <c r="X22" s="54">
        <v>1848585.3</v>
      </c>
    </row>
    <row r="23" spans="1:24" ht="12.75" customHeight="1" x14ac:dyDescent="0.25">
      <c r="A23" s="30" t="s">
        <v>179</v>
      </c>
      <c r="C23" s="21"/>
      <c r="D23" s="20"/>
      <c r="F23" t="s">
        <v>36</v>
      </c>
      <c r="G23" t="s">
        <v>37</v>
      </c>
      <c r="H23" s="1">
        <f t="shared" si="1"/>
        <v>13630040.959999999</v>
      </c>
      <c r="I23" s="1">
        <f t="shared" si="0"/>
        <v>9933405.0099999998</v>
      </c>
      <c r="J23" t="s">
        <v>36</v>
      </c>
      <c r="K23" s="45" t="s">
        <v>158</v>
      </c>
      <c r="L23" s="52">
        <v>45726.99</v>
      </c>
      <c r="M23" s="53">
        <v>2327720.2400000002</v>
      </c>
      <c r="N23" s="52">
        <v>32750.93</v>
      </c>
      <c r="O23" s="53">
        <v>1241111.26</v>
      </c>
      <c r="P23" s="52">
        <v>27763.39</v>
      </c>
      <c r="Q23" s="53">
        <v>53108.08</v>
      </c>
      <c r="R23" s="52">
        <v>948.22</v>
      </c>
      <c r="S23" s="53">
        <v>74696.37</v>
      </c>
      <c r="T23" s="52">
        <v>891.97</v>
      </c>
      <c r="U23" s="53">
        <v>9933405.0099999998</v>
      </c>
      <c r="V23" s="52">
        <v>130243.65</v>
      </c>
      <c r="W23" s="53">
        <v>54240.13</v>
      </c>
      <c r="X23" s="54">
        <v>13922606.24</v>
      </c>
    </row>
    <row r="24" spans="1:24" ht="12.75" customHeight="1" x14ac:dyDescent="0.25">
      <c r="A24" s="30" t="s">
        <v>179</v>
      </c>
      <c r="B24" s="30" t="s">
        <v>176</v>
      </c>
      <c r="C24" s="21">
        <f>SUM(C7:C18)</f>
        <v>480584613.05000001</v>
      </c>
      <c r="D24" s="20">
        <f>SUM(D7:D18)</f>
        <v>356124946.76000005</v>
      </c>
      <c r="F24" t="s">
        <v>38</v>
      </c>
      <c r="G24" t="s">
        <v>39</v>
      </c>
      <c r="H24" s="1">
        <f t="shared" si="1"/>
        <v>1331574.3600000001</v>
      </c>
      <c r="I24" s="1">
        <f t="shared" si="0"/>
        <v>955683</v>
      </c>
      <c r="J24" t="s">
        <v>38</v>
      </c>
      <c r="K24" s="45" t="s">
        <v>159</v>
      </c>
      <c r="L24" s="52">
        <v>60964.03</v>
      </c>
      <c r="M24" s="53">
        <v>224807.5</v>
      </c>
      <c r="N24" s="52">
        <v>710.31</v>
      </c>
      <c r="O24" s="53">
        <v>142562.75</v>
      </c>
      <c r="P24" s="52">
        <v>346.57</v>
      </c>
      <c r="Q24" s="53">
        <v>515.08000000000004</v>
      </c>
      <c r="R24" s="52">
        <v>7.0000000000000007E-2</v>
      </c>
      <c r="S24" s="53">
        <v>8006.03</v>
      </c>
      <c r="T24" s="52">
        <v>39.229999999999997</v>
      </c>
      <c r="U24" s="53">
        <v>955683</v>
      </c>
      <c r="V24" s="52">
        <v>2898.89</v>
      </c>
      <c r="W24" s="53">
        <v>52075.56</v>
      </c>
      <c r="X24" s="54">
        <v>1448609.02</v>
      </c>
    </row>
    <row r="25" spans="1:24" ht="12.75" customHeight="1" x14ac:dyDescent="0.25">
      <c r="A25" s="30" t="s">
        <v>179</v>
      </c>
      <c r="F25" t="s">
        <v>40</v>
      </c>
      <c r="G25" t="s">
        <v>41</v>
      </c>
      <c r="H25" s="1">
        <f t="shared" si="1"/>
        <v>5402055.3399999999</v>
      </c>
      <c r="I25" s="1">
        <f t="shared" si="0"/>
        <v>3804644.41</v>
      </c>
      <c r="J25" t="s">
        <v>40</v>
      </c>
      <c r="K25" s="45" t="s">
        <v>160</v>
      </c>
      <c r="L25" s="52">
        <v>7369.84</v>
      </c>
      <c r="M25" s="53">
        <v>926626.29</v>
      </c>
      <c r="N25" s="52">
        <v>4571.12</v>
      </c>
      <c r="O25" s="53">
        <v>666481.67000000004</v>
      </c>
      <c r="P25" s="52">
        <v>3780.84</v>
      </c>
      <c r="Q25" s="53">
        <v>802.73</v>
      </c>
      <c r="R25" s="52">
        <v>0</v>
      </c>
      <c r="S25" s="53">
        <v>3500.24</v>
      </c>
      <c r="T25" s="52">
        <v>0</v>
      </c>
      <c r="U25" s="53">
        <v>3804644.41</v>
      </c>
      <c r="V25" s="52">
        <v>18231.27</v>
      </c>
      <c r="W25" s="53">
        <v>11054.76</v>
      </c>
      <c r="X25" s="54">
        <v>5447063.1699999999</v>
      </c>
    </row>
    <row r="26" spans="1:24" ht="12.75" customHeight="1" x14ac:dyDescent="0.25">
      <c r="A26" s="30" t="s">
        <v>179</v>
      </c>
      <c r="F26" t="s">
        <v>42</v>
      </c>
      <c r="G26" t="s">
        <v>43</v>
      </c>
      <c r="H26" s="1">
        <f t="shared" si="1"/>
        <v>50240645.990000002</v>
      </c>
      <c r="I26" s="1">
        <f t="shared" si="0"/>
        <v>37414707</v>
      </c>
      <c r="J26" t="s">
        <v>42</v>
      </c>
      <c r="K26" s="45" t="s">
        <v>161</v>
      </c>
      <c r="L26" s="52">
        <v>33281.26</v>
      </c>
      <c r="M26" s="53">
        <v>8660436.3900000006</v>
      </c>
      <c r="N26" s="52">
        <v>937561.98</v>
      </c>
      <c r="O26" s="53">
        <v>3768551.06</v>
      </c>
      <c r="P26" s="52">
        <v>811881.57</v>
      </c>
      <c r="Q26" s="53">
        <v>6409.43</v>
      </c>
      <c r="R26" s="52">
        <v>10954.87</v>
      </c>
      <c r="S26" s="53">
        <v>390542.11</v>
      </c>
      <c r="T26" s="52">
        <v>4711.97</v>
      </c>
      <c r="U26" s="53">
        <v>37414707</v>
      </c>
      <c r="V26" s="52">
        <v>3788062.98</v>
      </c>
      <c r="W26" s="53">
        <v>44733.09</v>
      </c>
      <c r="X26" s="54">
        <v>55871833.710000001</v>
      </c>
    </row>
    <row r="27" spans="1:24" ht="12.75" customHeight="1" x14ac:dyDescent="0.25">
      <c r="A27" s="30" t="s">
        <v>179</v>
      </c>
      <c r="F27" t="s">
        <v>44</v>
      </c>
      <c r="G27" t="s">
        <v>45</v>
      </c>
      <c r="H27" s="1">
        <f t="shared" si="1"/>
        <v>649555.3899999999</v>
      </c>
      <c r="I27" s="1">
        <f t="shared" si="0"/>
        <v>469142.51</v>
      </c>
      <c r="J27" t="s">
        <v>44</v>
      </c>
      <c r="K27" s="45" t="s">
        <v>162</v>
      </c>
      <c r="L27" s="52">
        <v>0</v>
      </c>
      <c r="M27" s="53">
        <v>111242.68</v>
      </c>
      <c r="N27" s="52">
        <v>521.75</v>
      </c>
      <c r="O27" s="53">
        <v>65424.51</v>
      </c>
      <c r="P27" s="52">
        <v>252.81</v>
      </c>
      <c r="Q27" s="53">
        <v>0</v>
      </c>
      <c r="R27" s="52">
        <v>0</v>
      </c>
      <c r="S27" s="53">
        <v>3745.69</v>
      </c>
      <c r="T27" s="52">
        <v>0</v>
      </c>
      <c r="U27" s="53">
        <v>469142.51</v>
      </c>
      <c r="V27" s="52">
        <v>2050.44</v>
      </c>
      <c r="W27" s="53">
        <v>0</v>
      </c>
      <c r="X27" s="54">
        <v>652380.39</v>
      </c>
    </row>
    <row r="28" spans="1:24" ht="12.75" customHeight="1" x14ac:dyDescent="0.25">
      <c r="A28" s="30" t="s">
        <v>179</v>
      </c>
      <c r="F28" t="s">
        <v>46</v>
      </c>
      <c r="G28" t="s">
        <v>47</v>
      </c>
      <c r="H28" s="1">
        <f t="shared" si="1"/>
        <v>12001426</v>
      </c>
      <c r="I28" s="1">
        <f t="shared" si="0"/>
        <v>8426539.5700000003</v>
      </c>
      <c r="J28" t="s">
        <v>46</v>
      </c>
      <c r="K28" s="45" t="s">
        <v>163</v>
      </c>
      <c r="L28" s="52">
        <v>1194215.97</v>
      </c>
      <c r="M28" s="53">
        <v>1781210.44</v>
      </c>
      <c r="N28" s="52">
        <v>36956.69</v>
      </c>
      <c r="O28" s="53">
        <v>1363703.49</v>
      </c>
      <c r="P28" s="52">
        <v>35009.39</v>
      </c>
      <c r="Q28" s="53">
        <v>409395.24</v>
      </c>
      <c r="R28" s="52">
        <v>13095.41</v>
      </c>
      <c r="S28" s="53">
        <v>20577.259999999998</v>
      </c>
      <c r="T28" s="52">
        <v>23.17</v>
      </c>
      <c r="U28" s="53">
        <v>8426539.5700000003</v>
      </c>
      <c r="V28" s="52">
        <v>211949.94</v>
      </c>
      <c r="W28" s="53">
        <v>1421337.77</v>
      </c>
      <c r="X28" s="54">
        <v>14914014.34</v>
      </c>
    </row>
    <row r="29" spans="1:24" ht="12.75" customHeight="1" x14ac:dyDescent="0.25">
      <c r="A29" s="30" t="s">
        <v>179</v>
      </c>
      <c r="F29" t="s">
        <v>48</v>
      </c>
      <c r="G29" t="s">
        <v>49</v>
      </c>
      <c r="H29" s="1">
        <f t="shared" si="1"/>
        <v>1643267.6400000001</v>
      </c>
      <c r="I29" s="1">
        <f t="shared" si="0"/>
        <v>1201939.1000000001</v>
      </c>
      <c r="J29" t="s">
        <v>48</v>
      </c>
      <c r="K29" s="45" t="s">
        <v>164</v>
      </c>
      <c r="L29" s="52">
        <v>417.12</v>
      </c>
      <c r="M29" s="53">
        <v>282471.17</v>
      </c>
      <c r="N29" s="52">
        <v>1739.42</v>
      </c>
      <c r="O29" s="53">
        <v>148952.82999999999</v>
      </c>
      <c r="P29" s="52">
        <v>1623.43</v>
      </c>
      <c r="Q29" s="53">
        <v>0</v>
      </c>
      <c r="R29" s="52">
        <v>0</v>
      </c>
      <c r="S29" s="53">
        <v>9904.5400000000009</v>
      </c>
      <c r="T29" s="52">
        <v>1.72</v>
      </c>
      <c r="U29" s="53">
        <v>1201939.1000000001</v>
      </c>
      <c r="V29" s="52">
        <v>6582.39</v>
      </c>
      <c r="W29" s="53">
        <v>312.83999999999997</v>
      </c>
      <c r="X29" s="54">
        <v>1653944.56</v>
      </c>
    </row>
    <row r="30" spans="1:24" ht="12.75" customHeight="1" x14ac:dyDescent="0.25">
      <c r="A30" s="30" t="s">
        <v>179</v>
      </c>
      <c r="F30" t="s">
        <v>50</v>
      </c>
      <c r="G30" t="s">
        <v>51</v>
      </c>
      <c r="H30" s="1">
        <f t="shared" si="1"/>
        <v>25587041.5</v>
      </c>
      <c r="I30" s="1">
        <f t="shared" si="0"/>
        <v>19104117.300000001</v>
      </c>
      <c r="J30" t="s">
        <v>50</v>
      </c>
      <c r="K30" s="45" t="s">
        <v>165</v>
      </c>
      <c r="L30" s="52">
        <v>85903</v>
      </c>
      <c r="M30" s="53">
        <v>4562546.8899999997</v>
      </c>
      <c r="N30" s="52">
        <v>325906.84999999998</v>
      </c>
      <c r="O30" s="53">
        <v>1695637.5</v>
      </c>
      <c r="P30" s="52">
        <v>113803.92</v>
      </c>
      <c r="Q30" s="53">
        <v>118413.43</v>
      </c>
      <c r="R30" s="52">
        <v>9179.2199999999993</v>
      </c>
      <c r="S30" s="53">
        <v>106326.38</v>
      </c>
      <c r="T30" s="52">
        <v>5313.86</v>
      </c>
      <c r="U30" s="53">
        <v>19104117.300000001</v>
      </c>
      <c r="V30" s="52">
        <v>1343280.25</v>
      </c>
      <c r="W30" s="53">
        <v>112234.73</v>
      </c>
      <c r="X30" s="54">
        <v>27582663.329999998</v>
      </c>
    </row>
    <row r="31" spans="1:24" ht="12.75" customHeight="1" x14ac:dyDescent="0.25">
      <c r="A31" s="30" t="s">
        <v>179</v>
      </c>
      <c r="F31" t="s">
        <v>52</v>
      </c>
      <c r="G31" t="s">
        <v>53</v>
      </c>
      <c r="H31" s="1">
        <f t="shared" si="1"/>
        <v>86259550.700000003</v>
      </c>
      <c r="I31" s="1">
        <f t="shared" si="0"/>
        <v>63990441.359999999</v>
      </c>
      <c r="J31" t="s">
        <v>52</v>
      </c>
      <c r="K31" s="45" t="s">
        <v>166</v>
      </c>
      <c r="L31" s="52">
        <v>1743.23</v>
      </c>
      <c r="M31" s="53">
        <v>14915396.85</v>
      </c>
      <c r="N31" s="52">
        <v>194774.87</v>
      </c>
      <c r="O31" s="53">
        <v>6839510.54</v>
      </c>
      <c r="P31" s="52">
        <v>98476.62</v>
      </c>
      <c r="Q31" s="53">
        <v>99117.97</v>
      </c>
      <c r="R31" s="52">
        <v>409.65</v>
      </c>
      <c r="S31" s="53">
        <v>415083.98</v>
      </c>
      <c r="T31" s="52">
        <v>1334.11</v>
      </c>
      <c r="U31" s="53">
        <v>63990441.359999999</v>
      </c>
      <c r="V31" s="52">
        <v>793948.66</v>
      </c>
      <c r="W31" s="53">
        <v>2579.91</v>
      </c>
      <c r="X31" s="54">
        <v>87352817.75</v>
      </c>
    </row>
    <row r="32" spans="1:24" ht="12.75" customHeight="1" x14ac:dyDescent="0.25">
      <c r="A32" s="30" t="s">
        <v>179</v>
      </c>
      <c r="F32" t="s">
        <v>54</v>
      </c>
      <c r="G32" t="s">
        <v>55</v>
      </c>
      <c r="H32" s="1">
        <f t="shared" si="1"/>
        <v>107268.47</v>
      </c>
      <c r="I32" s="1">
        <f t="shared" si="0"/>
        <v>80915.89</v>
      </c>
      <c r="J32" t="s">
        <v>54</v>
      </c>
      <c r="K32" s="45" t="s">
        <v>167</v>
      </c>
      <c r="L32" s="52">
        <v>1223.07</v>
      </c>
      <c r="M32" s="53">
        <v>19515.060000000001</v>
      </c>
      <c r="N32" s="52">
        <v>2493.9</v>
      </c>
      <c r="O32" s="53">
        <v>6611.8</v>
      </c>
      <c r="P32" s="52">
        <v>814.06</v>
      </c>
      <c r="Q32" s="53">
        <v>0</v>
      </c>
      <c r="R32" s="52">
        <v>0</v>
      </c>
      <c r="S32" s="53">
        <v>225.72</v>
      </c>
      <c r="T32" s="52">
        <v>48.47</v>
      </c>
      <c r="U32" s="53">
        <v>80915.89</v>
      </c>
      <c r="V32" s="52">
        <v>10639.71</v>
      </c>
      <c r="W32" s="53">
        <v>951.06</v>
      </c>
      <c r="X32" s="54">
        <v>123438.74</v>
      </c>
    </row>
    <row r="33" spans="1:24" ht="12.75" customHeight="1" x14ac:dyDescent="0.25">
      <c r="A33" s="30" t="s">
        <v>179</v>
      </c>
      <c r="F33" t="s">
        <v>56</v>
      </c>
      <c r="G33" t="s">
        <v>57</v>
      </c>
      <c r="H33" s="1">
        <f t="shared" si="1"/>
        <v>17934882.319999997</v>
      </c>
      <c r="I33" s="1">
        <f t="shared" si="0"/>
        <v>13371310</v>
      </c>
      <c r="J33" t="s">
        <v>56</v>
      </c>
      <c r="K33" s="45" t="s">
        <v>168</v>
      </c>
      <c r="L33" s="52">
        <v>377.57</v>
      </c>
      <c r="M33" s="53">
        <v>3105439.3</v>
      </c>
      <c r="N33" s="52">
        <v>56085.33</v>
      </c>
      <c r="O33" s="53">
        <v>1324579.3899999999</v>
      </c>
      <c r="P33" s="52">
        <v>14605.73</v>
      </c>
      <c r="Q33" s="53">
        <v>181.93</v>
      </c>
      <c r="R33" s="52">
        <v>0</v>
      </c>
      <c r="S33" s="53">
        <v>133371.70000000001</v>
      </c>
      <c r="T33" s="52">
        <v>563.58000000000004</v>
      </c>
      <c r="U33" s="53">
        <v>13371310</v>
      </c>
      <c r="V33" s="52">
        <v>225469.15</v>
      </c>
      <c r="W33" s="53">
        <v>358.21</v>
      </c>
      <c r="X33" s="54">
        <v>18232341.890000001</v>
      </c>
    </row>
    <row r="34" spans="1:24" ht="12.75" customHeight="1" x14ac:dyDescent="0.25">
      <c r="A34" s="30" t="s">
        <v>179</v>
      </c>
      <c r="F34" t="s">
        <v>58</v>
      </c>
      <c r="G34" t="s">
        <v>59</v>
      </c>
      <c r="H34" s="1">
        <f t="shared" si="1"/>
        <v>49215418.190000005</v>
      </c>
      <c r="I34" s="1">
        <f t="shared" si="0"/>
        <v>33334964.510000002</v>
      </c>
      <c r="J34" t="s">
        <v>58</v>
      </c>
      <c r="K34" s="45" t="s">
        <v>169</v>
      </c>
      <c r="L34" s="52">
        <v>20894453.949999999</v>
      </c>
      <c r="M34" s="53">
        <v>7870256.6500000004</v>
      </c>
      <c r="N34" s="52">
        <v>61924.24</v>
      </c>
      <c r="O34" s="53">
        <v>6045724.8700000001</v>
      </c>
      <c r="P34" s="52">
        <v>57602.86</v>
      </c>
      <c r="Q34" s="53">
        <v>1852970.14</v>
      </c>
      <c r="R34" s="52">
        <v>56708.03</v>
      </c>
      <c r="S34" s="53">
        <v>111502.02</v>
      </c>
      <c r="T34" s="52">
        <v>307.83999999999997</v>
      </c>
      <c r="U34" s="53">
        <v>33334964.510000002</v>
      </c>
      <c r="V34" s="52">
        <v>266155.34999999998</v>
      </c>
      <c r="W34" s="53">
        <v>22034998.129999999</v>
      </c>
      <c r="X34" s="54">
        <v>92587568.590000004</v>
      </c>
    </row>
    <row r="35" spans="1:24" ht="12.75" customHeight="1" x14ac:dyDescent="0.25">
      <c r="A35" s="30" t="s">
        <v>179</v>
      </c>
      <c r="F35" t="s">
        <v>60</v>
      </c>
      <c r="G35" t="s">
        <v>61</v>
      </c>
      <c r="H35" s="1">
        <f t="shared" si="1"/>
        <v>2777877.37</v>
      </c>
      <c r="I35" s="1">
        <f t="shared" si="0"/>
        <v>1961057.49</v>
      </c>
      <c r="J35" t="s">
        <v>60</v>
      </c>
      <c r="K35" s="45" t="s">
        <v>170</v>
      </c>
      <c r="L35" s="52">
        <v>796617.39</v>
      </c>
      <c r="M35" s="53">
        <v>450367.9</v>
      </c>
      <c r="N35" s="52">
        <v>1582.94</v>
      </c>
      <c r="O35" s="53">
        <v>353522.92</v>
      </c>
      <c r="P35" s="52">
        <v>1073.92</v>
      </c>
      <c r="Q35" s="53">
        <v>0</v>
      </c>
      <c r="R35" s="52">
        <v>0</v>
      </c>
      <c r="S35" s="53">
        <v>12929.06</v>
      </c>
      <c r="T35" s="52">
        <v>58.95</v>
      </c>
      <c r="U35" s="53">
        <v>1961057.49</v>
      </c>
      <c r="V35" s="52">
        <v>6669.48</v>
      </c>
      <c r="W35" s="53">
        <v>795254.63</v>
      </c>
      <c r="X35" s="54">
        <v>4379134.68</v>
      </c>
    </row>
    <row r="36" spans="1:24" ht="12.75" customHeight="1" x14ac:dyDescent="0.25">
      <c r="A36" s="30" t="s">
        <v>179</v>
      </c>
      <c r="F36" t="s">
        <v>62</v>
      </c>
      <c r="G36" t="s">
        <v>63</v>
      </c>
      <c r="H36" s="1">
        <f t="shared" si="1"/>
        <v>276075.09999999998</v>
      </c>
      <c r="I36" s="1">
        <f t="shared" si="0"/>
        <v>156646.10999999999</v>
      </c>
      <c r="J36" t="s">
        <v>62</v>
      </c>
      <c r="K36" s="45" t="s">
        <v>171</v>
      </c>
      <c r="L36" s="52">
        <v>47145.23</v>
      </c>
      <c r="M36" s="53">
        <v>39436.160000000003</v>
      </c>
      <c r="N36" s="52">
        <v>7.87</v>
      </c>
      <c r="O36" s="53">
        <v>39436.160000000003</v>
      </c>
      <c r="P36" s="52">
        <v>7.87</v>
      </c>
      <c r="Q36" s="53">
        <v>40556.67</v>
      </c>
      <c r="R36" s="52">
        <v>0</v>
      </c>
      <c r="S36" s="53">
        <v>0</v>
      </c>
      <c r="T36" s="52">
        <v>0</v>
      </c>
      <c r="U36" s="53">
        <v>156646.10999999999</v>
      </c>
      <c r="V36" s="52">
        <v>31.5</v>
      </c>
      <c r="W36" s="53">
        <v>57809.53</v>
      </c>
      <c r="X36" s="54">
        <v>381077.1</v>
      </c>
    </row>
    <row r="37" spans="1:24" ht="12.75" customHeight="1" x14ac:dyDescent="0.25">
      <c r="A37" s="30" t="s">
        <v>179</v>
      </c>
      <c r="F37" t="s">
        <v>64</v>
      </c>
      <c r="G37" t="s">
        <v>65</v>
      </c>
      <c r="H37" s="1">
        <f t="shared" si="1"/>
        <v>47898183.509999998</v>
      </c>
      <c r="I37" s="1">
        <f t="shared" si="0"/>
        <v>33913831.68</v>
      </c>
      <c r="J37" t="s">
        <v>64</v>
      </c>
      <c r="K37" s="45" t="s">
        <v>172</v>
      </c>
      <c r="L37" s="52">
        <v>3159512.17</v>
      </c>
      <c r="M37" s="53">
        <v>7924796.29</v>
      </c>
      <c r="N37" s="52">
        <v>72165.22</v>
      </c>
      <c r="O37" s="53">
        <v>4963119.62</v>
      </c>
      <c r="P37" s="52">
        <v>66167.899999999994</v>
      </c>
      <c r="Q37" s="53">
        <v>926411.38</v>
      </c>
      <c r="R37" s="52">
        <v>25308.55</v>
      </c>
      <c r="S37" s="53">
        <v>170024.54</v>
      </c>
      <c r="T37" s="52">
        <v>71.08</v>
      </c>
      <c r="U37" s="53">
        <v>33913831.68</v>
      </c>
      <c r="V37" s="52">
        <v>397315.21</v>
      </c>
      <c r="W37" s="53">
        <v>3641658.95</v>
      </c>
      <c r="X37" s="54">
        <v>55260382.590000004</v>
      </c>
    </row>
    <row r="38" spans="1:24" ht="12.75" customHeight="1" x14ac:dyDescent="0.25">
      <c r="A38" s="30" t="s">
        <v>179</v>
      </c>
      <c r="F38" t="s">
        <v>66</v>
      </c>
      <c r="G38" t="s">
        <v>67</v>
      </c>
      <c r="H38" s="1">
        <f t="shared" si="1"/>
        <v>30581775.320000004</v>
      </c>
      <c r="I38" s="1">
        <f t="shared" si="0"/>
        <v>22149083.100000001</v>
      </c>
      <c r="J38" t="s">
        <v>66</v>
      </c>
      <c r="K38" s="45" t="s">
        <v>173</v>
      </c>
      <c r="L38" s="52">
        <v>53809.36</v>
      </c>
      <c r="M38" s="53">
        <v>5338550.91</v>
      </c>
      <c r="N38" s="52">
        <v>36674.379999999997</v>
      </c>
      <c r="O38" s="53">
        <v>2740220.76</v>
      </c>
      <c r="P38" s="52">
        <v>29630.11</v>
      </c>
      <c r="Q38" s="53">
        <v>190110.29</v>
      </c>
      <c r="R38" s="52">
        <v>26824.560000000001</v>
      </c>
      <c r="S38" s="53">
        <v>163810.26</v>
      </c>
      <c r="T38" s="52">
        <v>573.48</v>
      </c>
      <c r="U38" s="53">
        <v>22149083.100000001</v>
      </c>
      <c r="V38" s="52">
        <v>148506.74</v>
      </c>
      <c r="W38" s="53">
        <v>71205.06</v>
      </c>
      <c r="X38" s="54">
        <v>30948999.010000002</v>
      </c>
    </row>
    <row r="39" spans="1:24" ht="12.75" customHeight="1" x14ac:dyDescent="0.25">
      <c r="A39" s="30" t="s">
        <v>179</v>
      </c>
      <c r="F39" t="s">
        <v>68</v>
      </c>
      <c r="G39" t="s">
        <v>69</v>
      </c>
      <c r="H39" s="1">
        <f t="shared" si="1"/>
        <v>1668652.1199999999</v>
      </c>
      <c r="I39" s="1">
        <f t="shared" si="0"/>
        <v>1251174.6399999999</v>
      </c>
      <c r="J39" t="s">
        <v>68</v>
      </c>
      <c r="K39" s="45" t="s">
        <v>174</v>
      </c>
      <c r="L39" s="52">
        <v>2886.76</v>
      </c>
      <c r="M39" s="53">
        <v>289944.92</v>
      </c>
      <c r="N39" s="52">
        <v>2480.6</v>
      </c>
      <c r="O39" s="53">
        <v>122357.26</v>
      </c>
      <c r="P39" s="52">
        <v>1668.32</v>
      </c>
      <c r="Q39" s="53">
        <v>767.06</v>
      </c>
      <c r="R39" s="52">
        <v>11.1</v>
      </c>
      <c r="S39" s="53">
        <v>4408.24</v>
      </c>
      <c r="T39" s="52">
        <v>0</v>
      </c>
      <c r="U39" s="53">
        <v>1251174.6399999999</v>
      </c>
      <c r="V39" s="52">
        <v>10136.379999999999</v>
      </c>
      <c r="W39" s="53">
        <v>2633.6</v>
      </c>
      <c r="X39" s="54">
        <v>1688468.88</v>
      </c>
    </row>
    <row r="40" spans="1:24" ht="12.75" customHeight="1" x14ac:dyDescent="0.25">
      <c r="A40" s="30" t="s">
        <v>179</v>
      </c>
      <c r="F40" t="s">
        <v>70</v>
      </c>
      <c r="G40" t="s">
        <v>71</v>
      </c>
      <c r="H40" s="1">
        <f t="shared" si="1"/>
        <v>9666939.3800000008</v>
      </c>
      <c r="I40" s="1">
        <f t="shared" si="0"/>
        <v>6939780.6799999997</v>
      </c>
      <c r="J40" t="s">
        <v>70</v>
      </c>
      <c r="K40" s="45" t="s">
        <v>175</v>
      </c>
      <c r="L40" s="52">
        <v>584642.28</v>
      </c>
      <c r="M40" s="53">
        <v>1632818.77</v>
      </c>
      <c r="N40" s="52">
        <v>9687.69</v>
      </c>
      <c r="O40" s="53">
        <v>944897.46</v>
      </c>
      <c r="P40" s="52">
        <v>7620.33</v>
      </c>
      <c r="Q40" s="53">
        <v>112005.5</v>
      </c>
      <c r="R40" s="52">
        <v>0</v>
      </c>
      <c r="S40" s="53">
        <v>37436.97</v>
      </c>
      <c r="T40" s="52">
        <v>33.42</v>
      </c>
      <c r="U40" s="53">
        <v>6939780.6799999997</v>
      </c>
      <c r="V40" s="52">
        <v>40018.620000000003</v>
      </c>
      <c r="W40" s="53">
        <v>663810.23</v>
      </c>
      <c r="X40" s="54">
        <v>10972751.949999999</v>
      </c>
    </row>
    <row r="41" spans="1:24" ht="12.75" customHeight="1" thickBot="1" x14ac:dyDescent="0.3">
      <c r="H41" s="6">
        <f>SUM(H7:H40)</f>
        <v>622669534.04000008</v>
      </c>
      <c r="I41" s="6">
        <f>SUM(I7:I40)</f>
        <v>455831484.97000003</v>
      </c>
      <c r="L41" s="55">
        <v>27525376.350000001</v>
      </c>
      <c r="M41" s="56">
        <v>106962986.55</v>
      </c>
      <c r="N41" s="55">
        <v>2877638.3300000005</v>
      </c>
      <c r="O41" s="56">
        <v>52854621.359999992</v>
      </c>
      <c r="P41" s="55">
        <v>1816124.6300000001</v>
      </c>
      <c r="Q41" s="56">
        <v>3968249.3</v>
      </c>
      <c r="R41" s="55">
        <v>144386.68000000002</v>
      </c>
      <c r="S41" s="56">
        <v>3052191.8600000017</v>
      </c>
      <c r="T41" s="55">
        <v>37352.120000000003</v>
      </c>
      <c r="U41" s="56">
        <v>455831484.97000003</v>
      </c>
      <c r="V41" s="55">
        <v>12217244.840000002</v>
      </c>
      <c r="W41" s="56">
        <v>29232624.049999997</v>
      </c>
      <c r="X41" s="55">
        <v>696233304.57000005</v>
      </c>
    </row>
    <row r="42" spans="1:24" ht="12.75" customHeight="1" thickTop="1" x14ac:dyDescent="0.25">
      <c r="H42" s="6"/>
      <c r="I42" s="6"/>
    </row>
    <row r="43" spans="1:24" ht="12.75" customHeight="1" x14ac:dyDescent="0.25">
      <c r="A43" t="s">
        <v>3</v>
      </c>
      <c r="B43" t="s">
        <v>98</v>
      </c>
      <c r="C43" s="21">
        <f>SUM(H43:H45)</f>
        <v>2149485.11</v>
      </c>
      <c r="D43" s="20">
        <f>SUM(I43:I45)</f>
        <v>1427493.0899999999</v>
      </c>
      <c r="E43" s="1"/>
      <c r="F43" t="s">
        <v>4</v>
      </c>
      <c r="G43" t="s">
        <v>5</v>
      </c>
      <c r="H43" s="1">
        <f t="shared" ref="H43:H76" si="2">SUM(M43,O43,Q43,U43,S43)</f>
        <v>350676.62</v>
      </c>
      <c r="I43" s="1">
        <f t="shared" ref="I43:I76" si="3">U43</f>
        <v>233044.04</v>
      </c>
      <c r="J43" t="s">
        <v>4</v>
      </c>
      <c r="K43" s="45" t="s">
        <v>142</v>
      </c>
      <c r="L43" s="57">
        <v>0</v>
      </c>
      <c r="M43" s="58">
        <v>58816.29</v>
      </c>
      <c r="N43" s="57">
        <v>143.94</v>
      </c>
      <c r="O43" s="58">
        <v>58816.29</v>
      </c>
      <c r="P43" s="57">
        <v>143.94</v>
      </c>
      <c r="Q43" s="58">
        <v>0</v>
      </c>
      <c r="R43" s="57">
        <v>0</v>
      </c>
      <c r="S43" s="58">
        <v>0</v>
      </c>
      <c r="T43" s="57">
        <v>0</v>
      </c>
      <c r="U43" s="58">
        <v>233044.04</v>
      </c>
      <c r="V43" s="57">
        <v>565.39</v>
      </c>
      <c r="W43" s="58">
        <v>0</v>
      </c>
      <c r="X43" s="59">
        <v>351529.89</v>
      </c>
    </row>
    <row r="44" spans="1:24" ht="12.75" customHeight="1" x14ac:dyDescent="0.25">
      <c r="A44" t="s">
        <v>3</v>
      </c>
      <c r="B44" t="s">
        <v>99</v>
      </c>
      <c r="C44" s="21">
        <f>H55</f>
        <v>1752315.21</v>
      </c>
      <c r="D44" s="20">
        <f>I55</f>
        <v>1165710.23</v>
      </c>
      <c r="E44" s="1"/>
      <c r="F44" t="s">
        <v>6</v>
      </c>
      <c r="G44" t="s">
        <v>7</v>
      </c>
      <c r="H44" s="1">
        <f t="shared" si="2"/>
        <v>414424.38</v>
      </c>
      <c r="I44" s="1">
        <f t="shared" si="3"/>
        <v>274866.59999999998</v>
      </c>
      <c r="J44" t="s">
        <v>6</v>
      </c>
      <c r="K44" s="45" t="s">
        <v>143</v>
      </c>
      <c r="L44" s="57">
        <v>2520.04</v>
      </c>
      <c r="M44" s="58">
        <v>69778.89</v>
      </c>
      <c r="N44" s="57">
        <v>0</v>
      </c>
      <c r="O44" s="58">
        <v>69778.89</v>
      </c>
      <c r="P44" s="57">
        <v>0</v>
      </c>
      <c r="Q44" s="58">
        <v>0</v>
      </c>
      <c r="R44" s="57">
        <v>0</v>
      </c>
      <c r="S44" s="58">
        <v>0</v>
      </c>
      <c r="T44" s="57">
        <v>0</v>
      </c>
      <c r="U44" s="58">
        <v>274866.59999999998</v>
      </c>
      <c r="V44" s="57">
        <v>0</v>
      </c>
      <c r="W44" s="58">
        <v>1871.28</v>
      </c>
      <c r="X44" s="59">
        <v>418815.7</v>
      </c>
    </row>
    <row r="45" spans="1:24" ht="12.75" customHeight="1" x14ac:dyDescent="0.25">
      <c r="A45" t="s">
        <v>3</v>
      </c>
      <c r="B45" t="s">
        <v>100</v>
      </c>
      <c r="C45" s="21">
        <f>SUM(H46:H47)</f>
        <v>472357.15</v>
      </c>
      <c r="D45" s="20">
        <f>SUM(I46:I47)</f>
        <v>313216.59000000003</v>
      </c>
      <c r="E45" s="1"/>
      <c r="F45" t="s">
        <v>8</v>
      </c>
      <c r="G45" t="s">
        <v>9</v>
      </c>
      <c r="H45" s="1">
        <f t="shared" si="2"/>
        <v>1384384.1099999999</v>
      </c>
      <c r="I45" s="1">
        <f t="shared" si="3"/>
        <v>919582.45</v>
      </c>
      <c r="J45" t="s">
        <v>8</v>
      </c>
      <c r="K45" s="45" t="s">
        <v>144</v>
      </c>
      <c r="L45" s="57">
        <v>0</v>
      </c>
      <c r="M45" s="58">
        <v>232400.83</v>
      </c>
      <c r="N45" s="57">
        <v>2699.48</v>
      </c>
      <c r="O45" s="58">
        <v>232400.83</v>
      </c>
      <c r="P45" s="57">
        <v>2699.48</v>
      </c>
      <c r="Q45" s="58">
        <v>0</v>
      </c>
      <c r="R45" s="57">
        <v>0</v>
      </c>
      <c r="S45" s="58">
        <v>0</v>
      </c>
      <c r="T45" s="57">
        <v>0</v>
      </c>
      <c r="U45" s="58">
        <v>919582.45</v>
      </c>
      <c r="V45" s="57">
        <v>10768.57</v>
      </c>
      <c r="W45" s="58">
        <v>0</v>
      </c>
      <c r="X45" s="59">
        <v>1400551.64</v>
      </c>
    </row>
    <row r="46" spans="1:24" ht="12.75" customHeight="1" x14ac:dyDescent="0.25">
      <c r="A46" t="s">
        <v>3</v>
      </c>
      <c r="B46" t="s">
        <v>110</v>
      </c>
      <c r="C46" s="21">
        <f>H48</f>
        <v>987234.57000000007</v>
      </c>
      <c r="D46" s="20">
        <f>I48</f>
        <v>656270.99</v>
      </c>
      <c r="E46" s="1"/>
      <c r="F46" t="s">
        <v>10</v>
      </c>
      <c r="G46" t="s">
        <v>11</v>
      </c>
      <c r="H46" s="1">
        <f t="shared" si="2"/>
        <v>285223.42</v>
      </c>
      <c r="I46" s="1">
        <f t="shared" si="3"/>
        <v>189134.38</v>
      </c>
      <c r="J46" t="s">
        <v>10</v>
      </c>
      <c r="K46" s="45" t="s">
        <v>145</v>
      </c>
      <c r="L46" s="57">
        <v>0</v>
      </c>
      <c r="M46" s="58">
        <v>48044.52</v>
      </c>
      <c r="N46" s="57">
        <v>51.78</v>
      </c>
      <c r="O46" s="58">
        <v>48044.52</v>
      </c>
      <c r="P46" s="57">
        <v>51.78</v>
      </c>
      <c r="Q46" s="58">
        <v>0</v>
      </c>
      <c r="R46" s="57">
        <v>0</v>
      </c>
      <c r="S46" s="58">
        <v>0</v>
      </c>
      <c r="T46" s="57">
        <v>0</v>
      </c>
      <c r="U46" s="58">
        <v>189134.38</v>
      </c>
      <c r="V46" s="57">
        <v>201.43</v>
      </c>
      <c r="W46" s="58">
        <v>0</v>
      </c>
      <c r="X46" s="59">
        <v>285528.40999999997</v>
      </c>
    </row>
    <row r="47" spans="1:24" ht="12.75" customHeight="1" x14ac:dyDescent="0.25">
      <c r="A47" t="s">
        <v>3</v>
      </c>
      <c r="B47" t="s">
        <v>101</v>
      </c>
      <c r="C47" s="21">
        <f>SUM(H49:H50)</f>
        <v>3626584.12</v>
      </c>
      <c r="D47" s="20">
        <f>SUM(I49:I50)</f>
        <v>2407412.5</v>
      </c>
      <c r="E47" s="1"/>
      <c r="F47" t="s">
        <v>12</v>
      </c>
      <c r="G47" t="s">
        <v>13</v>
      </c>
      <c r="H47" s="1">
        <f t="shared" si="2"/>
        <v>187133.73</v>
      </c>
      <c r="I47" s="1">
        <f t="shared" si="3"/>
        <v>124082.21</v>
      </c>
      <c r="J47" t="s">
        <v>12</v>
      </c>
      <c r="K47" s="45" t="s">
        <v>146</v>
      </c>
      <c r="L47" s="57">
        <v>0</v>
      </c>
      <c r="M47" s="58">
        <v>31525.759999999998</v>
      </c>
      <c r="N47" s="57">
        <v>8191.92</v>
      </c>
      <c r="O47" s="58">
        <v>31525.759999999998</v>
      </c>
      <c r="P47" s="57">
        <v>8191.92</v>
      </c>
      <c r="Q47" s="58">
        <v>0</v>
      </c>
      <c r="R47" s="57">
        <v>0</v>
      </c>
      <c r="S47" s="58">
        <v>0</v>
      </c>
      <c r="T47" s="57">
        <v>0</v>
      </c>
      <c r="U47" s="58">
        <v>124082.21</v>
      </c>
      <c r="V47" s="57">
        <v>32041.5</v>
      </c>
      <c r="W47" s="58">
        <v>0</v>
      </c>
      <c r="X47" s="59">
        <v>235559.07</v>
      </c>
    </row>
    <row r="48" spans="1:24" ht="12.75" customHeight="1" x14ac:dyDescent="0.25">
      <c r="A48" t="s">
        <v>3</v>
      </c>
      <c r="B48" t="s">
        <v>102</v>
      </c>
      <c r="C48" s="21">
        <f>SUM(H51:H52)</f>
        <v>937489.49</v>
      </c>
      <c r="D48" s="20">
        <f>SUM(I51:I52)</f>
        <v>624169.19000000006</v>
      </c>
      <c r="E48" s="1"/>
      <c r="F48" t="s">
        <v>14</v>
      </c>
      <c r="G48" t="s">
        <v>15</v>
      </c>
      <c r="H48" s="1">
        <f t="shared" si="2"/>
        <v>987234.57000000007</v>
      </c>
      <c r="I48" s="1">
        <f t="shared" si="3"/>
        <v>656270.99</v>
      </c>
      <c r="J48" t="s">
        <v>14</v>
      </c>
      <c r="K48" s="45" t="s">
        <v>147</v>
      </c>
      <c r="L48" s="57">
        <v>3.91</v>
      </c>
      <c r="M48" s="58">
        <v>165481.79</v>
      </c>
      <c r="N48" s="57">
        <v>4093.4</v>
      </c>
      <c r="O48" s="58">
        <v>165481.79</v>
      </c>
      <c r="P48" s="57">
        <v>4093.4</v>
      </c>
      <c r="Q48" s="58">
        <v>0</v>
      </c>
      <c r="R48" s="57">
        <v>0</v>
      </c>
      <c r="S48" s="58">
        <v>0</v>
      </c>
      <c r="T48" s="57">
        <v>0</v>
      </c>
      <c r="U48" s="58">
        <v>656270.99</v>
      </c>
      <c r="V48" s="57">
        <v>16182.57</v>
      </c>
      <c r="W48" s="58">
        <v>2.93</v>
      </c>
      <c r="X48" s="59">
        <v>1011610.78</v>
      </c>
    </row>
    <row r="49" spans="1:24" ht="12.75" customHeight="1" x14ac:dyDescent="0.25">
      <c r="A49" t="s">
        <v>3</v>
      </c>
      <c r="B49" t="s">
        <v>103</v>
      </c>
      <c r="C49" s="21">
        <f>H53</f>
        <v>653502.76</v>
      </c>
      <c r="D49" s="20">
        <f>I53</f>
        <v>433494.64</v>
      </c>
      <c r="E49" s="1"/>
      <c r="F49" t="s">
        <v>16</v>
      </c>
      <c r="G49" t="s">
        <v>17</v>
      </c>
      <c r="H49" s="1">
        <f t="shared" si="2"/>
        <v>3512394.04</v>
      </c>
      <c r="I49" s="1">
        <f t="shared" si="3"/>
        <v>2331753.42</v>
      </c>
      <c r="J49" t="s">
        <v>16</v>
      </c>
      <c r="K49" s="45" t="s">
        <v>148</v>
      </c>
      <c r="L49" s="57">
        <v>0</v>
      </c>
      <c r="M49" s="58">
        <v>590320.31000000006</v>
      </c>
      <c r="N49" s="57">
        <v>35576</v>
      </c>
      <c r="O49" s="58">
        <v>590320.31000000006</v>
      </c>
      <c r="P49" s="57">
        <v>35576</v>
      </c>
      <c r="Q49" s="58">
        <v>0</v>
      </c>
      <c r="R49" s="57">
        <v>0</v>
      </c>
      <c r="S49" s="58">
        <v>0</v>
      </c>
      <c r="T49" s="57">
        <v>0</v>
      </c>
      <c r="U49" s="58">
        <v>2331753.42</v>
      </c>
      <c r="V49" s="57">
        <v>140664.57</v>
      </c>
      <c r="W49" s="58">
        <v>0</v>
      </c>
      <c r="X49" s="59">
        <v>3724210.61</v>
      </c>
    </row>
    <row r="50" spans="1:24" ht="12.75" customHeight="1" x14ac:dyDescent="0.25">
      <c r="A50" t="s">
        <v>3</v>
      </c>
      <c r="B50" t="s">
        <v>104</v>
      </c>
      <c r="C50" s="21">
        <f>SUM(H56:H57)</f>
        <v>601634.81999999995</v>
      </c>
      <c r="D50" s="20">
        <f>SUM(I56:I57)</f>
        <v>398803.04</v>
      </c>
      <c r="E50" s="1"/>
      <c r="F50" t="s">
        <v>18</v>
      </c>
      <c r="G50" t="s">
        <v>19</v>
      </c>
      <c r="H50" s="1">
        <f t="shared" si="2"/>
        <v>114190.08</v>
      </c>
      <c r="I50" s="1">
        <f t="shared" si="3"/>
        <v>75659.08</v>
      </c>
      <c r="J50" t="s">
        <v>18</v>
      </c>
      <c r="K50" s="45" t="s">
        <v>149</v>
      </c>
      <c r="L50" s="57">
        <v>0</v>
      </c>
      <c r="M50" s="58">
        <v>19265.5</v>
      </c>
      <c r="N50" s="57">
        <v>6645.34</v>
      </c>
      <c r="O50" s="58">
        <v>19265.5</v>
      </c>
      <c r="P50" s="57">
        <v>6645.34</v>
      </c>
      <c r="Q50" s="58">
        <v>0</v>
      </c>
      <c r="R50" s="57">
        <v>0</v>
      </c>
      <c r="S50" s="58">
        <v>0</v>
      </c>
      <c r="T50" s="57">
        <v>0</v>
      </c>
      <c r="U50" s="58">
        <v>75659.08</v>
      </c>
      <c r="V50" s="57">
        <v>26482.39</v>
      </c>
      <c r="W50" s="58">
        <v>0</v>
      </c>
      <c r="X50" s="59">
        <v>153963.15</v>
      </c>
    </row>
    <row r="51" spans="1:24" ht="12.75" customHeight="1" x14ac:dyDescent="0.25">
      <c r="A51" t="s">
        <v>3</v>
      </c>
      <c r="B51" t="s">
        <v>105</v>
      </c>
      <c r="C51" s="21">
        <f>H61</f>
        <v>51627.31</v>
      </c>
      <c r="D51" s="20">
        <f>I61</f>
        <v>34384.81</v>
      </c>
      <c r="E51" s="1"/>
      <c r="F51" t="s">
        <v>20</v>
      </c>
      <c r="G51" t="s">
        <v>21</v>
      </c>
      <c r="H51" s="1">
        <f t="shared" si="2"/>
        <v>776159.29</v>
      </c>
      <c r="I51" s="1">
        <f t="shared" si="3"/>
        <v>516732.83</v>
      </c>
      <c r="J51" t="s">
        <v>20</v>
      </c>
      <c r="K51" s="45" t="s">
        <v>150</v>
      </c>
      <c r="L51" s="57">
        <v>3333.68</v>
      </c>
      <c r="M51" s="58">
        <v>129713.23</v>
      </c>
      <c r="N51" s="57">
        <v>1588.37</v>
      </c>
      <c r="O51" s="58">
        <v>129713.23</v>
      </c>
      <c r="P51" s="57">
        <v>1588.37</v>
      </c>
      <c r="Q51" s="58">
        <v>0</v>
      </c>
      <c r="R51" s="57">
        <v>0</v>
      </c>
      <c r="S51" s="58">
        <v>0</v>
      </c>
      <c r="T51" s="57">
        <v>0</v>
      </c>
      <c r="U51" s="58">
        <v>516732.83</v>
      </c>
      <c r="V51" s="57">
        <v>6317.69</v>
      </c>
      <c r="W51" s="58">
        <v>2495.3200000000002</v>
      </c>
      <c r="X51" s="59">
        <v>791482.72</v>
      </c>
    </row>
    <row r="52" spans="1:24" ht="12.75" customHeight="1" x14ac:dyDescent="0.25">
      <c r="A52" t="s">
        <v>3</v>
      </c>
      <c r="B52" t="s">
        <v>106</v>
      </c>
      <c r="C52" s="21">
        <f>H62</f>
        <v>4267998.45</v>
      </c>
      <c r="D52" s="20">
        <f>I62</f>
        <v>2844023.91</v>
      </c>
      <c r="E52" s="1"/>
      <c r="F52" t="s">
        <v>22</v>
      </c>
      <c r="G52" t="s">
        <v>23</v>
      </c>
      <c r="H52" s="1">
        <f t="shared" si="2"/>
        <v>161330.20000000001</v>
      </c>
      <c r="I52" s="1">
        <f t="shared" si="3"/>
        <v>107436.36</v>
      </c>
      <c r="J52" t="s">
        <v>22</v>
      </c>
      <c r="K52" s="45" t="s">
        <v>151</v>
      </c>
      <c r="L52" s="57">
        <v>0</v>
      </c>
      <c r="M52" s="58">
        <v>26946.92</v>
      </c>
      <c r="N52" s="57">
        <v>159.18</v>
      </c>
      <c r="O52" s="58">
        <v>26946.92</v>
      </c>
      <c r="P52" s="57">
        <v>159.18</v>
      </c>
      <c r="Q52" s="58">
        <v>0</v>
      </c>
      <c r="R52" s="57">
        <v>0</v>
      </c>
      <c r="S52" s="58">
        <v>0</v>
      </c>
      <c r="T52" s="57">
        <v>0</v>
      </c>
      <c r="U52" s="58">
        <v>107436.36</v>
      </c>
      <c r="V52" s="57">
        <v>626.89</v>
      </c>
      <c r="W52" s="58">
        <v>0</v>
      </c>
      <c r="X52" s="59">
        <v>162275.45000000001</v>
      </c>
    </row>
    <row r="53" spans="1:24" ht="12.75" customHeight="1" x14ac:dyDescent="0.25">
      <c r="A53" t="s">
        <v>3</v>
      </c>
      <c r="B53" t="s">
        <v>194</v>
      </c>
      <c r="C53" s="21">
        <f>H67</f>
        <v>4815080.22</v>
      </c>
      <c r="D53" s="20">
        <f>I67</f>
        <v>3202181.08</v>
      </c>
      <c r="E53" s="1"/>
      <c r="F53" t="s">
        <v>24</v>
      </c>
      <c r="G53" t="s">
        <v>25</v>
      </c>
      <c r="H53" s="1">
        <f t="shared" si="2"/>
        <v>653502.76</v>
      </c>
      <c r="I53" s="1">
        <f t="shared" si="3"/>
        <v>433494.64</v>
      </c>
      <c r="J53" t="s">
        <v>24</v>
      </c>
      <c r="K53" s="45" t="s">
        <v>152</v>
      </c>
      <c r="L53" s="57">
        <v>0</v>
      </c>
      <c r="M53" s="58">
        <v>110004.06</v>
      </c>
      <c r="N53" s="57">
        <v>50.71</v>
      </c>
      <c r="O53" s="58">
        <v>110004.06</v>
      </c>
      <c r="P53" s="57">
        <v>50.71</v>
      </c>
      <c r="Q53" s="58">
        <v>0</v>
      </c>
      <c r="R53" s="57">
        <v>0</v>
      </c>
      <c r="S53" s="58">
        <v>0</v>
      </c>
      <c r="T53" s="57">
        <v>0</v>
      </c>
      <c r="U53" s="58">
        <v>433494.64</v>
      </c>
      <c r="V53" s="57">
        <v>202.85</v>
      </c>
      <c r="W53" s="58">
        <v>0</v>
      </c>
      <c r="X53" s="59">
        <v>653807.03</v>
      </c>
    </row>
    <row r="54" spans="1:24" ht="12.75" customHeight="1" x14ac:dyDescent="0.25">
      <c r="A54" t="s">
        <v>3</v>
      </c>
      <c r="B54" t="s">
        <v>109</v>
      </c>
      <c r="C54" s="21">
        <f>H54+SUM(H58:H60)+SUM(H63:H66)+SUM(H68:H69)</f>
        <v>3461625.3</v>
      </c>
      <c r="D54" s="20">
        <f>I54+SUM(I58:I60)+SUM(I63:I66)+SUM(I68:I69)</f>
        <v>2300653.9000000004</v>
      </c>
      <c r="E54" s="1"/>
      <c r="F54" t="s">
        <v>26</v>
      </c>
      <c r="G54" t="s">
        <v>27</v>
      </c>
      <c r="H54" s="1">
        <f t="shared" si="2"/>
        <v>281679.25</v>
      </c>
      <c r="I54" s="1">
        <f t="shared" si="3"/>
        <v>186743.55</v>
      </c>
      <c r="J54" t="s">
        <v>26</v>
      </c>
      <c r="K54" s="45" t="s">
        <v>153</v>
      </c>
      <c r="L54" s="57">
        <v>0</v>
      </c>
      <c r="M54" s="58">
        <v>47467.85</v>
      </c>
      <c r="N54" s="57">
        <v>576.36</v>
      </c>
      <c r="O54" s="58">
        <v>47467.85</v>
      </c>
      <c r="P54" s="57">
        <v>576.36</v>
      </c>
      <c r="Q54" s="58">
        <v>0</v>
      </c>
      <c r="R54" s="57">
        <v>0</v>
      </c>
      <c r="S54" s="58">
        <v>0</v>
      </c>
      <c r="T54" s="57">
        <v>0</v>
      </c>
      <c r="U54" s="58">
        <v>186743.55</v>
      </c>
      <c r="V54" s="57">
        <v>2265.13</v>
      </c>
      <c r="W54" s="58">
        <v>0</v>
      </c>
      <c r="X54" s="59">
        <v>285097.09999999998</v>
      </c>
    </row>
    <row r="55" spans="1:24" ht="12.75" customHeight="1" x14ac:dyDescent="0.25">
      <c r="A55" t="s">
        <v>3</v>
      </c>
      <c r="B55" t="s">
        <v>107</v>
      </c>
      <c r="C55" s="21">
        <f>SUM(H70:H72)</f>
        <v>1917016.2300000002</v>
      </c>
      <c r="D55" s="20">
        <f>SUM(I70:I72)</f>
        <v>1270222.6900000002</v>
      </c>
      <c r="E55" s="1"/>
      <c r="F55" t="s">
        <v>28</v>
      </c>
      <c r="G55" t="s">
        <v>29</v>
      </c>
      <c r="H55" s="1">
        <f t="shared" si="2"/>
        <v>1752315.21</v>
      </c>
      <c r="I55" s="1">
        <f t="shared" si="3"/>
        <v>1165710.23</v>
      </c>
      <c r="J55" t="s">
        <v>28</v>
      </c>
      <c r="K55" s="45" t="s">
        <v>154</v>
      </c>
      <c r="L55" s="57">
        <v>4252.33</v>
      </c>
      <c r="M55" s="58">
        <v>293302.49</v>
      </c>
      <c r="N55" s="57">
        <v>2243.29</v>
      </c>
      <c r="O55" s="58">
        <v>293302.49</v>
      </c>
      <c r="P55" s="57">
        <v>2243.29</v>
      </c>
      <c r="Q55" s="58">
        <v>0</v>
      </c>
      <c r="R55" s="57">
        <v>0</v>
      </c>
      <c r="S55" s="58">
        <v>0</v>
      </c>
      <c r="T55" s="57">
        <v>0</v>
      </c>
      <c r="U55" s="58">
        <v>1165710.23</v>
      </c>
      <c r="V55" s="57">
        <v>8930.31</v>
      </c>
      <c r="W55" s="58">
        <v>3118.82</v>
      </c>
      <c r="X55" s="59">
        <v>1773103.25</v>
      </c>
    </row>
    <row r="56" spans="1:24" ht="12.75" customHeight="1" x14ac:dyDescent="0.25">
      <c r="A56" t="s">
        <v>3</v>
      </c>
      <c r="B56" t="s">
        <v>108</v>
      </c>
      <c r="C56" s="21">
        <f>SUM(H73:H76)</f>
        <v>5655388.9200000009</v>
      </c>
      <c r="D56" s="20">
        <f>SUM(I73:I76)</f>
        <v>3753462.08</v>
      </c>
      <c r="F56" t="s">
        <v>30</v>
      </c>
      <c r="G56" t="s">
        <v>31</v>
      </c>
      <c r="H56" s="1">
        <f t="shared" si="2"/>
        <v>536230.07999999996</v>
      </c>
      <c r="I56" s="1">
        <f t="shared" si="3"/>
        <v>355600.5</v>
      </c>
      <c r="J56" t="s">
        <v>30</v>
      </c>
      <c r="K56" s="45" t="s">
        <v>155</v>
      </c>
      <c r="L56" s="57">
        <v>0</v>
      </c>
      <c r="M56" s="58">
        <v>90314.79</v>
      </c>
      <c r="N56" s="57">
        <v>199.24</v>
      </c>
      <c r="O56" s="58">
        <v>90314.79</v>
      </c>
      <c r="P56" s="57">
        <v>199.24</v>
      </c>
      <c r="Q56" s="58">
        <v>0</v>
      </c>
      <c r="R56" s="57">
        <v>0</v>
      </c>
      <c r="S56" s="58">
        <v>0</v>
      </c>
      <c r="T56" s="57">
        <v>0</v>
      </c>
      <c r="U56" s="58">
        <v>355600.5</v>
      </c>
      <c r="V56" s="57">
        <v>778.16</v>
      </c>
      <c r="W56" s="58">
        <v>0</v>
      </c>
      <c r="X56" s="59">
        <v>537406.71999999997</v>
      </c>
    </row>
    <row r="57" spans="1:24" ht="12.75" customHeight="1" x14ac:dyDescent="0.25">
      <c r="A57" t="s">
        <v>3</v>
      </c>
      <c r="D57" s="66"/>
      <c r="E57" s="6"/>
      <c r="F57" t="s">
        <v>32</v>
      </c>
      <c r="G57" t="s">
        <v>33</v>
      </c>
      <c r="H57" s="1">
        <f t="shared" si="2"/>
        <v>65404.740000000005</v>
      </c>
      <c r="I57" s="1">
        <f t="shared" si="3"/>
        <v>43202.54</v>
      </c>
      <c r="J57" t="s">
        <v>32</v>
      </c>
      <c r="K57" s="45" t="s">
        <v>156</v>
      </c>
      <c r="L57" s="57">
        <v>0</v>
      </c>
      <c r="M57" s="58">
        <v>11101.1</v>
      </c>
      <c r="N57" s="57">
        <v>0.9</v>
      </c>
      <c r="O57" s="58">
        <v>11101.1</v>
      </c>
      <c r="P57" s="57">
        <v>0.9</v>
      </c>
      <c r="Q57" s="58">
        <v>0</v>
      </c>
      <c r="R57" s="57">
        <v>0</v>
      </c>
      <c r="S57" s="58">
        <v>0</v>
      </c>
      <c r="T57" s="57">
        <v>0</v>
      </c>
      <c r="U57" s="58">
        <v>43202.54</v>
      </c>
      <c r="V57" s="57">
        <v>3.56</v>
      </c>
      <c r="W57" s="58">
        <v>0</v>
      </c>
      <c r="X57" s="59">
        <v>65410.1</v>
      </c>
    </row>
    <row r="58" spans="1:24" ht="12.75" customHeight="1" x14ac:dyDescent="0.25">
      <c r="A58" t="s">
        <v>3</v>
      </c>
      <c r="B58" s="3" t="s">
        <v>97</v>
      </c>
      <c r="C58" s="25">
        <f>SUM(C43:C56)</f>
        <v>31349339.660000004</v>
      </c>
      <c r="D58" s="28">
        <f>SUM(D43:D56)</f>
        <v>20831498.740000002</v>
      </c>
      <c r="F58" t="s">
        <v>34</v>
      </c>
      <c r="G58" t="s">
        <v>35</v>
      </c>
      <c r="H58" s="1">
        <f t="shared" si="2"/>
        <v>57690.02</v>
      </c>
      <c r="I58" s="1">
        <f t="shared" si="3"/>
        <v>38371.74</v>
      </c>
      <c r="J58" t="s">
        <v>34</v>
      </c>
      <c r="K58" s="45" t="s">
        <v>157</v>
      </c>
      <c r="L58" s="57">
        <v>0</v>
      </c>
      <c r="M58" s="58">
        <v>9659.14</v>
      </c>
      <c r="N58" s="57">
        <v>1.44</v>
      </c>
      <c r="O58" s="58">
        <v>9659.14</v>
      </c>
      <c r="P58" s="57">
        <v>1.44</v>
      </c>
      <c r="Q58" s="58">
        <v>0</v>
      </c>
      <c r="R58" s="57">
        <v>0</v>
      </c>
      <c r="S58" s="58">
        <v>0</v>
      </c>
      <c r="T58" s="57">
        <v>0</v>
      </c>
      <c r="U58" s="58">
        <v>38371.74</v>
      </c>
      <c r="V58" s="57">
        <v>5.6</v>
      </c>
      <c r="W58" s="58">
        <v>0</v>
      </c>
      <c r="X58" s="59">
        <v>57698.5</v>
      </c>
    </row>
    <row r="59" spans="1:24" ht="12.75" customHeight="1" x14ac:dyDescent="0.25">
      <c r="A59" t="s">
        <v>3</v>
      </c>
      <c r="C59" s="21"/>
      <c r="D59" s="20"/>
      <c r="F59" t="s">
        <v>36</v>
      </c>
      <c r="G59" t="s">
        <v>37</v>
      </c>
      <c r="H59" s="1">
        <f t="shared" si="2"/>
        <v>494515.08</v>
      </c>
      <c r="I59" s="1">
        <f t="shared" si="3"/>
        <v>328637.32</v>
      </c>
      <c r="J59" t="s">
        <v>36</v>
      </c>
      <c r="K59" s="45" t="s">
        <v>158</v>
      </c>
      <c r="L59" s="57">
        <v>0</v>
      </c>
      <c r="M59" s="58">
        <v>82938.880000000005</v>
      </c>
      <c r="N59" s="57">
        <v>322.14999999999998</v>
      </c>
      <c r="O59" s="58">
        <v>82938.880000000005</v>
      </c>
      <c r="P59" s="57">
        <v>322.14999999999998</v>
      </c>
      <c r="Q59" s="58">
        <v>0</v>
      </c>
      <c r="R59" s="57">
        <v>0</v>
      </c>
      <c r="S59" s="58">
        <v>0</v>
      </c>
      <c r="T59" s="57">
        <v>0</v>
      </c>
      <c r="U59" s="58">
        <v>328637.32</v>
      </c>
      <c r="V59" s="57">
        <v>1285.78</v>
      </c>
      <c r="W59" s="58">
        <v>0</v>
      </c>
      <c r="X59" s="59">
        <v>496445.16</v>
      </c>
    </row>
    <row r="60" spans="1:24" ht="12.75" customHeight="1" x14ac:dyDescent="0.25">
      <c r="A60" t="s">
        <v>3</v>
      </c>
      <c r="B60" s="30" t="s">
        <v>176</v>
      </c>
      <c r="C60" s="21">
        <f>SUM(C43:C54)</f>
        <v>23776934.510000002</v>
      </c>
      <c r="D60" s="20">
        <f>SUM(D43:D54)</f>
        <v>15807813.969999999</v>
      </c>
      <c r="F60" t="s">
        <v>38</v>
      </c>
      <c r="G60" t="s">
        <v>39</v>
      </c>
      <c r="H60" s="1">
        <f t="shared" si="2"/>
        <v>52546.18</v>
      </c>
      <c r="I60" s="1">
        <f t="shared" si="3"/>
        <v>34813.68</v>
      </c>
      <c r="J60" t="s">
        <v>38</v>
      </c>
      <c r="K60" s="45" t="s">
        <v>159</v>
      </c>
      <c r="L60" s="57">
        <v>3.74</v>
      </c>
      <c r="M60" s="58">
        <v>8866.25</v>
      </c>
      <c r="N60" s="57">
        <v>39.130000000000003</v>
      </c>
      <c r="O60" s="58">
        <v>8866.25</v>
      </c>
      <c r="P60" s="57">
        <v>39.130000000000003</v>
      </c>
      <c r="Q60" s="58">
        <v>0</v>
      </c>
      <c r="R60" s="57">
        <v>0</v>
      </c>
      <c r="S60" s="58">
        <v>0</v>
      </c>
      <c r="T60" s="57">
        <v>0</v>
      </c>
      <c r="U60" s="58">
        <v>34813.68</v>
      </c>
      <c r="V60" s="57">
        <v>154.52000000000001</v>
      </c>
      <c r="W60" s="58">
        <v>2.8</v>
      </c>
      <c r="X60" s="59">
        <v>52785.5</v>
      </c>
    </row>
    <row r="61" spans="1:24" ht="12.75" customHeight="1" x14ac:dyDescent="0.25">
      <c r="A61" t="s">
        <v>3</v>
      </c>
      <c r="D61" s="66"/>
      <c r="F61" t="s">
        <v>40</v>
      </c>
      <c r="G61" t="s">
        <v>41</v>
      </c>
      <c r="H61" s="1">
        <f t="shared" si="2"/>
        <v>51627.31</v>
      </c>
      <c r="I61" s="1">
        <f t="shared" si="3"/>
        <v>34384.81</v>
      </c>
      <c r="J61" t="s">
        <v>40</v>
      </c>
      <c r="K61" s="45" t="s">
        <v>160</v>
      </c>
      <c r="L61" s="57">
        <v>0</v>
      </c>
      <c r="M61" s="58">
        <v>8621.25</v>
      </c>
      <c r="N61" s="57">
        <v>0</v>
      </c>
      <c r="O61" s="58">
        <v>8621.25</v>
      </c>
      <c r="P61" s="57">
        <v>0</v>
      </c>
      <c r="Q61" s="58">
        <v>0</v>
      </c>
      <c r="R61" s="57">
        <v>0</v>
      </c>
      <c r="S61" s="58">
        <v>0</v>
      </c>
      <c r="T61" s="57">
        <v>0</v>
      </c>
      <c r="U61" s="58">
        <v>34384.81</v>
      </c>
      <c r="V61" s="57">
        <v>0</v>
      </c>
      <c r="W61" s="58">
        <v>0</v>
      </c>
      <c r="X61" s="59">
        <v>51627.31</v>
      </c>
    </row>
    <row r="62" spans="1:24" ht="12.75" customHeight="1" x14ac:dyDescent="0.25">
      <c r="A62" t="s">
        <v>3</v>
      </c>
      <c r="D62" s="66"/>
      <c r="F62" t="s">
        <v>42</v>
      </c>
      <c r="G62" t="s">
        <v>43</v>
      </c>
      <c r="H62" s="1">
        <f t="shared" si="2"/>
        <v>4267998.45</v>
      </c>
      <c r="I62" s="1">
        <f t="shared" si="3"/>
        <v>2844023.91</v>
      </c>
      <c r="J62" t="s">
        <v>42</v>
      </c>
      <c r="K62" s="45" t="s">
        <v>161</v>
      </c>
      <c r="L62" s="57">
        <v>0</v>
      </c>
      <c r="M62" s="58">
        <v>711987.27</v>
      </c>
      <c r="N62" s="57">
        <v>28734.400000000001</v>
      </c>
      <c r="O62" s="58">
        <v>711987.27</v>
      </c>
      <c r="P62" s="57">
        <v>28734.400000000001</v>
      </c>
      <c r="Q62" s="58">
        <v>0</v>
      </c>
      <c r="R62" s="57">
        <v>0</v>
      </c>
      <c r="S62" s="58">
        <v>0</v>
      </c>
      <c r="T62" s="57">
        <v>0</v>
      </c>
      <c r="U62" s="58">
        <v>2844023.91</v>
      </c>
      <c r="V62" s="57">
        <v>114893.2</v>
      </c>
      <c r="W62" s="58">
        <v>0</v>
      </c>
      <c r="X62" s="59">
        <v>4440360.45</v>
      </c>
    </row>
    <row r="63" spans="1:24" ht="12.75" customHeight="1" x14ac:dyDescent="0.25">
      <c r="A63" t="s">
        <v>3</v>
      </c>
      <c r="D63" s="66"/>
      <c r="F63" t="s">
        <v>44</v>
      </c>
      <c r="G63" t="s">
        <v>45</v>
      </c>
      <c r="H63" s="1">
        <f t="shared" si="2"/>
        <v>57420.380000000005</v>
      </c>
      <c r="I63" s="1">
        <f t="shared" si="3"/>
        <v>38043.120000000003</v>
      </c>
      <c r="J63" t="s">
        <v>44</v>
      </c>
      <c r="K63" s="45" t="s">
        <v>162</v>
      </c>
      <c r="L63" s="57">
        <v>0</v>
      </c>
      <c r="M63" s="58">
        <v>9688.6299999999992</v>
      </c>
      <c r="N63" s="57">
        <v>0</v>
      </c>
      <c r="O63" s="58">
        <v>9688.6299999999992</v>
      </c>
      <c r="P63" s="57">
        <v>0</v>
      </c>
      <c r="Q63" s="58">
        <v>0</v>
      </c>
      <c r="R63" s="57">
        <v>0</v>
      </c>
      <c r="S63" s="58">
        <v>0</v>
      </c>
      <c r="T63" s="57">
        <v>0</v>
      </c>
      <c r="U63" s="58">
        <v>38043.120000000003</v>
      </c>
      <c r="V63" s="57">
        <v>0</v>
      </c>
      <c r="W63" s="58">
        <v>0</v>
      </c>
      <c r="X63" s="59">
        <v>57420.38</v>
      </c>
    </row>
    <row r="64" spans="1:24" ht="12.75" customHeight="1" x14ac:dyDescent="0.25">
      <c r="A64" t="s">
        <v>3</v>
      </c>
      <c r="D64" s="66"/>
      <c r="F64" t="s">
        <v>46</v>
      </c>
      <c r="G64" t="s">
        <v>47</v>
      </c>
      <c r="H64" s="1">
        <f t="shared" si="2"/>
        <v>334945.69</v>
      </c>
      <c r="I64" s="1">
        <f t="shared" si="3"/>
        <v>221955.17</v>
      </c>
      <c r="J64" t="s">
        <v>46</v>
      </c>
      <c r="K64" s="45" t="s">
        <v>163</v>
      </c>
      <c r="L64" s="57">
        <v>2312.63</v>
      </c>
      <c r="M64" s="58">
        <v>56495.26</v>
      </c>
      <c r="N64" s="57">
        <v>372.38</v>
      </c>
      <c r="O64" s="58">
        <v>56495.26</v>
      </c>
      <c r="P64" s="57">
        <v>372.38</v>
      </c>
      <c r="Q64" s="58">
        <v>0</v>
      </c>
      <c r="R64" s="57">
        <v>0</v>
      </c>
      <c r="S64" s="58">
        <v>0</v>
      </c>
      <c r="T64" s="57">
        <v>0</v>
      </c>
      <c r="U64" s="58">
        <v>221955.17</v>
      </c>
      <c r="V64" s="57">
        <v>1475.24</v>
      </c>
      <c r="W64" s="58">
        <v>1673.16</v>
      </c>
      <c r="X64" s="59">
        <v>341151.48</v>
      </c>
    </row>
    <row r="65" spans="1:24" ht="12.75" customHeight="1" x14ac:dyDescent="0.25">
      <c r="A65" t="s">
        <v>3</v>
      </c>
      <c r="D65" s="66"/>
      <c r="F65" t="s">
        <v>48</v>
      </c>
      <c r="G65" t="s">
        <v>49</v>
      </c>
      <c r="H65" s="1">
        <f t="shared" si="2"/>
        <v>180144.86</v>
      </c>
      <c r="I65" s="1">
        <f t="shared" si="3"/>
        <v>119389.02</v>
      </c>
      <c r="J65" t="s">
        <v>48</v>
      </c>
      <c r="K65" s="45" t="s">
        <v>164</v>
      </c>
      <c r="L65" s="57">
        <v>417.12</v>
      </c>
      <c r="M65" s="58">
        <v>30377.919999999998</v>
      </c>
      <c r="N65" s="57">
        <v>312.5</v>
      </c>
      <c r="O65" s="58">
        <v>30377.919999999998</v>
      </c>
      <c r="P65" s="57">
        <v>312.5</v>
      </c>
      <c r="Q65" s="58">
        <v>0</v>
      </c>
      <c r="R65" s="57">
        <v>0</v>
      </c>
      <c r="S65" s="58">
        <v>0</v>
      </c>
      <c r="T65" s="57">
        <v>0</v>
      </c>
      <c r="U65" s="58">
        <v>119389.02</v>
      </c>
      <c r="V65" s="57">
        <v>1213.52</v>
      </c>
      <c r="W65" s="58">
        <v>312.83999999999997</v>
      </c>
      <c r="X65" s="59">
        <v>182713.34</v>
      </c>
    </row>
    <row r="66" spans="1:24" ht="12.75" customHeight="1" x14ac:dyDescent="0.25">
      <c r="A66" t="s">
        <v>3</v>
      </c>
      <c r="D66" s="66"/>
      <c r="F66" t="s">
        <v>50</v>
      </c>
      <c r="G66" t="s">
        <v>51</v>
      </c>
      <c r="H66" s="1">
        <f t="shared" si="2"/>
        <v>889818.33000000007</v>
      </c>
      <c r="I66" s="1">
        <f t="shared" si="3"/>
        <v>591319.77</v>
      </c>
      <c r="J66" t="s">
        <v>50</v>
      </c>
      <c r="K66" s="45" t="s">
        <v>165</v>
      </c>
      <c r="L66" s="57">
        <v>0</v>
      </c>
      <c r="M66" s="58">
        <v>149249.28</v>
      </c>
      <c r="N66" s="57">
        <v>4054.75</v>
      </c>
      <c r="O66" s="58">
        <v>149249.28</v>
      </c>
      <c r="P66" s="57">
        <v>4054.75</v>
      </c>
      <c r="Q66" s="58">
        <v>0</v>
      </c>
      <c r="R66" s="57">
        <v>0</v>
      </c>
      <c r="S66" s="58">
        <v>0</v>
      </c>
      <c r="T66" s="57">
        <v>0</v>
      </c>
      <c r="U66" s="58">
        <v>591319.77</v>
      </c>
      <c r="V66" s="57">
        <v>16033.43</v>
      </c>
      <c r="W66" s="58">
        <v>0</v>
      </c>
      <c r="X66" s="59">
        <v>913961.26</v>
      </c>
    </row>
    <row r="67" spans="1:24" ht="12.75" customHeight="1" x14ac:dyDescent="0.25">
      <c r="A67" t="s">
        <v>3</v>
      </c>
      <c r="D67" s="66"/>
      <c r="F67" t="s">
        <v>52</v>
      </c>
      <c r="G67" t="s">
        <v>53</v>
      </c>
      <c r="H67" s="1">
        <f t="shared" si="2"/>
        <v>4815080.22</v>
      </c>
      <c r="I67" s="1">
        <f t="shared" si="3"/>
        <v>3202181.08</v>
      </c>
      <c r="J67" t="s">
        <v>52</v>
      </c>
      <c r="K67" s="45" t="s">
        <v>166</v>
      </c>
      <c r="L67" s="57">
        <v>0</v>
      </c>
      <c r="M67" s="58">
        <v>806451.07</v>
      </c>
      <c r="N67" s="57">
        <v>1150.54</v>
      </c>
      <c r="O67" s="58">
        <v>806448.07</v>
      </c>
      <c r="P67" s="57">
        <v>1150.54</v>
      </c>
      <c r="Q67" s="58">
        <v>0</v>
      </c>
      <c r="R67" s="57">
        <v>0</v>
      </c>
      <c r="S67" s="58">
        <v>0</v>
      </c>
      <c r="T67" s="57">
        <v>0</v>
      </c>
      <c r="U67" s="58">
        <v>3202181.08</v>
      </c>
      <c r="V67" s="57">
        <v>4544.4799999999996</v>
      </c>
      <c r="W67" s="58">
        <v>0</v>
      </c>
      <c r="X67" s="59">
        <v>4821925.78</v>
      </c>
    </row>
    <row r="68" spans="1:24" ht="12.75" customHeight="1" x14ac:dyDescent="0.25">
      <c r="A68" t="s">
        <v>3</v>
      </c>
      <c r="D68" s="66"/>
      <c r="F68" t="s">
        <v>54</v>
      </c>
      <c r="G68" t="s">
        <v>55</v>
      </c>
      <c r="H68" s="1">
        <f t="shared" si="2"/>
        <v>1906.8000000000002</v>
      </c>
      <c r="I68" s="1">
        <f t="shared" si="3"/>
        <v>1270.8800000000001</v>
      </c>
      <c r="J68" t="s">
        <v>54</v>
      </c>
      <c r="K68" s="45" t="s">
        <v>167</v>
      </c>
      <c r="L68" s="57">
        <v>1021.55</v>
      </c>
      <c r="M68" s="58">
        <v>317.95999999999998</v>
      </c>
      <c r="N68" s="57">
        <v>0</v>
      </c>
      <c r="O68" s="58">
        <v>317.95999999999998</v>
      </c>
      <c r="P68" s="57">
        <v>0</v>
      </c>
      <c r="Q68" s="58">
        <v>0</v>
      </c>
      <c r="R68" s="57">
        <v>0</v>
      </c>
      <c r="S68" s="58">
        <v>0</v>
      </c>
      <c r="T68" s="57">
        <v>0</v>
      </c>
      <c r="U68" s="58">
        <v>1270.8800000000001</v>
      </c>
      <c r="V68" s="57">
        <v>0</v>
      </c>
      <c r="W68" s="58">
        <v>763.96</v>
      </c>
      <c r="X68" s="59">
        <v>3692.31</v>
      </c>
    </row>
    <row r="69" spans="1:24" ht="12.75" customHeight="1" x14ac:dyDescent="0.25">
      <c r="A69" t="s">
        <v>3</v>
      </c>
      <c r="D69" s="66"/>
      <c r="F69" t="s">
        <v>56</v>
      </c>
      <c r="G69" t="s">
        <v>57</v>
      </c>
      <c r="H69" s="1">
        <f t="shared" si="2"/>
        <v>1110958.71</v>
      </c>
      <c r="I69" s="1">
        <f t="shared" si="3"/>
        <v>740109.65</v>
      </c>
      <c r="J69" t="s">
        <v>56</v>
      </c>
      <c r="K69" s="45" t="s">
        <v>168</v>
      </c>
      <c r="L69" s="57">
        <v>0</v>
      </c>
      <c r="M69" s="58">
        <v>185424.53</v>
      </c>
      <c r="N69" s="57">
        <v>1020.55</v>
      </c>
      <c r="O69" s="58">
        <v>185424.53</v>
      </c>
      <c r="P69" s="57">
        <v>1020.55</v>
      </c>
      <c r="Q69" s="58">
        <v>0</v>
      </c>
      <c r="R69" s="57">
        <v>0</v>
      </c>
      <c r="S69" s="58">
        <v>0</v>
      </c>
      <c r="T69" s="57">
        <v>0</v>
      </c>
      <c r="U69" s="58">
        <v>740109.65</v>
      </c>
      <c r="V69" s="57">
        <v>4044.4</v>
      </c>
      <c r="W69" s="58">
        <v>0</v>
      </c>
      <c r="X69" s="59">
        <v>1117044.21</v>
      </c>
    </row>
    <row r="70" spans="1:24" x14ac:dyDescent="0.25">
      <c r="A70" t="s">
        <v>3</v>
      </c>
      <c r="D70" s="66"/>
      <c r="F70" t="s">
        <v>58</v>
      </c>
      <c r="G70" t="s">
        <v>59</v>
      </c>
      <c r="H70" s="1">
        <f t="shared" si="2"/>
        <v>1801721.4900000002</v>
      </c>
      <c r="I70" s="1">
        <f t="shared" si="3"/>
        <v>1193506.07</v>
      </c>
      <c r="J70" t="s">
        <v>58</v>
      </c>
      <c r="K70" s="45" t="s">
        <v>169</v>
      </c>
      <c r="L70" s="57">
        <v>1129406.99</v>
      </c>
      <c r="M70" s="58">
        <v>304107.71000000002</v>
      </c>
      <c r="N70" s="57">
        <v>103.04</v>
      </c>
      <c r="O70" s="58">
        <v>304107.71000000002</v>
      </c>
      <c r="P70" s="57">
        <v>103.04</v>
      </c>
      <c r="Q70" s="58">
        <v>0</v>
      </c>
      <c r="R70" s="57">
        <v>0</v>
      </c>
      <c r="S70" s="58">
        <v>0</v>
      </c>
      <c r="T70" s="57">
        <v>0</v>
      </c>
      <c r="U70" s="58">
        <v>1193506.07</v>
      </c>
      <c r="V70" s="57">
        <v>409.83</v>
      </c>
      <c r="W70" s="58">
        <v>843007.01</v>
      </c>
      <c r="X70" s="59">
        <v>3774751.4</v>
      </c>
    </row>
    <row r="71" spans="1:24" x14ac:dyDescent="0.25">
      <c r="A71" t="s">
        <v>3</v>
      </c>
      <c r="D71" s="66"/>
      <c r="F71" t="s">
        <v>60</v>
      </c>
      <c r="G71" t="s">
        <v>61</v>
      </c>
      <c r="H71" s="1">
        <f t="shared" si="2"/>
        <v>115248.29000000001</v>
      </c>
      <c r="I71" s="1">
        <f t="shared" si="3"/>
        <v>76686.070000000007</v>
      </c>
      <c r="J71" t="s">
        <v>60</v>
      </c>
      <c r="K71" s="45" t="s">
        <v>170</v>
      </c>
      <c r="L71" s="57">
        <v>59329.57</v>
      </c>
      <c r="M71" s="58">
        <v>19281.11</v>
      </c>
      <c r="N71" s="57">
        <v>0</v>
      </c>
      <c r="O71" s="58">
        <v>19281.11</v>
      </c>
      <c r="P71" s="57">
        <v>0</v>
      </c>
      <c r="Q71" s="58">
        <v>0</v>
      </c>
      <c r="R71" s="57">
        <v>0</v>
      </c>
      <c r="S71" s="58">
        <v>0</v>
      </c>
      <c r="T71" s="57">
        <v>0</v>
      </c>
      <c r="U71" s="58">
        <v>76686.070000000007</v>
      </c>
      <c r="V71" s="57">
        <v>0</v>
      </c>
      <c r="W71" s="58">
        <v>44129.36</v>
      </c>
      <c r="X71" s="59">
        <v>218707.22</v>
      </c>
    </row>
    <row r="72" spans="1:24" x14ac:dyDescent="0.25">
      <c r="A72" t="s">
        <v>3</v>
      </c>
      <c r="D72" s="66"/>
      <c r="F72" t="s">
        <v>62</v>
      </c>
      <c r="G72" t="s">
        <v>63</v>
      </c>
      <c r="H72" s="1">
        <f t="shared" si="2"/>
        <v>46.45</v>
      </c>
      <c r="I72" s="1">
        <f t="shared" si="3"/>
        <v>30.55</v>
      </c>
      <c r="J72" t="s">
        <v>62</v>
      </c>
      <c r="K72" s="45" t="s">
        <v>171</v>
      </c>
      <c r="L72" s="57">
        <v>31.84</v>
      </c>
      <c r="M72" s="58">
        <v>7.95</v>
      </c>
      <c r="N72" s="57">
        <v>7.87</v>
      </c>
      <c r="O72" s="58">
        <v>7.95</v>
      </c>
      <c r="P72" s="57">
        <v>7.87</v>
      </c>
      <c r="Q72" s="58">
        <v>0</v>
      </c>
      <c r="R72" s="57">
        <v>0</v>
      </c>
      <c r="S72" s="58">
        <v>0</v>
      </c>
      <c r="T72" s="57">
        <v>0</v>
      </c>
      <c r="U72" s="58">
        <v>30.55</v>
      </c>
      <c r="V72" s="57">
        <v>31.5</v>
      </c>
      <c r="W72" s="58">
        <v>23.87</v>
      </c>
      <c r="X72" s="59">
        <v>149.4</v>
      </c>
    </row>
    <row r="73" spans="1:24" x14ac:dyDescent="0.25">
      <c r="A73" t="s">
        <v>3</v>
      </c>
      <c r="D73" s="66"/>
      <c r="F73" t="s">
        <v>64</v>
      </c>
      <c r="G73" t="s">
        <v>65</v>
      </c>
      <c r="H73" s="1">
        <f t="shared" si="2"/>
        <v>2185157.7999999998</v>
      </c>
      <c r="I73" s="1">
        <f t="shared" si="3"/>
        <v>1449924.66</v>
      </c>
      <c r="J73" t="s">
        <v>64</v>
      </c>
      <c r="K73" s="45" t="s">
        <v>172</v>
      </c>
      <c r="L73" s="57">
        <v>59376.75</v>
      </c>
      <c r="M73" s="58">
        <v>367616.57</v>
      </c>
      <c r="N73" s="57">
        <v>807.28</v>
      </c>
      <c r="O73" s="58">
        <v>367616.57</v>
      </c>
      <c r="P73" s="57">
        <v>807.28</v>
      </c>
      <c r="Q73" s="58">
        <v>0</v>
      </c>
      <c r="R73" s="57">
        <v>0</v>
      </c>
      <c r="S73" s="58">
        <v>0</v>
      </c>
      <c r="T73" s="57">
        <v>0</v>
      </c>
      <c r="U73" s="58">
        <v>1449924.66</v>
      </c>
      <c r="V73" s="57">
        <v>3205.73</v>
      </c>
      <c r="W73" s="58">
        <v>44080.54</v>
      </c>
      <c r="X73" s="59">
        <v>2293435.38</v>
      </c>
    </row>
    <row r="74" spans="1:24" x14ac:dyDescent="0.25">
      <c r="A74" t="s">
        <v>3</v>
      </c>
      <c r="D74" s="66"/>
      <c r="F74" t="s">
        <v>66</v>
      </c>
      <c r="G74" t="s">
        <v>67</v>
      </c>
      <c r="H74" s="1">
        <f t="shared" si="2"/>
        <v>2670665.6800000002</v>
      </c>
      <c r="I74" s="1">
        <f t="shared" si="3"/>
        <v>1772661.78</v>
      </c>
      <c r="J74" t="s">
        <v>66</v>
      </c>
      <c r="K74" s="45" t="s">
        <v>173</v>
      </c>
      <c r="L74" s="57">
        <v>1442.82</v>
      </c>
      <c r="M74" s="58">
        <v>449001.95</v>
      </c>
      <c r="N74" s="57">
        <v>1480.34</v>
      </c>
      <c r="O74" s="58">
        <v>449001.95</v>
      </c>
      <c r="P74" s="57">
        <v>1480.34</v>
      </c>
      <c r="Q74" s="58">
        <v>0</v>
      </c>
      <c r="R74" s="57">
        <v>0</v>
      </c>
      <c r="S74" s="58">
        <v>0</v>
      </c>
      <c r="T74" s="57">
        <v>0</v>
      </c>
      <c r="U74" s="58">
        <v>1772661.78</v>
      </c>
      <c r="V74" s="57">
        <v>5868.18</v>
      </c>
      <c r="W74" s="58">
        <v>1036.6300000000001</v>
      </c>
      <c r="X74" s="59">
        <v>2681973.9900000002</v>
      </c>
    </row>
    <row r="75" spans="1:24" x14ac:dyDescent="0.25">
      <c r="A75" t="s">
        <v>3</v>
      </c>
      <c r="D75" s="66"/>
      <c r="F75" t="s">
        <v>68</v>
      </c>
      <c r="G75" t="s">
        <v>69</v>
      </c>
      <c r="H75" s="1">
        <f t="shared" si="2"/>
        <v>77243.19</v>
      </c>
      <c r="I75" s="1">
        <f t="shared" si="3"/>
        <v>51153.31</v>
      </c>
      <c r="J75" t="s">
        <v>68</v>
      </c>
      <c r="K75" s="45" t="s">
        <v>174</v>
      </c>
      <c r="L75" s="57">
        <v>12.15</v>
      </c>
      <c r="M75" s="58">
        <v>13044.94</v>
      </c>
      <c r="N75" s="57">
        <v>0</v>
      </c>
      <c r="O75" s="58">
        <v>13044.94</v>
      </c>
      <c r="P75" s="57">
        <v>0</v>
      </c>
      <c r="Q75" s="58">
        <v>0</v>
      </c>
      <c r="R75" s="57">
        <v>0</v>
      </c>
      <c r="S75" s="58">
        <v>0</v>
      </c>
      <c r="T75" s="57">
        <v>0</v>
      </c>
      <c r="U75" s="58">
        <v>51153.31</v>
      </c>
      <c r="V75" s="57">
        <v>0</v>
      </c>
      <c r="W75" s="58">
        <v>8.9499999999999993</v>
      </c>
      <c r="X75" s="59">
        <v>77264.289999999994</v>
      </c>
    </row>
    <row r="76" spans="1:24" x14ac:dyDescent="0.25">
      <c r="A76" t="s">
        <v>3</v>
      </c>
      <c r="D76" s="66"/>
      <c r="F76" t="s">
        <v>70</v>
      </c>
      <c r="G76" t="s">
        <v>71</v>
      </c>
      <c r="H76" s="1">
        <f t="shared" si="2"/>
        <v>722322.25</v>
      </c>
      <c r="I76" s="1">
        <f t="shared" si="3"/>
        <v>479722.33</v>
      </c>
      <c r="J76" t="s">
        <v>70</v>
      </c>
      <c r="K76" s="45" t="s">
        <v>175</v>
      </c>
      <c r="L76" s="57">
        <v>31218.080000000002</v>
      </c>
      <c r="M76" s="58">
        <v>121299.96</v>
      </c>
      <c r="N76" s="57">
        <v>399.57</v>
      </c>
      <c r="O76" s="58">
        <v>121299.96</v>
      </c>
      <c r="P76" s="57">
        <v>399.57</v>
      </c>
      <c r="Q76" s="58">
        <v>0</v>
      </c>
      <c r="R76" s="57">
        <v>0</v>
      </c>
      <c r="S76" s="58">
        <v>0</v>
      </c>
      <c r="T76" s="57">
        <v>0</v>
      </c>
      <c r="U76" s="58">
        <v>479722.33</v>
      </c>
      <c r="V76" s="57">
        <v>1597.48</v>
      </c>
      <c r="W76" s="58">
        <v>23188.36</v>
      </c>
      <c r="X76" s="59">
        <v>779125.31</v>
      </c>
    </row>
    <row r="77" spans="1:24" ht="13.8" thickBot="1" x14ac:dyDescent="0.3">
      <c r="D77" s="66"/>
      <c r="H77" s="6">
        <f>SUM(H43:H76)</f>
        <v>31349339.66</v>
      </c>
      <c r="I77" s="6">
        <f>SUM(I43:I76)</f>
        <v>20831498.739999998</v>
      </c>
      <c r="L77" s="60">
        <v>1294683.2000000002</v>
      </c>
      <c r="M77" s="61">
        <v>5258921.9600000009</v>
      </c>
      <c r="N77" s="60">
        <v>101025.84999999999</v>
      </c>
      <c r="O77" s="61">
        <v>5258918.9600000009</v>
      </c>
      <c r="P77" s="60">
        <v>101025.84999999999</v>
      </c>
      <c r="Q77" s="61">
        <v>0</v>
      </c>
      <c r="R77" s="60">
        <v>0</v>
      </c>
      <c r="S77" s="61">
        <v>0</v>
      </c>
      <c r="T77" s="60">
        <v>0</v>
      </c>
      <c r="U77" s="61">
        <v>20831498.739999998</v>
      </c>
      <c r="V77" s="60">
        <v>400793.89999999997</v>
      </c>
      <c r="W77" s="61">
        <v>965715.83</v>
      </c>
      <c r="X77" s="60">
        <v>34212584.289999999</v>
      </c>
    </row>
    <row r="78" spans="1:24" ht="13.8" thickTop="1" x14ac:dyDescent="0.25">
      <c r="D78" s="66"/>
      <c r="H78" s="1"/>
      <c r="I78" s="1"/>
    </row>
    <row r="79" spans="1:24" x14ac:dyDescent="0.25">
      <c r="A79" t="s">
        <v>72</v>
      </c>
      <c r="B79" t="s">
        <v>98</v>
      </c>
      <c r="C79" s="21">
        <f>SUM(H79:H81)</f>
        <v>314356.78999999998</v>
      </c>
      <c r="D79" s="20">
        <f>SUM(I79:I81)</f>
        <v>250879.78</v>
      </c>
      <c r="E79" s="1"/>
      <c r="F79" t="s">
        <v>4</v>
      </c>
      <c r="G79" t="s">
        <v>5</v>
      </c>
      <c r="H79" s="1">
        <f t="shared" ref="H79:H112" si="4">SUM(M79,O79,Q79,U79,S79)</f>
        <v>24724.639999999999</v>
      </c>
      <c r="I79" s="1">
        <f t="shared" ref="I79:I112" si="5">U79</f>
        <v>19703.810000000001</v>
      </c>
      <c r="J79" t="s">
        <v>4</v>
      </c>
      <c r="K79" s="45" t="s">
        <v>142</v>
      </c>
      <c r="L79" s="57">
        <v>0</v>
      </c>
      <c r="M79" s="58">
        <v>5020.83</v>
      </c>
      <c r="N79" s="57">
        <v>0</v>
      </c>
      <c r="O79" s="58">
        <v>0</v>
      </c>
      <c r="P79" s="57">
        <v>0</v>
      </c>
      <c r="Q79" s="58">
        <v>0</v>
      </c>
      <c r="R79" s="57">
        <v>0</v>
      </c>
      <c r="S79" s="58">
        <v>0</v>
      </c>
      <c r="T79" s="57">
        <v>0</v>
      </c>
      <c r="U79" s="58">
        <v>19703.810000000001</v>
      </c>
      <c r="V79" s="57">
        <v>0</v>
      </c>
      <c r="W79" s="58">
        <v>0</v>
      </c>
      <c r="X79" s="59">
        <v>24724.639999999999</v>
      </c>
    </row>
    <row r="80" spans="1:24" x14ac:dyDescent="0.25">
      <c r="A80" t="s">
        <v>72</v>
      </c>
      <c r="B80" t="s">
        <v>99</v>
      </c>
      <c r="C80" s="21">
        <f>H91</f>
        <v>653048.65999999992</v>
      </c>
      <c r="D80" s="20">
        <f>I91</f>
        <v>521582.17</v>
      </c>
      <c r="E80" s="1"/>
      <c r="F80" t="s">
        <v>6</v>
      </c>
      <c r="G80" t="s">
        <v>7</v>
      </c>
      <c r="H80" s="1">
        <f t="shared" si="4"/>
        <v>15541.84</v>
      </c>
      <c r="I80" s="1">
        <f t="shared" si="5"/>
        <v>12410.01</v>
      </c>
      <c r="J80" t="s">
        <v>6</v>
      </c>
      <c r="K80" s="45" t="s">
        <v>143</v>
      </c>
      <c r="L80" s="57">
        <v>0</v>
      </c>
      <c r="M80" s="58">
        <v>3131.83</v>
      </c>
      <c r="N80" s="57">
        <v>106.93</v>
      </c>
      <c r="O80" s="58">
        <v>0</v>
      </c>
      <c r="P80" s="57">
        <v>0</v>
      </c>
      <c r="Q80" s="58">
        <v>0</v>
      </c>
      <c r="R80" s="57">
        <v>0</v>
      </c>
      <c r="S80" s="58">
        <v>0</v>
      </c>
      <c r="T80" s="57">
        <v>0</v>
      </c>
      <c r="U80" s="58">
        <v>12410.01</v>
      </c>
      <c r="V80" s="57">
        <v>418.26</v>
      </c>
      <c r="W80" s="58">
        <v>0</v>
      </c>
      <c r="X80" s="59">
        <v>16067.03</v>
      </c>
    </row>
    <row r="81" spans="1:24" x14ac:dyDescent="0.25">
      <c r="A81" t="s">
        <v>72</v>
      </c>
      <c r="B81" t="s">
        <v>100</v>
      </c>
      <c r="C81" s="21">
        <f>SUM(H82:H83)</f>
        <v>85863.12</v>
      </c>
      <c r="D81" s="20">
        <f>SUM(I82:I83)</f>
        <v>68525.55</v>
      </c>
      <c r="E81" s="1"/>
      <c r="F81" t="s">
        <v>8</v>
      </c>
      <c r="G81" t="s">
        <v>9</v>
      </c>
      <c r="H81" s="1">
        <f t="shared" si="4"/>
        <v>274090.31</v>
      </c>
      <c r="I81" s="1">
        <f t="shared" si="5"/>
        <v>218765.96</v>
      </c>
      <c r="J81" t="s">
        <v>8</v>
      </c>
      <c r="K81" s="45" t="s">
        <v>144</v>
      </c>
      <c r="L81" s="57">
        <v>0</v>
      </c>
      <c r="M81" s="58">
        <v>55324.35</v>
      </c>
      <c r="N81" s="57">
        <v>149.11000000000001</v>
      </c>
      <c r="O81" s="58">
        <v>0</v>
      </c>
      <c r="P81" s="57">
        <v>0</v>
      </c>
      <c r="Q81" s="58">
        <v>0</v>
      </c>
      <c r="R81" s="57">
        <v>0</v>
      </c>
      <c r="S81" s="58">
        <v>0</v>
      </c>
      <c r="T81" s="57">
        <v>0</v>
      </c>
      <c r="U81" s="58">
        <v>218765.96</v>
      </c>
      <c r="V81" s="57">
        <v>588.12</v>
      </c>
      <c r="W81" s="58">
        <v>0</v>
      </c>
      <c r="X81" s="59">
        <v>274827.53999999998</v>
      </c>
    </row>
    <row r="82" spans="1:24" x14ac:dyDescent="0.25">
      <c r="A82" t="s">
        <v>72</v>
      </c>
      <c r="B82" t="s">
        <v>110</v>
      </c>
      <c r="C82" s="21">
        <f>H84</f>
        <v>111897.96</v>
      </c>
      <c r="D82" s="20">
        <f>I84</f>
        <v>89323.88</v>
      </c>
      <c r="E82" s="1"/>
      <c r="F82" t="s">
        <v>10</v>
      </c>
      <c r="G82" t="s">
        <v>11</v>
      </c>
      <c r="H82" s="1">
        <f t="shared" si="4"/>
        <v>64460.47</v>
      </c>
      <c r="I82" s="1">
        <f t="shared" si="5"/>
        <v>51440.11</v>
      </c>
      <c r="J82" t="s">
        <v>10</v>
      </c>
      <c r="K82" s="45" t="s">
        <v>145</v>
      </c>
      <c r="L82" s="57">
        <v>0</v>
      </c>
      <c r="M82" s="58">
        <v>13020.36</v>
      </c>
      <c r="N82" s="57">
        <v>0</v>
      </c>
      <c r="O82" s="58">
        <v>0</v>
      </c>
      <c r="P82" s="57">
        <v>0</v>
      </c>
      <c r="Q82" s="58">
        <v>0</v>
      </c>
      <c r="R82" s="57">
        <v>0</v>
      </c>
      <c r="S82" s="58">
        <v>0</v>
      </c>
      <c r="T82" s="57">
        <v>0</v>
      </c>
      <c r="U82" s="58">
        <v>51440.11</v>
      </c>
      <c r="V82" s="57">
        <v>0</v>
      </c>
      <c r="W82" s="58">
        <v>0</v>
      </c>
      <c r="X82" s="59">
        <v>64460.47</v>
      </c>
    </row>
    <row r="83" spans="1:24" x14ac:dyDescent="0.25">
      <c r="A83" t="s">
        <v>72</v>
      </c>
      <c r="B83" t="s">
        <v>101</v>
      </c>
      <c r="C83" s="21">
        <f>SUM(H85:H86)</f>
        <v>1099145.3399999999</v>
      </c>
      <c r="D83" s="20">
        <f>SUM(I85:I86)</f>
        <v>877099.90999999992</v>
      </c>
      <c r="E83" s="1"/>
      <c r="F83" t="s">
        <v>12</v>
      </c>
      <c r="G83" t="s">
        <v>13</v>
      </c>
      <c r="H83" s="1">
        <f t="shared" si="4"/>
        <v>21402.649999999998</v>
      </c>
      <c r="I83" s="1">
        <f t="shared" si="5"/>
        <v>17085.439999999999</v>
      </c>
      <c r="J83" t="s">
        <v>12</v>
      </c>
      <c r="K83" s="45" t="s">
        <v>146</v>
      </c>
      <c r="L83" s="57">
        <v>0</v>
      </c>
      <c r="M83" s="58">
        <v>4317.21</v>
      </c>
      <c r="N83" s="57">
        <v>623.63</v>
      </c>
      <c r="O83" s="58">
        <v>0</v>
      </c>
      <c r="P83" s="57">
        <v>0</v>
      </c>
      <c r="Q83" s="58">
        <v>0</v>
      </c>
      <c r="R83" s="57">
        <v>0</v>
      </c>
      <c r="S83" s="58">
        <v>0</v>
      </c>
      <c r="T83" s="57">
        <v>0</v>
      </c>
      <c r="U83" s="58">
        <v>17085.439999999999</v>
      </c>
      <c r="V83" s="57">
        <v>2490.46</v>
      </c>
      <c r="W83" s="58">
        <v>0</v>
      </c>
      <c r="X83" s="59">
        <v>24516.74</v>
      </c>
    </row>
    <row r="84" spans="1:24" x14ac:dyDescent="0.25">
      <c r="A84" t="s">
        <v>72</v>
      </c>
      <c r="B84" t="s">
        <v>102</v>
      </c>
      <c r="C84" s="21">
        <f>SUM(H87:H88)</f>
        <v>179510.6</v>
      </c>
      <c r="D84" s="20">
        <f>SUM(I87:I88)</f>
        <v>143261.32</v>
      </c>
      <c r="E84" s="1"/>
      <c r="F84" t="s">
        <v>14</v>
      </c>
      <c r="G84" t="s">
        <v>15</v>
      </c>
      <c r="H84" s="1">
        <f t="shared" si="4"/>
        <v>111897.96</v>
      </c>
      <c r="I84" s="1">
        <f t="shared" si="5"/>
        <v>89323.88</v>
      </c>
      <c r="J84" t="s">
        <v>14</v>
      </c>
      <c r="K84" s="45" t="s">
        <v>147</v>
      </c>
      <c r="L84" s="57">
        <v>0</v>
      </c>
      <c r="M84" s="58">
        <v>22574.080000000002</v>
      </c>
      <c r="N84" s="57">
        <v>785.25</v>
      </c>
      <c r="O84" s="58">
        <v>0</v>
      </c>
      <c r="P84" s="57">
        <v>0</v>
      </c>
      <c r="Q84" s="58">
        <v>0</v>
      </c>
      <c r="R84" s="57">
        <v>0</v>
      </c>
      <c r="S84" s="58">
        <v>0</v>
      </c>
      <c r="T84" s="57">
        <v>0</v>
      </c>
      <c r="U84" s="58">
        <v>89323.88</v>
      </c>
      <c r="V84" s="57">
        <v>3120.46</v>
      </c>
      <c r="W84" s="58">
        <v>0</v>
      </c>
      <c r="X84" s="59">
        <v>115803.67</v>
      </c>
    </row>
    <row r="85" spans="1:24" x14ac:dyDescent="0.25">
      <c r="A85" t="s">
        <v>72</v>
      </c>
      <c r="B85" t="s">
        <v>103</v>
      </c>
      <c r="C85" s="21">
        <f>H89</f>
        <v>33436.839999999997</v>
      </c>
      <c r="D85" s="20">
        <f>I89</f>
        <v>26666.55</v>
      </c>
      <c r="E85" s="1"/>
      <c r="F85" t="s">
        <v>16</v>
      </c>
      <c r="G85" t="s">
        <v>17</v>
      </c>
      <c r="H85" s="1">
        <f t="shared" si="4"/>
        <v>948414.90999999992</v>
      </c>
      <c r="I85" s="1">
        <f t="shared" si="5"/>
        <v>756792.84</v>
      </c>
      <c r="J85" t="s">
        <v>16</v>
      </c>
      <c r="K85" s="45" t="s">
        <v>148</v>
      </c>
      <c r="L85" s="57">
        <v>0</v>
      </c>
      <c r="M85" s="58">
        <v>191622.07</v>
      </c>
      <c r="N85" s="57">
        <v>3606.69</v>
      </c>
      <c r="O85" s="58">
        <v>0</v>
      </c>
      <c r="P85" s="57">
        <v>0</v>
      </c>
      <c r="Q85" s="58">
        <v>0</v>
      </c>
      <c r="R85" s="57">
        <v>0</v>
      </c>
      <c r="S85" s="58">
        <v>0</v>
      </c>
      <c r="T85" s="57">
        <v>0</v>
      </c>
      <c r="U85" s="58">
        <v>756792.84</v>
      </c>
      <c r="V85" s="57">
        <v>14256.91</v>
      </c>
      <c r="W85" s="58">
        <v>0</v>
      </c>
      <c r="X85" s="59">
        <v>966278.51</v>
      </c>
    </row>
    <row r="86" spans="1:24" x14ac:dyDescent="0.25">
      <c r="A86" t="s">
        <v>72</v>
      </c>
      <c r="B86" t="s">
        <v>104</v>
      </c>
      <c r="C86" s="21">
        <f>SUM(H92:H93)</f>
        <v>52146.7</v>
      </c>
      <c r="D86" s="20">
        <f>SUM(I92:I93)</f>
        <v>41591.289999999994</v>
      </c>
      <c r="E86" s="1"/>
      <c r="F86" t="s">
        <v>18</v>
      </c>
      <c r="G86" t="s">
        <v>19</v>
      </c>
      <c r="H86" s="1">
        <f t="shared" si="4"/>
        <v>150730.43</v>
      </c>
      <c r="I86" s="1">
        <f t="shared" si="5"/>
        <v>120307.07</v>
      </c>
      <c r="J86" t="s">
        <v>18</v>
      </c>
      <c r="K86" s="45" t="s">
        <v>149</v>
      </c>
      <c r="L86" s="57">
        <v>0</v>
      </c>
      <c r="M86" s="58">
        <v>30423.360000000001</v>
      </c>
      <c r="N86" s="57">
        <v>19984.919999999998</v>
      </c>
      <c r="O86" s="58">
        <v>0</v>
      </c>
      <c r="P86" s="57">
        <v>0</v>
      </c>
      <c r="Q86" s="58">
        <v>0</v>
      </c>
      <c r="R86" s="57">
        <v>0</v>
      </c>
      <c r="S86" s="58">
        <v>0</v>
      </c>
      <c r="T86" s="57">
        <v>0</v>
      </c>
      <c r="U86" s="58">
        <v>120307.07</v>
      </c>
      <c r="V86" s="57">
        <v>79939.199999999997</v>
      </c>
      <c r="W86" s="58">
        <v>0</v>
      </c>
      <c r="X86" s="59">
        <v>250654.55</v>
      </c>
    </row>
    <row r="87" spans="1:24" x14ac:dyDescent="0.25">
      <c r="A87" t="s">
        <v>72</v>
      </c>
      <c r="B87" t="s">
        <v>105</v>
      </c>
      <c r="C87" s="21">
        <f>H97</f>
        <v>10856.449999999999</v>
      </c>
      <c r="D87" s="20">
        <f>I97</f>
        <v>8679.7199999999993</v>
      </c>
      <c r="E87" s="1"/>
      <c r="F87" t="s">
        <v>20</v>
      </c>
      <c r="G87" t="s">
        <v>21</v>
      </c>
      <c r="H87" s="1">
        <f t="shared" si="4"/>
        <v>137287.72</v>
      </c>
      <c r="I87" s="1">
        <f t="shared" si="5"/>
        <v>109518.93</v>
      </c>
      <c r="J87" t="s">
        <v>20</v>
      </c>
      <c r="K87" s="45" t="s">
        <v>150</v>
      </c>
      <c r="L87" s="57">
        <v>1020.15</v>
      </c>
      <c r="M87" s="58">
        <v>27768.79</v>
      </c>
      <c r="N87" s="57">
        <v>33.68</v>
      </c>
      <c r="O87" s="58">
        <v>0</v>
      </c>
      <c r="P87" s="57">
        <v>0</v>
      </c>
      <c r="Q87" s="58">
        <v>0</v>
      </c>
      <c r="R87" s="57">
        <v>0</v>
      </c>
      <c r="S87" s="58">
        <v>0</v>
      </c>
      <c r="T87" s="57">
        <v>0</v>
      </c>
      <c r="U87" s="58">
        <v>109518.93</v>
      </c>
      <c r="V87" s="57">
        <v>134.71</v>
      </c>
      <c r="W87" s="58">
        <v>1530.27</v>
      </c>
      <c r="X87" s="59">
        <v>140006.53</v>
      </c>
    </row>
    <row r="88" spans="1:24" x14ac:dyDescent="0.25">
      <c r="A88" t="s">
        <v>72</v>
      </c>
      <c r="B88" t="s">
        <v>106</v>
      </c>
      <c r="C88" s="21">
        <f>H98</f>
        <v>238266.44999999998</v>
      </c>
      <c r="D88" s="20">
        <f>I98</f>
        <v>190396.11</v>
      </c>
      <c r="E88" s="1"/>
      <c r="F88" t="s">
        <v>22</v>
      </c>
      <c r="G88" t="s">
        <v>23</v>
      </c>
      <c r="H88" s="1">
        <f t="shared" si="4"/>
        <v>42222.879999999997</v>
      </c>
      <c r="I88" s="1">
        <f t="shared" si="5"/>
        <v>33742.39</v>
      </c>
      <c r="J88" t="s">
        <v>22</v>
      </c>
      <c r="K88" s="45" t="s">
        <v>151</v>
      </c>
      <c r="L88" s="57">
        <v>0</v>
      </c>
      <c r="M88" s="58">
        <v>8480.49</v>
      </c>
      <c r="N88" s="57">
        <v>56.82</v>
      </c>
      <c r="O88" s="58">
        <v>0</v>
      </c>
      <c r="P88" s="57">
        <v>0</v>
      </c>
      <c r="Q88" s="58">
        <v>0</v>
      </c>
      <c r="R88" s="57">
        <v>0</v>
      </c>
      <c r="S88" s="58">
        <v>0</v>
      </c>
      <c r="T88" s="57">
        <v>0</v>
      </c>
      <c r="U88" s="58">
        <v>33742.39</v>
      </c>
      <c r="V88" s="57">
        <v>227.35</v>
      </c>
      <c r="W88" s="58">
        <v>0</v>
      </c>
      <c r="X88" s="59">
        <v>42507.05</v>
      </c>
    </row>
    <row r="89" spans="1:24" x14ac:dyDescent="0.25">
      <c r="A89" t="s">
        <v>72</v>
      </c>
      <c r="B89" t="s">
        <v>194</v>
      </c>
      <c r="C89" s="21">
        <f>H103</f>
        <v>1409696.73</v>
      </c>
      <c r="D89" s="20">
        <f>I103</f>
        <v>1126378.25</v>
      </c>
      <c r="E89" s="1"/>
      <c r="F89" t="s">
        <v>24</v>
      </c>
      <c r="G89" t="s">
        <v>25</v>
      </c>
      <c r="H89" s="1">
        <f t="shared" si="4"/>
        <v>33436.839999999997</v>
      </c>
      <c r="I89" s="1">
        <f t="shared" si="5"/>
        <v>26666.55</v>
      </c>
      <c r="J89" t="s">
        <v>24</v>
      </c>
      <c r="K89" s="45" t="s">
        <v>152</v>
      </c>
      <c r="L89" s="57">
        <v>0</v>
      </c>
      <c r="M89" s="58">
        <v>6770.29</v>
      </c>
      <c r="N89" s="57">
        <v>72.25</v>
      </c>
      <c r="O89" s="58">
        <v>0</v>
      </c>
      <c r="P89" s="57">
        <v>0</v>
      </c>
      <c r="Q89" s="58">
        <v>0</v>
      </c>
      <c r="R89" s="57">
        <v>0</v>
      </c>
      <c r="S89" s="58">
        <v>0</v>
      </c>
      <c r="T89" s="57">
        <v>0</v>
      </c>
      <c r="U89" s="58">
        <v>26666.55</v>
      </c>
      <c r="V89" s="57">
        <v>284.95999999999998</v>
      </c>
      <c r="W89" s="58">
        <v>0</v>
      </c>
      <c r="X89" s="59">
        <v>33794.050000000003</v>
      </c>
    </row>
    <row r="90" spans="1:24" x14ac:dyDescent="0.25">
      <c r="A90" t="s">
        <v>72</v>
      </c>
      <c r="B90" t="s">
        <v>109</v>
      </c>
      <c r="C90" s="21">
        <f>H90+SUM(H94:H96)+SUM(H99:H102)+SUM(H104:H105)</f>
        <v>416088.02</v>
      </c>
      <c r="D90" s="20">
        <f>I90+SUM(I94:I96)+SUM(I99:I102)+SUM(I104:I105)</f>
        <v>332102.08999999997</v>
      </c>
      <c r="E90" s="1"/>
      <c r="F90" t="s">
        <v>26</v>
      </c>
      <c r="G90" t="s">
        <v>27</v>
      </c>
      <c r="H90" s="1">
        <f t="shared" si="4"/>
        <v>47616.100000000006</v>
      </c>
      <c r="I90" s="1">
        <f t="shared" si="5"/>
        <v>38011.230000000003</v>
      </c>
      <c r="J90" t="s">
        <v>26</v>
      </c>
      <c r="K90" s="45" t="s">
        <v>153</v>
      </c>
      <c r="L90" s="57">
        <v>0</v>
      </c>
      <c r="M90" s="58">
        <v>9604.8700000000008</v>
      </c>
      <c r="N90" s="57">
        <v>24.62</v>
      </c>
      <c r="O90" s="58">
        <v>0</v>
      </c>
      <c r="P90" s="57">
        <v>0</v>
      </c>
      <c r="Q90" s="58">
        <v>0</v>
      </c>
      <c r="R90" s="57">
        <v>0</v>
      </c>
      <c r="S90" s="58">
        <v>0</v>
      </c>
      <c r="T90" s="57">
        <v>0</v>
      </c>
      <c r="U90" s="58">
        <v>38011.230000000003</v>
      </c>
      <c r="V90" s="57">
        <v>98.16</v>
      </c>
      <c r="W90" s="58">
        <v>0</v>
      </c>
      <c r="X90" s="59">
        <v>47738.879999999997</v>
      </c>
    </row>
    <row r="91" spans="1:24" x14ac:dyDescent="0.25">
      <c r="A91" t="s">
        <v>72</v>
      </c>
      <c r="B91" t="s">
        <v>107</v>
      </c>
      <c r="C91" s="21">
        <f>SUM(H106:H108)</f>
        <v>283358.89</v>
      </c>
      <c r="D91" s="20">
        <f>SUM(I106:I108)</f>
        <v>226004.15</v>
      </c>
      <c r="E91" s="1"/>
      <c r="F91" t="s">
        <v>28</v>
      </c>
      <c r="G91" t="s">
        <v>29</v>
      </c>
      <c r="H91" s="1">
        <f t="shared" si="4"/>
        <v>653048.65999999992</v>
      </c>
      <c r="I91" s="1">
        <f t="shared" si="5"/>
        <v>521582.17</v>
      </c>
      <c r="J91" t="s">
        <v>28</v>
      </c>
      <c r="K91" s="45" t="s">
        <v>154</v>
      </c>
      <c r="L91" s="57">
        <v>0</v>
      </c>
      <c r="M91" s="58">
        <v>131466.49</v>
      </c>
      <c r="N91" s="57">
        <v>1268.7</v>
      </c>
      <c r="O91" s="58">
        <v>0</v>
      </c>
      <c r="P91" s="57">
        <v>0</v>
      </c>
      <c r="Q91" s="58">
        <v>0</v>
      </c>
      <c r="R91" s="57">
        <v>0</v>
      </c>
      <c r="S91" s="58">
        <v>0</v>
      </c>
      <c r="T91" s="57">
        <v>0</v>
      </c>
      <c r="U91" s="58">
        <v>521582.17</v>
      </c>
      <c r="V91" s="57">
        <v>5048.68</v>
      </c>
      <c r="W91" s="58">
        <v>0</v>
      </c>
      <c r="X91" s="59">
        <v>659366.04</v>
      </c>
    </row>
    <row r="92" spans="1:24" x14ac:dyDescent="0.25">
      <c r="A92" t="s">
        <v>72</v>
      </c>
      <c r="B92" t="s">
        <v>108</v>
      </c>
      <c r="C92" s="21">
        <f>SUM(H109:H112)</f>
        <v>382215.22000000003</v>
      </c>
      <c r="D92" s="20">
        <f>SUM(I109:I112)</f>
        <v>305236.95999999996</v>
      </c>
      <c r="F92" t="s">
        <v>30</v>
      </c>
      <c r="G92" t="s">
        <v>31</v>
      </c>
      <c r="H92" s="1">
        <f t="shared" si="4"/>
        <v>48884.39</v>
      </c>
      <c r="I92" s="1">
        <f t="shared" si="5"/>
        <v>38990.269999999997</v>
      </c>
      <c r="J92" t="s">
        <v>30</v>
      </c>
      <c r="K92" s="45" t="s">
        <v>155</v>
      </c>
      <c r="L92" s="57">
        <v>0</v>
      </c>
      <c r="M92" s="58">
        <v>9894.1200000000008</v>
      </c>
      <c r="N92" s="57">
        <v>63.27</v>
      </c>
      <c r="O92" s="58">
        <v>0</v>
      </c>
      <c r="P92" s="57">
        <v>0</v>
      </c>
      <c r="Q92" s="58">
        <v>0</v>
      </c>
      <c r="R92" s="57">
        <v>0</v>
      </c>
      <c r="S92" s="58">
        <v>0</v>
      </c>
      <c r="T92" s="57">
        <v>0</v>
      </c>
      <c r="U92" s="58">
        <v>38990.269999999997</v>
      </c>
      <c r="V92" s="57">
        <v>250.65</v>
      </c>
      <c r="W92" s="58">
        <v>0</v>
      </c>
      <c r="X92" s="59">
        <v>49198.31</v>
      </c>
    </row>
    <row r="93" spans="1:24" x14ac:dyDescent="0.25">
      <c r="A93" t="s">
        <v>72</v>
      </c>
      <c r="D93" s="66"/>
      <c r="E93" s="6"/>
      <c r="F93" t="s">
        <v>32</v>
      </c>
      <c r="G93" t="s">
        <v>33</v>
      </c>
      <c r="H93" s="1">
        <f t="shared" si="4"/>
        <v>3262.31</v>
      </c>
      <c r="I93" s="1">
        <f t="shared" si="5"/>
        <v>2601.02</v>
      </c>
      <c r="J93" t="s">
        <v>32</v>
      </c>
      <c r="K93" s="45" t="s">
        <v>156</v>
      </c>
      <c r="L93" s="57">
        <v>0</v>
      </c>
      <c r="M93" s="58">
        <v>661.29</v>
      </c>
      <c r="N93" s="57">
        <v>0</v>
      </c>
      <c r="O93" s="58">
        <v>0</v>
      </c>
      <c r="P93" s="57">
        <v>0</v>
      </c>
      <c r="Q93" s="58">
        <v>0</v>
      </c>
      <c r="R93" s="57">
        <v>0</v>
      </c>
      <c r="S93" s="58">
        <v>0</v>
      </c>
      <c r="T93" s="57">
        <v>0</v>
      </c>
      <c r="U93" s="58">
        <v>2601.02</v>
      </c>
      <c r="V93" s="57">
        <v>0</v>
      </c>
      <c r="W93" s="58">
        <v>0</v>
      </c>
      <c r="X93" s="59">
        <v>3262.31</v>
      </c>
    </row>
    <row r="94" spans="1:24" x14ac:dyDescent="0.25">
      <c r="A94" t="s">
        <v>72</v>
      </c>
      <c r="B94" s="3" t="s">
        <v>97</v>
      </c>
      <c r="C94" s="25">
        <f>SUM(C79:C92)</f>
        <v>5269887.7699999996</v>
      </c>
      <c r="D94" s="28">
        <f>SUM(D79:D92)</f>
        <v>4207727.7300000004</v>
      </c>
      <c r="F94" t="s">
        <v>34</v>
      </c>
      <c r="G94" t="s">
        <v>35</v>
      </c>
      <c r="H94" s="1">
        <f t="shared" si="4"/>
        <v>7331.1900000000005</v>
      </c>
      <c r="I94" s="1">
        <f t="shared" si="5"/>
        <v>5862.97</v>
      </c>
      <c r="J94" t="s">
        <v>34</v>
      </c>
      <c r="K94" s="45" t="s">
        <v>157</v>
      </c>
      <c r="L94" s="57">
        <v>0</v>
      </c>
      <c r="M94" s="58">
        <v>1468.22</v>
      </c>
      <c r="N94" s="57">
        <v>200.32</v>
      </c>
      <c r="O94" s="58">
        <v>0</v>
      </c>
      <c r="P94" s="57">
        <v>0</v>
      </c>
      <c r="Q94" s="58">
        <v>0</v>
      </c>
      <c r="R94" s="57">
        <v>0</v>
      </c>
      <c r="S94" s="58">
        <v>0</v>
      </c>
      <c r="T94" s="57">
        <v>0</v>
      </c>
      <c r="U94" s="58">
        <v>5862.97</v>
      </c>
      <c r="V94" s="57">
        <v>801.29</v>
      </c>
      <c r="W94" s="58">
        <v>0</v>
      </c>
      <c r="X94" s="59">
        <v>8332.7999999999993</v>
      </c>
    </row>
    <row r="95" spans="1:24" x14ac:dyDescent="0.25">
      <c r="A95" t="s">
        <v>72</v>
      </c>
      <c r="D95" s="66"/>
      <c r="F95" t="s">
        <v>36</v>
      </c>
      <c r="G95" t="s">
        <v>37</v>
      </c>
      <c r="H95" s="1">
        <f t="shared" si="4"/>
        <v>32669.599999999999</v>
      </c>
      <c r="I95" s="1">
        <f t="shared" si="5"/>
        <v>26089.759999999998</v>
      </c>
      <c r="J95" t="s">
        <v>36</v>
      </c>
      <c r="K95" s="45" t="s">
        <v>158</v>
      </c>
      <c r="L95" s="57">
        <v>0</v>
      </c>
      <c r="M95" s="58">
        <v>6579.84</v>
      </c>
      <c r="N95" s="57">
        <v>-17.510000000000002</v>
      </c>
      <c r="O95" s="58">
        <v>0</v>
      </c>
      <c r="P95" s="57">
        <v>0</v>
      </c>
      <c r="Q95" s="58">
        <v>0</v>
      </c>
      <c r="R95" s="57">
        <v>0</v>
      </c>
      <c r="S95" s="58">
        <v>0</v>
      </c>
      <c r="T95" s="57">
        <v>0</v>
      </c>
      <c r="U95" s="58">
        <v>26089.759999999998</v>
      </c>
      <c r="V95" s="57">
        <v>-75.63</v>
      </c>
      <c r="W95" s="58">
        <v>0</v>
      </c>
      <c r="X95" s="59">
        <v>32576.46</v>
      </c>
    </row>
    <row r="96" spans="1:24" x14ac:dyDescent="0.25">
      <c r="A96" t="s">
        <v>72</v>
      </c>
      <c r="B96" s="30" t="s">
        <v>176</v>
      </c>
      <c r="C96" s="21">
        <f>SUM(C79:C90)</f>
        <v>4604313.66</v>
      </c>
      <c r="D96" s="20">
        <f>SUM(D79:D90)</f>
        <v>3676486.62</v>
      </c>
      <c r="F96" t="s">
        <v>38</v>
      </c>
      <c r="G96" t="s">
        <v>39</v>
      </c>
      <c r="H96" s="1">
        <f t="shared" si="4"/>
        <v>7190.5499999999993</v>
      </c>
      <c r="I96" s="1">
        <f t="shared" si="5"/>
        <v>5736.48</v>
      </c>
      <c r="J96" t="s">
        <v>38</v>
      </c>
      <c r="K96" s="45" t="s">
        <v>159</v>
      </c>
      <c r="L96" s="57">
        <v>841.46</v>
      </c>
      <c r="M96" s="58">
        <v>1454.07</v>
      </c>
      <c r="N96" s="57">
        <v>7.29</v>
      </c>
      <c r="O96" s="58">
        <v>0</v>
      </c>
      <c r="P96" s="57">
        <v>0</v>
      </c>
      <c r="Q96" s="58">
        <v>0</v>
      </c>
      <c r="R96" s="57">
        <v>0</v>
      </c>
      <c r="S96" s="58">
        <v>0</v>
      </c>
      <c r="T96" s="57">
        <v>0</v>
      </c>
      <c r="U96" s="58">
        <v>5736.48</v>
      </c>
      <c r="V96" s="57">
        <v>29.2</v>
      </c>
      <c r="W96" s="58">
        <v>1262.17</v>
      </c>
      <c r="X96" s="59">
        <v>9330.67</v>
      </c>
    </row>
    <row r="97" spans="1:24" x14ac:dyDescent="0.25">
      <c r="A97" t="s">
        <v>72</v>
      </c>
      <c r="D97" s="66"/>
      <c r="F97" t="s">
        <v>40</v>
      </c>
      <c r="G97" t="s">
        <v>41</v>
      </c>
      <c r="H97" s="1">
        <f t="shared" si="4"/>
        <v>10856.449999999999</v>
      </c>
      <c r="I97" s="1">
        <f t="shared" si="5"/>
        <v>8679.7199999999993</v>
      </c>
      <c r="J97" t="s">
        <v>40</v>
      </c>
      <c r="K97" s="45" t="s">
        <v>160</v>
      </c>
      <c r="L97" s="57">
        <v>0</v>
      </c>
      <c r="M97" s="58">
        <v>2176.73</v>
      </c>
      <c r="N97" s="57">
        <v>0</v>
      </c>
      <c r="O97" s="58">
        <v>0</v>
      </c>
      <c r="P97" s="57">
        <v>0</v>
      </c>
      <c r="Q97" s="58">
        <v>0</v>
      </c>
      <c r="R97" s="57">
        <v>0</v>
      </c>
      <c r="S97" s="58">
        <v>0</v>
      </c>
      <c r="T97" s="57">
        <v>0</v>
      </c>
      <c r="U97" s="58">
        <v>8679.7199999999993</v>
      </c>
      <c r="V97" s="57">
        <v>0</v>
      </c>
      <c r="W97" s="58">
        <v>0</v>
      </c>
      <c r="X97" s="59">
        <v>10856.45</v>
      </c>
    </row>
    <row r="98" spans="1:24" x14ac:dyDescent="0.25">
      <c r="A98" t="s">
        <v>72</v>
      </c>
      <c r="D98" s="66"/>
      <c r="F98" t="s">
        <v>42</v>
      </c>
      <c r="G98" t="s">
        <v>43</v>
      </c>
      <c r="H98" s="1">
        <f t="shared" si="4"/>
        <v>238266.44999999998</v>
      </c>
      <c r="I98" s="1">
        <f t="shared" si="5"/>
        <v>190396.11</v>
      </c>
      <c r="J98" t="s">
        <v>42</v>
      </c>
      <c r="K98" s="45" t="s">
        <v>161</v>
      </c>
      <c r="L98" s="57">
        <v>0</v>
      </c>
      <c r="M98" s="58">
        <v>47870.34</v>
      </c>
      <c r="N98" s="57">
        <v>2474.15</v>
      </c>
      <c r="O98" s="58">
        <v>0</v>
      </c>
      <c r="P98" s="57">
        <v>0</v>
      </c>
      <c r="Q98" s="58">
        <v>0</v>
      </c>
      <c r="R98" s="57">
        <v>0</v>
      </c>
      <c r="S98" s="58">
        <v>0</v>
      </c>
      <c r="T98" s="57">
        <v>0</v>
      </c>
      <c r="U98" s="58">
        <v>190396.11</v>
      </c>
      <c r="V98" s="57">
        <v>9893.52</v>
      </c>
      <c r="W98" s="58">
        <v>0</v>
      </c>
      <c r="X98" s="59">
        <v>250634.12</v>
      </c>
    </row>
    <row r="99" spans="1:24" x14ac:dyDescent="0.25">
      <c r="A99" t="s">
        <v>72</v>
      </c>
      <c r="D99" s="66"/>
      <c r="F99" t="s">
        <v>44</v>
      </c>
      <c r="G99" t="s">
        <v>45</v>
      </c>
      <c r="H99" s="1">
        <f t="shared" si="4"/>
        <v>4492.97</v>
      </c>
      <c r="I99" s="1">
        <f t="shared" si="5"/>
        <v>3580.09</v>
      </c>
      <c r="J99" t="s">
        <v>44</v>
      </c>
      <c r="K99" s="45" t="s">
        <v>162</v>
      </c>
      <c r="L99" s="57">
        <v>0</v>
      </c>
      <c r="M99" s="58">
        <v>912.88</v>
      </c>
      <c r="N99" s="57">
        <v>0</v>
      </c>
      <c r="O99" s="58">
        <v>0</v>
      </c>
      <c r="P99" s="57">
        <v>0</v>
      </c>
      <c r="Q99" s="58">
        <v>0</v>
      </c>
      <c r="R99" s="57">
        <v>0</v>
      </c>
      <c r="S99" s="58">
        <v>0</v>
      </c>
      <c r="T99" s="57">
        <v>0</v>
      </c>
      <c r="U99" s="58">
        <v>3580.09</v>
      </c>
      <c r="V99" s="57">
        <v>0</v>
      </c>
      <c r="W99" s="58">
        <v>0</v>
      </c>
      <c r="X99" s="59">
        <v>4492.97</v>
      </c>
    </row>
    <row r="100" spans="1:24" x14ac:dyDescent="0.25">
      <c r="A100" t="s">
        <v>72</v>
      </c>
      <c r="D100" s="66"/>
      <c r="F100" t="s">
        <v>46</v>
      </c>
      <c r="G100" t="s">
        <v>47</v>
      </c>
      <c r="H100" s="1">
        <f t="shared" si="4"/>
        <v>38263.32</v>
      </c>
      <c r="I100" s="1">
        <f t="shared" si="5"/>
        <v>30495.4</v>
      </c>
      <c r="J100" t="s">
        <v>46</v>
      </c>
      <c r="K100" s="45" t="s">
        <v>163</v>
      </c>
      <c r="L100" s="57">
        <v>379.26</v>
      </c>
      <c r="M100" s="58">
        <v>7767.92</v>
      </c>
      <c r="N100" s="57">
        <v>2.95</v>
      </c>
      <c r="O100" s="58">
        <v>0</v>
      </c>
      <c r="P100" s="57">
        <v>0</v>
      </c>
      <c r="Q100" s="58">
        <v>0</v>
      </c>
      <c r="R100" s="57">
        <v>0</v>
      </c>
      <c r="S100" s="58">
        <v>0</v>
      </c>
      <c r="T100" s="57">
        <v>0</v>
      </c>
      <c r="U100" s="58">
        <v>30495.4</v>
      </c>
      <c r="V100" s="57">
        <v>11.5</v>
      </c>
      <c r="W100" s="58">
        <v>385.29</v>
      </c>
      <c r="X100" s="59">
        <v>39042.32</v>
      </c>
    </row>
    <row r="101" spans="1:24" x14ac:dyDescent="0.25">
      <c r="A101" t="s">
        <v>72</v>
      </c>
      <c r="D101" s="66"/>
      <c r="F101" t="s">
        <v>48</v>
      </c>
      <c r="G101" t="s">
        <v>49</v>
      </c>
      <c r="H101" s="1">
        <f t="shared" si="4"/>
        <v>27675.899999999998</v>
      </c>
      <c r="I101" s="1">
        <f t="shared" si="5"/>
        <v>22088.12</v>
      </c>
      <c r="J101" t="s">
        <v>48</v>
      </c>
      <c r="K101" s="45" t="s">
        <v>164</v>
      </c>
      <c r="L101" s="57">
        <v>0</v>
      </c>
      <c r="M101" s="58">
        <v>5587.78</v>
      </c>
      <c r="N101" s="57">
        <v>0</v>
      </c>
      <c r="O101" s="58">
        <v>0</v>
      </c>
      <c r="P101" s="57">
        <v>0</v>
      </c>
      <c r="Q101" s="58">
        <v>0</v>
      </c>
      <c r="R101" s="57">
        <v>0</v>
      </c>
      <c r="S101" s="58">
        <v>0</v>
      </c>
      <c r="T101" s="57">
        <v>0</v>
      </c>
      <c r="U101" s="58">
        <v>22088.12</v>
      </c>
      <c r="V101" s="57">
        <v>0</v>
      </c>
      <c r="W101" s="58">
        <v>0</v>
      </c>
      <c r="X101" s="59">
        <v>27675.9</v>
      </c>
    </row>
    <row r="102" spans="1:24" x14ac:dyDescent="0.25">
      <c r="A102" t="s">
        <v>72</v>
      </c>
      <c r="D102" s="66"/>
      <c r="F102" t="s">
        <v>50</v>
      </c>
      <c r="G102" t="s">
        <v>51</v>
      </c>
      <c r="H102" s="1">
        <f t="shared" si="4"/>
        <v>171721.9</v>
      </c>
      <c r="I102" s="1">
        <f t="shared" si="5"/>
        <v>137034.37</v>
      </c>
      <c r="J102" t="s">
        <v>50</v>
      </c>
      <c r="K102" s="45" t="s">
        <v>165</v>
      </c>
      <c r="L102" s="57">
        <v>0</v>
      </c>
      <c r="M102" s="58">
        <v>34687.53</v>
      </c>
      <c r="N102" s="57">
        <v>263.81</v>
      </c>
      <c r="O102" s="58">
        <v>0</v>
      </c>
      <c r="P102" s="57">
        <v>0</v>
      </c>
      <c r="Q102" s="58">
        <v>0</v>
      </c>
      <c r="R102" s="57">
        <v>0</v>
      </c>
      <c r="S102" s="58">
        <v>0</v>
      </c>
      <c r="T102" s="57">
        <v>0</v>
      </c>
      <c r="U102" s="58">
        <v>137034.37</v>
      </c>
      <c r="V102" s="57">
        <v>1044.92</v>
      </c>
      <c r="W102" s="58">
        <v>0</v>
      </c>
      <c r="X102" s="59">
        <v>173030.63</v>
      </c>
    </row>
    <row r="103" spans="1:24" x14ac:dyDescent="0.25">
      <c r="A103" t="s">
        <v>72</v>
      </c>
      <c r="D103" s="66"/>
      <c r="F103" t="s">
        <v>52</v>
      </c>
      <c r="G103" t="s">
        <v>53</v>
      </c>
      <c r="H103" s="1">
        <f t="shared" si="4"/>
        <v>1409696.73</v>
      </c>
      <c r="I103" s="1">
        <f t="shared" si="5"/>
        <v>1126378.25</v>
      </c>
      <c r="J103" t="s">
        <v>52</v>
      </c>
      <c r="K103" s="45" t="s">
        <v>166</v>
      </c>
      <c r="L103" s="57">
        <v>0</v>
      </c>
      <c r="M103" s="58">
        <v>283318.48</v>
      </c>
      <c r="N103" s="57">
        <v>3994.97</v>
      </c>
      <c r="O103" s="58">
        <v>0</v>
      </c>
      <c r="P103" s="57">
        <v>0</v>
      </c>
      <c r="Q103" s="58">
        <v>0</v>
      </c>
      <c r="R103" s="57">
        <v>0</v>
      </c>
      <c r="S103" s="58">
        <v>0</v>
      </c>
      <c r="T103" s="57">
        <v>0</v>
      </c>
      <c r="U103" s="58">
        <v>1126378.25</v>
      </c>
      <c r="V103" s="57">
        <v>15742.46</v>
      </c>
      <c r="W103" s="58">
        <v>0</v>
      </c>
      <c r="X103" s="59">
        <v>1429434.16</v>
      </c>
    </row>
    <row r="104" spans="1:24" x14ac:dyDescent="0.25">
      <c r="A104" t="s">
        <v>72</v>
      </c>
      <c r="D104" s="66"/>
      <c r="F104" t="s">
        <v>54</v>
      </c>
      <c r="G104" t="s">
        <v>55</v>
      </c>
      <c r="H104" s="1">
        <f t="shared" si="4"/>
        <v>1693.1200000000001</v>
      </c>
      <c r="I104" s="1">
        <f t="shared" si="5"/>
        <v>1350.15</v>
      </c>
      <c r="J104" t="s">
        <v>54</v>
      </c>
      <c r="K104" s="45" t="s">
        <v>167</v>
      </c>
      <c r="L104" s="57">
        <v>147.91</v>
      </c>
      <c r="M104" s="58">
        <v>342.97</v>
      </c>
      <c r="N104" s="57">
        <v>0</v>
      </c>
      <c r="O104" s="58">
        <v>0</v>
      </c>
      <c r="P104" s="57">
        <v>0</v>
      </c>
      <c r="Q104" s="58">
        <v>0</v>
      </c>
      <c r="R104" s="57">
        <v>0</v>
      </c>
      <c r="S104" s="58">
        <v>0</v>
      </c>
      <c r="T104" s="57">
        <v>0</v>
      </c>
      <c r="U104" s="58">
        <v>1350.15</v>
      </c>
      <c r="V104" s="57">
        <v>0</v>
      </c>
      <c r="W104" s="58">
        <v>146.87</v>
      </c>
      <c r="X104" s="59">
        <v>1987.9</v>
      </c>
    </row>
    <row r="105" spans="1:24" x14ac:dyDescent="0.25">
      <c r="A105" t="s">
        <v>72</v>
      </c>
      <c r="D105" s="66"/>
      <c r="F105" t="s">
        <v>56</v>
      </c>
      <c r="G105" t="s">
        <v>57</v>
      </c>
      <c r="H105" s="1">
        <f t="shared" si="4"/>
        <v>77433.37</v>
      </c>
      <c r="I105" s="1">
        <f t="shared" si="5"/>
        <v>61853.52</v>
      </c>
      <c r="J105" t="s">
        <v>56</v>
      </c>
      <c r="K105" s="45" t="s">
        <v>168</v>
      </c>
      <c r="L105" s="57">
        <v>0</v>
      </c>
      <c r="M105" s="58">
        <v>15579.85</v>
      </c>
      <c r="N105" s="57">
        <v>1181.75</v>
      </c>
      <c r="O105" s="58">
        <v>0</v>
      </c>
      <c r="P105" s="57">
        <v>0</v>
      </c>
      <c r="Q105" s="58">
        <v>0</v>
      </c>
      <c r="R105" s="57">
        <v>0</v>
      </c>
      <c r="S105" s="58">
        <v>0</v>
      </c>
      <c r="T105" s="57">
        <v>0</v>
      </c>
      <c r="U105" s="58">
        <v>61853.52</v>
      </c>
      <c r="V105" s="57">
        <v>4603.87</v>
      </c>
      <c r="W105" s="58">
        <v>0</v>
      </c>
      <c r="X105" s="59">
        <v>83218.990000000005</v>
      </c>
    </row>
    <row r="106" spans="1:24" x14ac:dyDescent="0.25">
      <c r="A106" t="s">
        <v>72</v>
      </c>
      <c r="D106" s="66"/>
      <c r="F106" t="s">
        <v>58</v>
      </c>
      <c r="G106" t="s">
        <v>59</v>
      </c>
      <c r="H106" s="1">
        <f t="shared" si="4"/>
        <v>264397.64</v>
      </c>
      <c r="I106" s="1">
        <f t="shared" si="5"/>
        <v>210912.5</v>
      </c>
      <c r="J106" t="s">
        <v>58</v>
      </c>
      <c r="K106" s="45" t="s">
        <v>169</v>
      </c>
      <c r="L106" s="57">
        <v>72092.429999999993</v>
      </c>
      <c r="M106" s="58">
        <v>53485.14</v>
      </c>
      <c r="N106" s="57">
        <v>0</v>
      </c>
      <c r="O106" s="58">
        <v>0</v>
      </c>
      <c r="P106" s="57">
        <v>0</v>
      </c>
      <c r="Q106" s="58">
        <v>0</v>
      </c>
      <c r="R106" s="57">
        <v>0</v>
      </c>
      <c r="S106" s="58">
        <v>0</v>
      </c>
      <c r="T106" s="57">
        <v>0</v>
      </c>
      <c r="U106" s="58">
        <v>210912.5</v>
      </c>
      <c r="V106" s="57">
        <v>0</v>
      </c>
      <c r="W106" s="58">
        <v>78504.83</v>
      </c>
      <c r="X106" s="59">
        <v>414994.9</v>
      </c>
    </row>
    <row r="107" spans="1:24" x14ac:dyDescent="0.25">
      <c r="A107" t="s">
        <v>72</v>
      </c>
      <c r="D107" s="66"/>
      <c r="F107" t="s">
        <v>60</v>
      </c>
      <c r="G107" t="s">
        <v>61</v>
      </c>
      <c r="H107" s="1">
        <f t="shared" si="4"/>
        <v>18961.25</v>
      </c>
      <c r="I107" s="1">
        <f t="shared" si="5"/>
        <v>15091.65</v>
      </c>
      <c r="J107" t="s">
        <v>60</v>
      </c>
      <c r="K107" s="45" t="s">
        <v>170</v>
      </c>
      <c r="L107" s="57">
        <v>8024.91</v>
      </c>
      <c r="M107" s="58">
        <v>3869.6</v>
      </c>
      <c r="N107" s="57">
        <v>11.44</v>
      </c>
      <c r="O107" s="58">
        <v>0</v>
      </c>
      <c r="P107" s="57">
        <v>0</v>
      </c>
      <c r="Q107" s="58">
        <v>0</v>
      </c>
      <c r="R107" s="57">
        <v>0</v>
      </c>
      <c r="S107" s="58">
        <v>0</v>
      </c>
      <c r="T107" s="57">
        <v>0</v>
      </c>
      <c r="U107" s="58">
        <v>15091.65</v>
      </c>
      <c r="V107" s="57">
        <v>43.65</v>
      </c>
      <c r="W107" s="58">
        <v>10301.75</v>
      </c>
      <c r="X107" s="59">
        <v>37343</v>
      </c>
    </row>
    <row r="108" spans="1:24" x14ac:dyDescent="0.25">
      <c r="A108" t="s">
        <v>72</v>
      </c>
      <c r="D108" s="66"/>
      <c r="F108" t="s">
        <v>62</v>
      </c>
      <c r="G108" t="s">
        <v>63</v>
      </c>
      <c r="H108" s="1">
        <f t="shared" si="4"/>
        <v>0</v>
      </c>
      <c r="I108" s="1">
        <f t="shared" si="5"/>
        <v>0</v>
      </c>
      <c r="J108" t="s">
        <v>62</v>
      </c>
      <c r="K108" s="45" t="s">
        <v>171</v>
      </c>
      <c r="L108" s="57">
        <v>0</v>
      </c>
      <c r="M108" s="58">
        <v>0</v>
      </c>
      <c r="N108" s="57">
        <v>0</v>
      </c>
      <c r="O108" s="58">
        <v>0</v>
      </c>
      <c r="P108" s="57">
        <v>0</v>
      </c>
      <c r="Q108" s="58">
        <v>0</v>
      </c>
      <c r="R108" s="57">
        <v>0</v>
      </c>
      <c r="S108" s="58">
        <v>0</v>
      </c>
      <c r="T108" s="57">
        <v>0</v>
      </c>
      <c r="U108" s="58">
        <v>0</v>
      </c>
      <c r="V108" s="57">
        <v>0</v>
      </c>
      <c r="W108" s="58">
        <v>0</v>
      </c>
      <c r="X108" s="59">
        <v>0</v>
      </c>
    </row>
    <row r="109" spans="1:24" x14ac:dyDescent="0.25">
      <c r="A109" t="s">
        <v>72</v>
      </c>
      <c r="D109" s="66"/>
      <c r="F109" t="s">
        <v>64</v>
      </c>
      <c r="G109" t="s">
        <v>65</v>
      </c>
      <c r="H109" s="1">
        <f t="shared" si="4"/>
        <v>201390.14</v>
      </c>
      <c r="I109" s="1">
        <f t="shared" si="5"/>
        <v>160847.79</v>
      </c>
      <c r="J109" t="s">
        <v>64</v>
      </c>
      <c r="K109" s="45" t="s">
        <v>172</v>
      </c>
      <c r="L109" s="57">
        <v>6319.86</v>
      </c>
      <c r="M109" s="58">
        <v>40542.35</v>
      </c>
      <c r="N109" s="57">
        <v>474.92</v>
      </c>
      <c r="O109" s="58">
        <v>0</v>
      </c>
      <c r="P109" s="57">
        <v>0</v>
      </c>
      <c r="Q109" s="58">
        <v>0</v>
      </c>
      <c r="R109" s="57">
        <v>0</v>
      </c>
      <c r="S109" s="58">
        <v>0</v>
      </c>
      <c r="T109" s="57">
        <v>0</v>
      </c>
      <c r="U109" s="58">
        <v>160847.79</v>
      </c>
      <c r="V109" s="57">
        <v>1868.46</v>
      </c>
      <c r="W109" s="58">
        <v>8170.61</v>
      </c>
      <c r="X109" s="59">
        <v>218223.99</v>
      </c>
    </row>
    <row r="110" spans="1:24" x14ac:dyDescent="0.25">
      <c r="A110" t="s">
        <v>72</v>
      </c>
      <c r="D110" s="66"/>
      <c r="F110" t="s">
        <v>66</v>
      </c>
      <c r="G110" t="s">
        <v>67</v>
      </c>
      <c r="H110" s="1">
        <f t="shared" si="4"/>
        <v>66358.06</v>
      </c>
      <c r="I110" s="1">
        <f t="shared" si="5"/>
        <v>52955.14</v>
      </c>
      <c r="J110" t="s">
        <v>66</v>
      </c>
      <c r="K110" s="45" t="s">
        <v>173</v>
      </c>
      <c r="L110" s="57">
        <v>0</v>
      </c>
      <c r="M110" s="58">
        <v>13402.92</v>
      </c>
      <c r="N110" s="57">
        <v>27.73</v>
      </c>
      <c r="O110" s="58">
        <v>0</v>
      </c>
      <c r="P110" s="57">
        <v>0</v>
      </c>
      <c r="Q110" s="58">
        <v>0</v>
      </c>
      <c r="R110" s="57">
        <v>0</v>
      </c>
      <c r="S110" s="58">
        <v>0</v>
      </c>
      <c r="T110" s="57">
        <v>0</v>
      </c>
      <c r="U110" s="58">
        <v>52955.14</v>
      </c>
      <c r="V110" s="57">
        <v>108.99</v>
      </c>
      <c r="W110" s="58">
        <v>0</v>
      </c>
      <c r="X110" s="59">
        <v>66494.78</v>
      </c>
    </row>
    <row r="111" spans="1:24" x14ac:dyDescent="0.25">
      <c r="A111" t="s">
        <v>72</v>
      </c>
      <c r="D111" s="66"/>
      <c r="F111" t="s">
        <v>68</v>
      </c>
      <c r="G111" t="s">
        <v>69</v>
      </c>
      <c r="H111" s="1">
        <f t="shared" si="4"/>
        <v>19057.37</v>
      </c>
      <c r="I111" s="1">
        <f t="shared" si="5"/>
        <v>15227.15</v>
      </c>
      <c r="J111" t="s">
        <v>68</v>
      </c>
      <c r="K111" s="45" t="s">
        <v>174</v>
      </c>
      <c r="L111" s="57">
        <v>29.94</v>
      </c>
      <c r="M111" s="58">
        <v>3830.22</v>
      </c>
      <c r="N111" s="57">
        <v>22.87</v>
      </c>
      <c r="O111" s="58">
        <v>0</v>
      </c>
      <c r="P111" s="57">
        <v>0</v>
      </c>
      <c r="Q111" s="58">
        <v>0</v>
      </c>
      <c r="R111" s="57">
        <v>0</v>
      </c>
      <c r="S111" s="58">
        <v>0</v>
      </c>
      <c r="T111" s="57">
        <v>0</v>
      </c>
      <c r="U111" s="58">
        <v>15227.15</v>
      </c>
      <c r="V111" s="57">
        <v>89.75</v>
      </c>
      <c r="W111" s="58">
        <v>44.92</v>
      </c>
      <c r="X111" s="59">
        <v>19244.849999999999</v>
      </c>
    </row>
    <row r="112" spans="1:24" x14ac:dyDescent="0.25">
      <c r="A112" t="s">
        <v>72</v>
      </c>
      <c r="D112" s="66"/>
      <c r="F112" t="s">
        <v>70</v>
      </c>
      <c r="G112" t="s">
        <v>71</v>
      </c>
      <c r="H112" s="1">
        <f t="shared" si="4"/>
        <v>95409.650000000009</v>
      </c>
      <c r="I112" s="1">
        <f t="shared" si="5"/>
        <v>76206.880000000005</v>
      </c>
      <c r="J112" t="s">
        <v>70</v>
      </c>
      <c r="K112" s="45" t="s">
        <v>175</v>
      </c>
      <c r="L112" s="57">
        <v>0</v>
      </c>
      <c r="M112" s="58">
        <v>19202.77</v>
      </c>
      <c r="N112" s="57">
        <v>575.16999999999996</v>
      </c>
      <c r="O112" s="58">
        <v>0</v>
      </c>
      <c r="P112" s="57">
        <v>0</v>
      </c>
      <c r="Q112" s="58">
        <v>0</v>
      </c>
      <c r="R112" s="57">
        <v>0</v>
      </c>
      <c r="S112" s="58">
        <v>0</v>
      </c>
      <c r="T112" s="57">
        <v>0</v>
      </c>
      <c r="U112" s="58">
        <v>76206.880000000005</v>
      </c>
      <c r="V112" s="57">
        <v>2253.66</v>
      </c>
      <c r="W112" s="58">
        <v>0</v>
      </c>
      <c r="X112" s="59">
        <v>98238.48</v>
      </c>
    </row>
    <row r="113" spans="1:24" ht="13.8" thickBot="1" x14ac:dyDescent="0.3">
      <c r="D113" s="66"/>
      <c r="H113" s="6">
        <f>SUM(H79:H112)</f>
        <v>5269887.7699999996</v>
      </c>
      <c r="I113" s="6">
        <f>SUM(I79:I112)</f>
        <v>4207727.7299999995</v>
      </c>
      <c r="L113" s="60">
        <v>88855.92</v>
      </c>
      <c r="M113" s="61">
        <v>1062160.0399999998</v>
      </c>
      <c r="N113" s="60">
        <v>35995.73000000001</v>
      </c>
      <c r="O113" s="61">
        <v>0</v>
      </c>
      <c r="P113" s="60">
        <v>0</v>
      </c>
      <c r="Q113" s="61">
        <v>0</v>
      </c>
      <c r="R113" s="60">
        <v>0</v>
      </c>
      <c r="S113" s="61">
        <v>0</v>
      </c>
      <c r="T113" s="60">
        <v>0</v>
      </c>
      <c r="U113" s="61">
        <v>4207727.7299999995</v>
      </c>
      <c r="V113" s="60">
        <v>143273.55999999997</v>
      </c>
      <c r="W113" s="61">
        <v>100346.71</v>
      </c>
      <c r="X113" s="60">
        <v>5638359.6900000013</v>
      </c>
    </row>
    <row r="114" spans="1:24" ht="13.8" thickTop="1" x14ac:dyDescent="0.25">
      <c r="D114" s="66"/>
      <c r="H114" s="1"/>
      <c r="I114" s="1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62"/>
      <c r="X114" s="30"/>
    </row>
    <row r="115" spans="1:24" x14ac:dyDescent="0.25">
      <c r="A115" t="s">
        <v>73</v>
      </c>
      <c r="B115" t="s">
        <v>98</v>
      </c>
      <c r="C115" s="21">
        <f>SUM(H115:H117)</f>
        <v>7488614.0800000001</v>
      </c>
      <c r="D115" s="20">
        <f>SUM(I115:I117)</f>
        <v>5979836.4700000007</v>
      </c>
      <c r="E115" s="1"/>
      <c r="F115" t="s">
        <v>4</v>
      </c>
      <c r="G115" t="s">
        <v>5</v>
      </c>
      <c r="H115" s="1">
        <f t="shared" ref="H115:H148" si="6">SUM(M115,O115,Q115,U115,S115)</f>
        <v>254538.18000000002</v>
      </c>
      <c r="I115" s="1">
        <f t="shared" ref="I115:I148" si="7">U115</f>
        <v>203120.17</v>
      </c>
      <c r="J115" t="s">
        <v>4</v>
      </c>
      <c r="K115" s="45" t="s">
        <v>142</v>
      </c>
      <c r="L115" s="57">
        <v>0</v>
      </c>
      <c r="M115" s="58">
        <v>51418.01</v>
      </c>
      <c r="N115" s="57">
        <v>0</v>
      </c>
      <c r="O115" s="58">
        <v>0</v>
      </c>
      <c r="P115" s="57">
        <v>0</v>
      </c>
      <c r="Q115" s="58">
        <v>0</v>
      </c>
      <c r="R115" s="57">
        <v>0</v>
      </c>
      <c r="S115" s="58">
        <v>0</v>
      </c>
      <c r="T115" s="57">
        <v>0</v>
      </c>
      <c r="U115" s="58">
        <v>203120.17</v>
      </c>
      <c r="V115" s="57">
        <v>0</v>
      </c>
      <c r="W115" s="58">
        <v>0</v>
      </c>
      <c r="X115" s="59">
        <v>254538.18</v>
      </c>
    </row>
    <row r="116" spans="1:24" x14ac:dyDescent="0.25">
      <c r="A116" t="s">
        <v>73</v>
      </c>
      <c r="B116" t="s">
        <v>99</v>
      </c>
      <c r="C116" s="21">
        <f>H127</f>
        <v>3938209.8800000004</v>
      </c>
      <c r="D116" s="20">
        <f>I127</f>
        <v>3147637.22</v>
      </c>
      <c r="E116" s="1"/>
      <c r="F116" t="s">
        <v>6</v>
      </c>
      <c r="G116" t="s">
        <v>7</v>
      </c>
      <c r="H116" s="1">
        <f t="shared" si="6"/>
        <v>940039.11</v>
      </c>
      <c r="I116" s="1">
        <f t="shared" si="7"/>
        <v>750071.27</v>
      </c>
      <c r="J116" t="s">
        <v>6</v>
      </c>
      <c r="K116" s="45" t="s">
        <v>143</v>
      </c>
      <c r="L116" s="57">
        <v>0</v>
      </c>
      <c r="M116" s="58">
        <v>189967.84</v>
      </c>
      <c r="N116" s="57">
        <v>64.08</v>
      </c>
      <c r="O116" s="58">
        <v>0</v>
      </c>
      <c r="P116" s="57">
        <v>0</v>
      </c>
      <c r="Q116" s="58">
        <v>0</v>
      </c>
      <c r="R116" s="57">
        <v>0</v>
      </c>
      <c r="S116" s="58">
        <v>0</v>
      </c>
      <c r="T116" s="57">
        <v>0</v>
      </c>
      <c r="U116" s="58">
        <v>750071.27</v>
      </c>
      <c r="V116" s="57">
        <v>254.18</v>
      </c>
      <c r="W116" s="58">
        <v>0</v>
      </c>
      <c r="X116" s="59">
        <v>940357.37</v>
      </c>
    </row>
    <row r="117" spans="1:24" x14ac:dyDescent="0.25">
      <c r="A117" t="s">
        <v>73</v>
      </c>
      <c r="B117" t="s">
        <v>100</v>
      </c>
      <c r="C117" s="21">
        <f>SUM(H118:H119)</f>
        <v>603905.84000000008</v>
      </c>
      <c r="D117" s="20">
        <f>SUM(I118:I119)</f>
        <v>482095.07</v>
      </c>
      <c r="E117" s="1"/>
      <c r="F117" t="s">
        <v>8</v>
      </c>
      <c r="G117" t="s">
        <v>9</v>
      </c>
      <c r="H117" s="1">
        <f t="shared" si="6"/>
        <v>6294036.79</v>
      </c>
      <c r="I117" s="1">
        <f t="shared" si="7"/>
        <v>5026645.03</v>
      </c>
      <c r="J117" t="s">
        <v>8</v>
      </c>
      <c r="K117" s="45" t="s">
        <v>144</v>
      </c>
      <c r="L117" s="57">
        <v>0</v>
      </c>
      <c r="M117" s="58">
        <v>1267391.76</v>
      </c>
      <c r="N117" s="57">
        <v>11586.39</v>
      </c>
      <c r="O117" s="58">
        <v>0</v>
      </c>
      <c r="P117" s="57">
        <v>0</v>
      </c>
      <c r="Q117" s="58">
        <v>0</v>
      </c>
      <c r="R117" s="57">
        <v>0</v>
      </c>
      <c r="S117" s="58">
        <v>0</v>
      </c>
      <c r="T117" s="57">
        <v>0</v>
      </c>
      <c r="U117" s="58">
        <v>5026645.03</v>
      </c>
      <c r="V117" s="57">
        <v>45935.77</v>
      </c>
      <c r="W117" s="58">
        <v>0</v>
      </c>
      <c r="X117" s="59">
        <v>6351558.9500000002</v>
      </c>
    </row>
    <row r="118" spans="1:24" x14ac:dyDescent="0.25">
      <c r="A118" t="s">
        <v>73</v>
      </c>
      <c r="B118" t="s">
        <v>110</v>
      </c>
      <c r="C118" s="21">
        <f>H120</f>
        <v>1348949.9100000001</v>
      </c>
      <c r="D118" s="20">
        <f>I120</f>
        <v>1077175.07</v>
      </c>
      <c r="E118" s="1"/>
      <c r="F118" t="s">
        <v>10</v>
      </c>
      <c r="G118" t="s">
        <v>11</v>
      </c>
      <c r="H118" s="1">
        <f t="shared" si="6"/>
        <v>339368.18</v>
      </c>
      <c r="I118" s="1">
        <f t="shared" si="7"/>
        <v>270855.87</v>
      </c>
      <c r="J118" t="s">
        <v>10</v>
      </c>
      <c r="K118" s="45" t="s">
        <v>145</v>
      </c>
      <c r="L118" s="57">
        <v>0</v>
      </c>
      <c r="M118" s="58">
        <v>68512.31</v>
      </c>
      <c r="N118" s="57">
        <v>146.38999999999999</v>
      </c>
      <c r="O118" s="58">
        <v>0</v>
      </c>
      <c r="P118" s="57">
        <v>0</v>
      </c>
      <c r="Q118" s="58">
        <v>0</v>
      </c>
      <c r="R118" s="57">
        <v>0</v>
      </c>
      <c r="S118" s="58">
        <v>0</v>
      </c>
      <c r="T118" s="57">
        <v>0</v>
      </c>
      <c r="U118" s="58">
        <v>270855.87</v>
      </c>
      <c r="V118" s="57">
        <v>569.5</v>
      </c>
      <c r="W118" s="58">
        <v>0</v>
      </c>
      <c r="X118" s="59">
        <v>340084.07</v>
      </c>
    </row>
    <row r="119" spans="1:24" x14ac:dyDescent="0.25">
      <c r="A119" t="s">
        <v>73</v>
      </c>
      <c r="B119" t="s">
        <v>101</v>
      </c>
      <c r="C119" s="21">
        <f>SUM(H121:H122)</f>
        <v>12876090.33</v>
      </c>
      <c r="D119" s="20">
        <f>SUM(I121:I122)</f>
        <v>10287059.290000001</v>
      </c>
      <c r="E119" s="1"/>
      <c r="F119" t="s">
        <v>12</v>
      </c>
      <c r="G119" t="s">
        <v>13</v>
      </c>
      <c r="H119" s="1">
        <f t="shared" si="6"/>
        <v>264537.66000000003</v>
      </c>
      <c r="I119" s="1">
        <f t="shared" si="7"/>
        <v>211239.2</v>
      </c>
      <c r="J119" t="s">
        <v>12</v>
      </c>
      <c r="K119" s="45" t="s">
        <v>146</v>
      </c>
      <c r="L119" s="57">
        <v>0</v>
      </c>
      <c r="M119" s="58">
        <v>53298.46</v>
      </c>
      <c r="N119" s="57">
        <v>7805.59</v>
      </c>
      <c r="O119" s="58">
        <v>0</v>
      </c>
      <c r="P119" s="57">
        <v>0</v>
      </c>
      <c r="Q119" s="58">
        <v>0</v>
      </c>
      <c r="R119" s="57">
        <v>0</v>
      </c>
      <c r="S119" s="58">
        <v>0</v>
      </c>
      <c r="T119" s="57">
        <v>0</v>
      </c>
      <c r="U119" s="58">
        <v>211239.2</v>
      </c>
      <c r="V119" s="57">
        <v>30853.040000000001</v>
      </c>
      <c r="W119" s="58">
        <v>0</v>
      </c>
      <c r="X119" s="59">
        <v>303196.28999999998</v>
      </c>
    </row>
    <row r="120" spans="1:24" x14ac:dyDescent="0.25">
      <c r="A120" t="s">
        <v>73</v>
      </c>
      <c r="B120" t="s">
        <v>102</v>
      </c>
      <c r="C120" s="21">
        <f>SUM(H123:H124)</f>
        <v>967685.97</v>
      </c>
      <c r="D120" s="20">
        <f>SUM(I123:I124)</f>
        <v>773112.92999999993</v>
      </c>
      <c r="E120" s="1"/>
      <c r="F120" t="s">
        <v>14</v>
      </c>
      <c r="G120" t="s">
        <v>15</v>
      </c>
      <c r="H120" s="1">
        <f t="shared" si="6"/>
        <v>1348949.9100000001</v>
      </c>
      <c r="I120" s="1">
        <f t="shared" si="7"/>
        <v>1077175.07</v>
      </c>
      <c r="J120" t="s">
        <v>14</v>
      </c>
      <c r="K120" s="45" t="s">
        <v>147</v>
      </c>
      <c r="L120" s="57">
        <v>0</v>
      </c>
      <c r="M120" s="58">
        <v>271774.84000000003</v>
      </c>
      <c r="N120" s="57">
        <v>13536.83</v>
      </c>
      <c r="O120" s="58">
        <v>0</v>
      </c>
      <c r="P120" s="57">
        <v>0</v>
      </c>
      <c r="Q120" s="58">
        <v>0</v>
      </c>
      <c r="R120" s="57">
        <v>0</v>
      </c>
      <c r="S120" s="58">
        <v>0</v>
      </c>
      <c r="T120" s="57">
        <v>0</v>
      </c>
      <c r="U120" s="58">
        <v>1077175.07</v>
      </c>
      <c r="V120" s="57">
        <v>53360.84</v>
      </c>
      <c r="W120" s="58">
        <v>0</v>
      </c>
      <c r="X120" s="59">
        <v>1415847.58</v>
      </c>
    </row>
    <row r="121" spans="1:24" x14ac:dyDescent="0.25">
      <c r="A121" t="s">
        <v>73</v>
      </c>
      <c r="B121" t="s">
        <v>103</v>
      </c>
      <c r="C121" s="21">
        <f>H125</f>
        <v>647071.36</v>
      </c>
      <c r="D121" s="20">
        <f>I125</f>
        <v>516752.52</v>
      </c>
      <c r="E121" s="1"/>
      <c r="F121" t="s">
        <v>16</v>
      </c>
      <c r="G121" t="s">
        <v>17</v>
      </c>
      <c r="H121" s="1">
        <f t="shared" si="6"/>
        <v>11496233.76</v>
      </c>
      <c r="I121" s="1">
        <f t="shared" si="7"/>
        <v>9185371.3200000003</v>
      </c>
      <c r="J121" t="s">
        <v>16</v>
      </c>
      <c r="K121" s="45" t="s">
        <v>148</v>
      </c>
      <c r="L121" s="57">
        <v>0</v>
      </c>
      <c r="M121" s="58">
        <v>2310862.44</v>
      </c>
      <c r="N121" s="57">
        <v>42029.57</v>
      </c>
      <c r="O121" s="58">
        <v>0</v>
      </c>
      <c r="P121" s="57">
        <v>0</v>
      </c>
      <c r="Q121" s="58">
        <v>0</v>
      </c>
      <c r="R121" s="57">
        <v>0</v>
      </c>
      <c r="S121" s="58">
        <v>0</v>
      </c>
      <c r="T121" s="57">
        <v>0</v>
      </c>
      <c r="U121" s="58">
        <v>9185371.3200000003</v>
      </c>
      <c r="V121" s="57">
        <v>167230.73000000001</v>
      </c>
      <c r="W121" s="58">
        <v>0</v>
      </c>
      <c r="X121" s="59">
        <v>11705494.060000001</v>
      </c>
    </row>
    <row r="122" spans="1:24" x14ac:dyDescent="0.25">
      <c r="A122" t="s">
        <v>73</v>
      </c>
      <c r="B122" t="s">
        <v>104</v>
      </c>
      <c r="C122" s="21">
        <f>SUM(H128:H129)</f>
        <v>1384569.26</v>
      </c>
      <c r="D122" s="20">
        <f>SUM(I128:I129)</f>
        <v>1105328.19</v>
      </c>
      <c r="E122" s="1"/>
      <c r="F122" t="s">
        <v>18</v>
      </c>
      <c r="G122" t="s">
        <v>19</v>
      </c>
      <c r="H122" s="1">
        <f t="shared" si="6"/>
        <v>1379856.5699999998</v>
      </c>
      <c r="I122" s="1">
        <f t="shared" si="7"/>
        <v>1101687.97</v>
      </c>
      <c r="J122" t="s">
        <v>18</v>
      </c>
      <c r="K122" s="45" t="s">
        <v>149</v>
      </c>
      <c r="L122" s="57">
        <v>0</v>
      </c>
      <c r="M122" s="58">
        <v>278168.59999999998</v>
      </c>
      <c r="N122" s="57">
        <v>3259.67</v>
      </c>
      <c r="O122" s="58">
        <v>0</v>
      </c>
      <c r="P122" s="57">
        <v>0</v>
      </c>
      <c r="Q122" s="58">
        <v>0</v>
      </c>
      <c r="R122" s="57">
        <v>0</v>
      </c>
      <c r="S122" s="58">
        <v>0</v>
      </c>
      <c r="T122" s="57">
        <v>0</v>
      </c>
      <c r="U122" s="58">
        <v>1101687.97</v>
      </c>
      <c r="V122" s="57">
        <v>12944.08</v>
      </c>
      <c r="W122" s="58">
        <v>0</v>
      </c>
      <c r="X122" s="59">
        <v>1396060.32</v>
      </c>
    </row>
    <row r="123" spans="1:24" x14ac:dyDescent="0.25">
      <c r="A123" t="s">
        <v>73</v>
      </c>
      <c r="B123" t="s">
        <v>105</v>
      </c>
      <c r="C123" s="21">
        <f>H133</f>
        <v>39847.699999999997</v>
      </c>
      <c r="D123" s="20">
        <f>I133</f>
        <v>31858.03</v>
      </c>
      <c r="E123" s="1"/>
      <c r="F123" t="s">
        <v>20</v>
      </c>
      <c r="G123" t="s">
        <v>21</v>
      </c>
      <c r="H123" s="1">
        <f t="shared" si="6"/>
        <v>756466.44</v>
      </c>
      <c r="I123" s="1">
        <f t="shared" si="7"/>
        <v>604661.11</v>
      </c>
      <c r="J123" t="s">
        <v>20</v>
      </c>
      <c r="K123" s="45" t="s">
        <v>150</v>
      </c>
      <c r="L123" s="57">
        <v>0</v>
      </c>
      <c r="M123" s="58">
        <v>151805.32999999999</v>
      </c>
      <c r="N123" s="57">
        <v>3427.51</v>
      </c>
      <c r="O123" s="58">
        <v>0</v>
      </c>
      <c r="P123" s="57">
        <v>0</v>
      </c>
      <c r="Q123" s="58">
        <v>0</v>
      </c>
      <c r="R123" s="57">
        <v>0</v>
      </c>
      <c r="S123" s="58">
        <v>0</v>
      </c>
      <c r="T123" s="57">
        <v>0</v>
      </c>
      <c r="U123" s="58">
        <v>604661.11</v>
      </c>
      <c r="V123" s="57">
        <v>13676.85</v>
      </c>
      <c r="W123" s="58">
        <v>0</v>
      </c>
      <c r="X123" s="59">
        <v>773570.8</v>
      </c>
    </row>
    <row r="124" spans="1:24" x14ac:dyDescent="0.25">
      <c r="A124" t="s">
        <v>73</v>
      </c>
      <c r="B124" t="s">
        <v>106</v>
      </c>
      <c r="C124" s="21">
        <f>H134</f>
        <v>3988388.87</v>
      </c>
      <c r="D124" s="20">
        <f>I134</f>
        <v>3189742.44</v>
      </c>
      <c r="E124" s="1"/>
      <c r="F124" t="s">
        <v>22</v>
      </c>
      <c r="G124" t="s">
        <v>23</v>
      </c>
      <c r="H124" s="1">
        <f t="shared" si="6"/>
        <v>211219.53</v>
      </c>
      <c r="I124" s="1">
        <f t="shared" si="7"/>
        <v>168451.82</v>
      </c>
      <c r="J124" t="s">
        <v>22</v>
      </c>
      <c r="K124" s="45" t="s">
        <v>151</v>
      </c>
      <c r="L124" s="57">
        <v>0</v>
      </c>
      <c r="M124" s="58">
        <v>42767.71</v>
      </c>
      <c r="N124" s="57">
        <v>14.59</v>
      </c>
      <c r="O124" s="58">
        <v>0</v>
      </c>
      <c r="P124" s="57">
        <v>0</v>
      </c>
      <c r="Q124" s="58">
        <v>0</v>
      </c>
      <c r="R124" s="57">
        <v>0</v>
      </c>
      <c r="S124" s="58">
        <v>0</v>
      </c>
      <c r="T124" s="57">
        <v>0</v>
      </c>
      <c r="U124" s="58">
        <v>168451.82</v>
      </c>
      <c r="V124" s="57">
        <v>58.19</v>
      </c>
      <c r="W124" s="58">
        <v>0</v>
      </c>
      <c r="X124" s="59">
        <v>211292.31</v>
      </c>
    </row>
    <row r="125" spans="1:24" x14ac:dyDescent="0.25">
      <c r="A125" t="s">
        <v>73</v>
      </c>
      <c r="B125" t="s">
        <v>194</v>
      </c>
      <c r="C125" s="21">
        <f>H139</f>
        <v>8285298.0500000007</v>
      </c>
      <c r="D125" s="20">
        <f>I139</f>
        <v>6620534.1500000004</v>
      </c>
      <c r="E125" s="1"/>
      <c r="F125" t="s">
        <v>24</v>
      </c>
      <c r="G125" t="s">
        <v>25</v>
      </c>
      <c r="H125" s="1">
        <f t="shared" si="6"/>
        <v>647071.36</v>
      </c>
      <c r="I125" s="1">
        <f t="shared" si="7"/>
        <v>516752.52</v>
      </c>
      <c r="J125" t="s">
        <v>24</v>
      </c>
      <c r="K125" s="45" t="s">
        <v>152</v>
      </c>
      <c r="L125" s="57">
        <v>0</v>
      </c>
      <c r="M125" s="58">
        <v>130318.84</v>
      </c>
      <c r="N125" s="57">
        <v>204.93</v>
      </c>
      <c r="O125" s="58">
        <v>0</v>
      </c>
      <c r="P125" s="57">
        <v>0</v>
      </c>
      <c r="Q125" s="58">
        <v>0</v>
      </c>
      <c r="R125" s="57">
        <v>0</v>
      </c>
      <c r="S125" s="58">
        <v>0</v>
      </c>
      <c r="T125" s="57">
        <v>0</v>
      </c>
      <c r="U125" s="58">
        <v>516752.52</v>
      </c>
      <c r="V125" s="57">
        <v>817.52</v>
      </c>
      <c r="W125" s="58">
        <v>0</v>
      </c>
      <c r="X125" s="59">
        <v>648093.81000000006</v>
      </c>
    </row>
    <row r="126" spans="1:24" x14ac:dyDescent="0.25">
      <c r="A126" t="s">
        <v>73</v>
      </c>
      <c r="B126" t="s">
        <v>109</v>
      </c>
      <c r="C126" s="21">
        <f>H126+SUM(H130:H132)+SUM(H135:H138)+SUM(H140:H141)</f>
        <v>9175416.7800000012</v>
      </c>
      <c r="D126" s="20">
        <f>I126+SUM(I130:I132)+SUM(I135:I138)+SUM(I140:I141)</f>
        <v>7328923.4000000004</v>
      </c>
      <c r="E126" s="1"/>
      <c r="F126" t="s">
        <v>26</v>
      </c>
      <c r="G126" t="s">
        <v>27</v>
      </c>
      <c r="H126" s="1">
        <f t="shared" si="6"/>
        <v>728066.14</v>
      </c>
      <c r="I126" s="1">
        <f t="shared" si="7"/>
        <v>581297.03</v>
      </c>
      <c r="J126" t="s">
        <v>26</v>
      </c>
      <c r="K126" s="45" t="s">
        <v>153</v>
      </c>
      <c r="L126" s="57">
        <v>0</v>
      </c>
      <c r="M126" s="58">
        <v>146769.10999999999</v>
      </c>
      <c r="N126" s="57">
        <v>992.73</v>
      </c>
      <c r="O126" s="58">
        <v>0</v>
      </c>
      <c r="P126" s="57">
        <v>0</v>
      </c>
      <c r="Q126" s="58">
        <v>0</v>
      </c>
      <c r="R126" s="57">
        <v>0</v>
      </c>
      <c r="S126" s="58">
        <v>0</v>
      </c>
      <c r="T126" s="57">
        <v>0</v>
      </c>
      <c r="U126" s="58">
        <v>581297.03</v>
      </c>
      <c r="V126" s="57">
        <v>3933.59</v>
      </c>
      <c r="W126" s="58">
        <v>0</v>
      </c>
      <c r="X126" s="59">
        <v>732992.46</v>
      </c>
    </row>
    <row r="127" spans="1:24" x14ac:dyDescent="0.25">
      <c r="A127" t="s">
        <v>73</v>
      </c>
      <c r="B127" t="s">
        <v>107</v>
      </c>
      <c r="C127" s="21">
        <f>SUM(H142:H144)</f>
        <v>1324339.75</v>
      </c>
      <c r="D127" s="20">
        <f>SUM(I142:I144)</f>
        <v>1056527.73</v>
      </c>
      <c r="E127" s="1"/>
      <c r="F127" t="s">
        <v>28</v>
      </c>
      <c r="G127" t="s">
        <v>29</v>
      </c>
      <c r="H127" s="1">
        <f t="shared" si="6"/>
        <v>3938209.8800000004</v>
      </c>
      <c r="I127" s="1">
        <f t="shared" si="7"/>
        <v>3147637.22</v>
      </c>
      <c r="J127" t="s">
        <v>28</v>
      </c>
      <c r="K127" s="45" t="s">
        <v>154</v>
      </c>
      <c r="L127" s="57">
        <v>0</v>
      </c>
      <c r="M127" s="58">
        <v>790572.66</v>
      </c>
      <c r="N127" s="57">
        <v>3252.74</v>
      </c>
      <c r="O127" s="58">
        <v>0</v>
      </c>
      <c r="P127" s="57">
        <v>0</v>
      </c>
      <c r="Q127" s="58">
        <v>0</v>
      </c>
      <c r="R127" s="57">
        <v>0</v>
      </c>
      <c r="S127" s="58">
        <v>0</v>
      </c>
      <c r="T127" s="57">
        <v>0</v>
      </c>
      <c r="U127" s="58">
        <v>3147637.22</v>
      </c>
      <c r="V127" s="57">
        <v>12885.43</v>
      </c>
      <c r="W127" s="58">
        <v>0</v>
      </c>
      <c r="X127" s="59">
        <v>3954348.05</v>
      </c>
    </row>
    <row r="128" spans="1:24" x14ac:dyDescent="0.25">
      <c r="A128" t="s">
        <v>73</v>
      </c>
      <c r="B128" t="s">
        <v>108</v>
      </c>
      <c r="C128" s="21">
        <f>SUM(H145:H148)</f>
        <v>6229884.29</v>
      </c>
      <c r="D128" s="20">
        <f>SUM(I145:I148)</f>
        <v>4972633.1000000006</v>
      </c>
      <c r="F128" t="s">
        <v>30</v>
      </c>
      <c r="G128" t="s">
        <v>31</v>
      </c>
      <c r="H128" s="1">
        <f t="shared" si="6"/>
        <v>1224494.3400000001</v>
      </c>
      <c r="I128" s="1">
        <f t="shared" si="7"/>
        <v>977687.25</v>
      </c>
      <c r="J128" t="s">
        <v>30</v>
      </c>
      <c r="K128" s="45" t="s">
        <v>155</v>
      </c>
      <c r="L128" s="57">
        <v>32.97</v>
      </c>
      <c r="M128" s="58">
        <v>246809.21</v>
      </c>
      <c r="N128" s="57">
        <v>1766.11</v>
      </c>
      <c r="O128" s="58">
        <v>-2.12</v>
      </c>
      <c r="P128" s="57">
        <v>0</v>
      </c>
      <c r="Q128" s="58">
        <v>0</v>
      </c>
      <c r="R128" s="57">
        <v>0</v>
      </c>
      <c r="S128" s="58">
        <v>0</v>
      </c>
      <c r="T128" s="57">
        <v>0</v>
      </c>
      <c r="U128" s="58">
        <v>977687.25</v>
      </c>
      <c r="V128" s="57">
        <v>6988.05</v>
      </c>
      <c r="W128" s="58">
        <v>24.73</v>
      </c>
      <c r="X128" s="59">
        <v>1233306.2</v>
      </c>
    </row>
    <row r="129" spans="1:24" x14ac:dyDescent="0.25">
      <c r="A129" t="s">
        <v>73</v>
      </c>
      <c r="D129" s="66"/>
      <c r="E129" s="6"/>
      <c r="F129" t="s">
        <v>32</v>
      </c>
      <c r="G129" t="s">
        <v>33</v>
      </c>
      <c r="H129" s="1">
        <f t="shared" si="6"/>
        <v>160074.92000000001</v>
      </c>
      <c r="I129" s="1">
        <f t="shared" si="7"/>
        <v>127640.94</v>
      </c>
      <c r="J129" t="s">
        <v>32</v>
      </c>
      <c r="K129" s="45" t="s">
        <v>156</v>
      </c>
      <c r="L129" s="57">
        <v>0</v>
      </c>
      <c r="M129" s="58">
        <v>32433.98</v>
      </c>
      <c r="N129" s="57">
        <v>84</v>
      </c>
      <c r="O129" s="58">
        <v>0</v>
      </c>
      <c r="P129" s="57">
        <v>0</v>
      </c>
      <c r="Q129" s="58">
        <v>0</v>
      </c>
      <c r="R129" s="57">
        <v>0</v>
      </c>
      <c r="S129" s="58">
        <v>0</v>
      </c>
      <c r="T129" s="57">
        <v>0</v>
      </c>
      <c r="U129" s="58">
        <v>127640.94</v>
      </c>
      <c r="V129" s="57">
        <v>331.24</v>
      </c>
      <c r="W129" s="58">
        <v>0</v>
      </c>
      <c r="X129" s="59">
        <v>160490.16</v>
      </c>
    </row>
    <row r="130" spans="1:24" x14ac:dyDescent="0.25">
      <c r="A130" t="s">
        <v>73</v>
      </c>
      <c r="B130" s="3" t="s">
        <v>97</v>
      </c>
      <c r="C130" s="25">
        <f>SUM(C115:C128)</f>
        <v>58298272.07</v>
      </c>
      <c r="D130" s="28">
        <f>SUM(D115:D128)</f>
        <v>46569215.610000007</v>
      </c>
      <c r="F130" t="s">
        <v>34</v>
      </c>
      <c r="G130" t="s">
        <v>35</v>
      </c>
      <c r="H130" s="1">
        <f t="shared" si="6"/>
        <v>101076.93</v>
      </c>
      <c r="I130" s="1">
        <f t="shared" si="7"/>
        <v>80623.929999999993</v>
      </c>
      <c r="J130" t="s">
        <v>34</v>
      </c>
      <c r="K130" s="45" t="s">
        <v>157</v>
      </c>
      <c r="L130" s="57">
        <v>0</v>
      </c>
      <c r="M130" s="58">
        <v>20453</v>
      </c>
      <c r="N130" s="57">
        <v>28.84</v>
      </c>
      <c r="O130" s="58">
        <v>0</v>
      </c>
      <c r="P130" s="57">
        <v>0</v>
      </c>
      <c r="Q130" s="58">
        <v>0</v>
      </c>
      <c r="R130" s="57">
        <v>0</v>
      </c>
      <c r="S130" s="58">
        <v>0</v>
      </c>
      <c r="T130" s="57">
        <v>0</v>
      </c>
      <c r="U130" s="58">
        <v>80623.929999999993</v>
      </c>
      <c r="V130" s="57">
        <v>114.36</v>
      </c>
      <c r="W130" s="58">
        <v>0</v>
      </c>
      <c r="X130" s="59">
        <v>101220.13</v>
      </c>
    </row>
    <row r="131" spans="1:24" x14ac:dyDescent="0.25">
      <c r="A131" t="s">
        <v>73</v>
      </c>
      <c r="D131" s="66"/>
      <c r="F131" t="s">
        <v>36</v>
      </c>
      <c r="G131" t="s">
        <v>37</v>
      </c>
      <c r="H131" s="1">
        <f t="shared" si="6"/>
        <v>1057009.8800000001</v>
      </c>
      <c r="I131" s="1">
        <f t="shared" si="7"/>
        <v>844278.91</v>
      </c>
      <c r="J131" t="s">
        <v>36</v>
      </c>
      <c r="K131" s="45" t="s">
        <v>158</v>
      </c>
      <c r="L131" s="57">
        <v>61.96</v>
      </c>
      <c r="M131" s="58">
        <v>212730.97</v>
      </c>
      <c r="N131" s="57">
        <v>808.15</v>
      </c>
      <c r="O131" s="58">
        <v>0</v>
      </c>
      <c r="P131" s="57">
        <v>0</v>
      </c>
      <c r="Q131" s="58">
        <v>0</v>
      </c>
      <c r="R131" s="57">
        <v>0</v>
      </c>
      <c r="S131" s="58">
        <v>0</v>
      </c>
      <c r="T131" s="57">
        <v>0</v>
      </c>
      <c r="U131" s="58">
        <v>844278.91</v>
      </c>
      <c r="V131" s="57">
        <v>3199.04</v>
      </c>
      <c r="W131" s="58">
        <v>46.47</v>
      </c>
      <c r="X131" s="59">
        <v>1061125.5</v>
      </c>
    </row>
    <row r="132" spans="1:24" x14ac:dyDescent="0.25">
      <c r="A132" t="s">
        <v>73</v>
      </c>
      <c r="B132" s="30" t="s">
        <v>176</v>
      </c>
      <c r="C132" s="21">
        <f>SUM(C115:C126)</f>
        <v>50744048.030000001</v>
      </c>
      <c r="D132" s="20">
        <f>SUM(D115:D126)</f>
        <v>40540054.780000009</v>
      </c>
      <c r="F132" t="s">
        <v>38</v>
      </c>
      <c r="G132" t="s">
        <v>39</v>
      </c>
      <c r="H132" s="1">
        <f t="shared" si="6"/>
        <v>35617.21</v>
      </c>
      <c r="I132" s="1">
        <f t="shared" si="7"/>
        <v>28429.26</v>
      </c>
      <c r="J132" t="s">
        <v>38</v>
      </c>
      <c r="K132" s="45" t="s">
        <v>159</v>
      </c>
      <c r="L132" s="57">
        <v>0</v>
      </c>
      <c r="M132" s="58">
        <v>7187.95</v>
      </c>
      <c r="N132" s="57">
        <v>49.56</v>
      </c>
      <c r="O132" s="58">
        <v>0</v>
      </c>
      <c r="P132" s="57">
        <v>0</v>
      </c>
      <c r="Q132" s="58">
        <v>0</v>
      </c>
      <c r="R132" s="57">
        <v>0</v>
      </c>
      <c r="S132" s="58">
        <v>0</v>
      </c>
      <c r="T132" s="57">
        <v>0</v>
      </c>
      <c r="U132" s="58">
        <v>28429.26</v>
      </c>
      <c r="V132" s="57">
        <v>198.15</v>
      </c>
      <c r="W132" s="58">
        <v>0</v>
      </c>
      <c r="X132" s="59">
        <v>35864.92</v>
      </c>
    </row>
    <row r="133" spans="1:24" x14ac:dyDescent="0.25">
      <c r="A133" t="s">
        <v>73</v>
      </c>
      <c r="D133" s="66"/>
      <c r="F133" t="s">
        <v>40</v>
      </c>
      <c r="G133" t="s">
        <v>41</v>
      </c>
      <c r="H133" s="1">
        <f t="shared" si="6"/>
        <v>39847.699999999997</v>
      </c>
      <c r="I133" s="1">
        <f t="shared" si="7"/>
        <v>31858.03</v>
      </c>
      <c r="J133" t="s">
        <v>40</v>
      </c>
      <c r="K133" s="45" t="s">
        <v>160</v>
      </c>
      <c r="L133" s="57">
        <v>0</v>
      </c>
      <c r="M133" s="58">
        <v>7989.67</v>
      </c>
      <c r="N133" s="57">
        <v>0.57999999999999996</v>
      </c>
      <c r="O133" s="58">
        <v>0</v>
      </c>
      <c r="P133" s="57">
        <v>0</v>
      </c>
      <c r="Q133" s="58">
        <v>0</v>
      </c>
      <c r="R133" s="57">
        <v>0</v>
      </c>
      <c r="S133" s="58">
        <v>0</v>
      </c>
      <c r="T133" s="57">
        <v>0</v>
      </c>
      <c r="U133" s="58">
        <v>31858.03</v>
      </c>
      <c r="V133" s="57">
        <v>2.3199999999999998</v>
      </c>
      <c r="W133" s="58">
        <v>0</v>
      </c>
      <c r="X133" s="59">
        <v>39850.6</v>
      </c>
    </row>
    <row r="134" spans="1:24" x14ac:dyDescent="0.25">
      <c r="A134" t="s">
        <v>73</v>
      </c>
      <c r="D134" s="66"/>
      <c r="F134" t="s">
        <v>42</v>
      </c>
      <c r="G134" t="s">
        <v>43</v>
      </c>
      <c r="H134" s="1">
        <f t="shared" si="6"/>
        <v>3988388.87</v>
      </c>
      <c r="I134" s="1">
        <f t="shared" si="7"/>
        <v>3189742.44</v>
      </c>
      <c r="J134" t="s">
        <v>42</v>
      </c>
      <c r="K134" s="45" t="s">
        <v>161</v>
      </c>
      <c r="L134" s="57">
        <v>0</v>
      </c>
      <c r="M134" s="58">
        <v>798646</v>
      </c>
      <c r="N134" s="57">
        <v>19845.060000000001</v>
      </c>
      <c r="O134" s="58">
        <v>0.43</v>
      </c>
      <c r="P134" s="57">
        <v>0</v>
      </c>
      <c r="Q134" s="58">
        <v>0</v>
      </c>
      <c r="R134" s="57">
        <v>0</v>
      </c>
      <c r="S134" s="58">
        <v>0</v>
      </c>
      <c r="T134" s="57">
        <v>0</v>
      </c>
      <c r="U134" s="58">
        <v>3189742.44</v>
      </c>
      <c r="V134" s="57">
        <v>79366.03</v>
      </c>
      <c r="W134" s="58">
        <v>0</v>
      </c>
      <c r="X134" s="59">
        <v>4087599.96</v>
      </c>
    </row>
    <row r="135" spans="1:24" x14ac:dyDescent="0.25">
      <c r="A135" t="s">
        <v>73</v>
      </c>
      <c r="D135" s="66"/>
      <c r="F135" t="s">
        <v>44</v>
      </c>
      <c r="G135" t="s">
        <v>45</v>
      </c>
      <c r="H135" s="1">
        <f t="shared" si="6"/>
        <v>52421.120000000003</v>
      </c>
      <c r="I135" s="1">
        <f t="shared" si="7"/>
        <v>41879.47</v>
      </c>
      <c r="J135" t="s">
        <v>44</v>
      </c>
      <c r="K135" s="45" t="s">
        <v>162</v>
      </c>
      <c r="L135" s="57">
        <v>0</v>
      </c>
      <c r="M135" s="58">
        <v>10541.65</v>
      </c>
      <c r="N135" s="57">
        <v>0</v>
      </c>
      <c r="O135" s="58">
        <v>0</v>
      </c>
      <c r="P135" s="57">
        <v>0</v>
      </c>
      <c r="Q135" s="58">
        <v>0</v>
      </c>
      <c r="R135" s="57">
        <v>0</v>
      </c>
      <c r="S135" s="58">
        <v>0</v>
      </c>
      <c r="T135" s="57">
        <v>0</v>
      </c>
      <c r="U135" s="58">
        <v>41879.47</v>
      </c>
      <c r="V135" s="57">
        <v>0</v>
      </c>
      <c r="W135" s="58">
        <v>0</v>
      </c>
      <c r="X135" s="59">
        <v>52421.120000000003</v>
      </c>
    </row>
    <row r="136" spans="1:24" x14ac:dyDescent="0.25">
      <c r="A136" t="s">
        <v>73</v>
      </c>
      <c r="D136" s="66"/>
      <c r="F136" t="s">
        <v>46</v>
      </c>
      <c r="G136" t="s">
        <v>47</v>
      </c>
      <c r="H136" s="1">
        <f t="shared" si="6"/>
        <v>425905.54</v>
      </c>
      <c r="I136" s="1">
        <f t="shared" si="7"/>
        <v>339756.29</v>
      </c>
      <c r="J136" t="s">
        <v>46</v>
      </c>
      <c r="K136" s="45" t="s">
        <v>163</v>
      </c>
      <c r="L136" s="57">
        <v>32.97</v>
      </c>
      <c r="M136" s="58">
        <v>86149.25</v>
      </c>
      <c r="N136" s="57">
        <v>84.54</v>
      </c>
      <c r="O136" s="58">
        <v>0</v>
      </c>
      <c r="P136" s="57">
        <v>0</v>
      </c>
      <c r="Q136" s="58">
        <v>0</v>
      </c>
      <c r="R136" s="57">
        <v>0</v>
      </c>
      <c r="S136" s="58">
        <v>0</v>
      </c>
      <c r="T136" s="57">
        <v>0</v>
      </c>
      <c r="U136" s="58">
        <v>339756.29</v>
      </c>
      <c r="V136" s="57">
        <v>331.72</v>
      </c>
      <c r="W136" s="58">
        <v>24.73</v>
      </c>
      <c r="X136" s="59">
        <v>426379.5</v>
      </c>
    </row>
    <row r="137" spans="1:24" x14ac:dyDescent="0.25">
      <c r="A137" t="s">
        <v>73</v>
      </c>
      <c r="D137" s="66"/>
      <c r="F137" t="s">
        <v>48</v>
      </c>
      <c r="G137" t="s">
        <v>49</v>
      </c>
      <c r="H137" s="1">
        <f t="shared" si="6"/>
        <v>122693.32</v>
      </c>
      <c r="I137" s="1">
        <f t="shared" si="7"/>
        <v>97876.47</v>
      </c>
      <c r="J137" t="s">
        <v>48</v>
      </c>
      <c r="K137" s="45" t="s">
        <v>164</v>
      </c>
      <c r="L137" s="57">
        <v>0</v>
      </c>
      <c r="M137" s="58">
        <v>24816.85</v>
      </c>
      <c r="N137" s="57">
        <v>0</v>
      </c>
      <c r="O137" s="58">
        <v>0</v>
      </c>
      <c r="P137" s="57">
        <v>0</v>
      </c>
      <c r="Q137" s="58">
        <v>0</v>
      </c>
      <c r="R137" s="57">
        <v>0</v>
      </c>
      <c r="S137" s="58">
        <v>0</v>
      </c>
      <c r="T137" s="57">
        <v>0</v>
      </c>
      <c r="U137" s="58">
        <v>97876.47</v>
      </c>
      <c r="V137" s="57">
        <v>0</v>
      </c>
      <c r="W137" s="58">
        <v>0</v>
      </c>
      <c r="X137" s="59">
        <v>122693.32</v>
      </c>
    </row>
    <row r="138" spans="1:24" x14ac:dyDescent="0.25">
      <c r="A138" t="s">
        <v>73</v>
      </c>
      <c r="D138" s="66"/>
      <c r="F138" t="s">
        <v>50</v>
      </c>
      <c r="G138" t="s">
        <v>51</v>
      </c>
      <c r="H138" s="1">
        <f t="shared" si="6"/>
        <v>4515895.5999999996</v>
      </c>
      <c r="I138" s="1">
        <f t="shared" si="7"/>
        <v>3606576.33</v>
      </c>
      <c r="J138" t="s">
        <v>50</v>
      </c>
      <c r="K138" s="45" t="s">
        <v>165</v>
      </c>
      <c r="L138" s="57">
        <v>0</v>
      </c>
      <c r="M138" s="58">
        <v>909319.27</v>
      </c>
      <c r="N138" s="57">
        <v>36139.03</v>
      </c>
      <c r="O138" s="58">
        <v>0</v>
      </c>
      <c r="P138" s="57">
        <v>0</v>
      </c>
      <c r="Q138" s="58">
        <v>0</v>
      </c>
      <c r="R138" s="57">
        <v>0</v>
      </c>
      <c r="S138" s="58">
        <v>0</v>
      </c>
      <c r="T138" s="57">
        <v>0</v>
      </c>
      <c r="U138" s="58">
        <v>3606576.33</v>
      </c>
      <c r="V138" s="57">
        <v>143942.66</v>
      </c>
      <c r="W138" s="58">
        <v>0</v>
      </c>
      <c r="X138" s="59">
        <v>4695977.29</v>
      </c>
    </row>
    <row r="139" spans="1:24" x14ac:dyDescent="0.25">
      <c r="A139" t="s">
        <v>73</v>
      </c>
      <c r="D139" s="66"/>
      <c r="F139" t="s">
        <v>52</v>
      </c>
      <c r="G139" t="s">
        <v>53</v>
      </c>
      <c r="H139" s="1">
        <f t="shared" si="6"/>
        <v>8285298.0500000007</v>
      </c>
      <c r="I139" s="1">
        <f t="shared" si="7"/>
        <v>6620534.1500000004</v>
      </c>
      <c r="J139" t="s">
        <v>52</v>
      </c>
      <c r="K139" s="45" t="s">
        <v>166</v>
      </c>
      <c r="L139" s="57">
        <v>0</v>
      </c>
      <c r="M139" s="58">
        <v>1664733.52</v>
      </c>
      <c r="N139" s="57">
        <v>13714.3</v>
      </c>
      <c r="O139" s="58">
        <v>30.38</v>
      </c>
      <c r="P139" s="57">
        <v>0</v>
      </c>
      <c r="Q139" s="58">
        <v>0</v>
      </c>
      <c r="R139" s="57">
        <v>0</v>
      </c>
      <c r="S139" s="58">
        <v>0</v>
      </c>
      <c r="T139" s="57">
        <v>0</v>
      </c>
      <c r="U139" s="58">
        <v>6620534.1500000004</v>
      </c>
      <c r="V139" s="57">
        <v>54549.29</v>
      </c>
      <c r="W139" s="58">
        <v>0</v>
      </c>
      <c r="X139" s="59">
        <v>8353561.6399999997</v>
      </c>
    </row>
    <row r="140" spans="1:24" x14ac:dyDescent="0.25">
      <c r="A140" t="s">
        <v>73</v>
      </c>
      <c r="D140" s="66"/>
      <c r="F140" t="s">
        <v>54</v>
      </c>
      <c r="G140" t="s">
        <v>55</v>
      </c>
      <c r="H140" s="1">
        <f t="shared" si="6"/>
        <v>15257.96</v>
      </c>
      <c r="I140" s="1">
        <f t="shared" si="7"/>
        <v>12162.57</v>
      </c>
      <c r="J140" t="s">
        <v>54</v>
      </c>
      <c r="K140" s="45" t="s">
        <v>167</v>
      </c>
      <c r="L140" s="57">
        <v>0</v>
      </c>
      <c r="M140" s="58">
        <v>3095.39</v>
      </c>
      <c r="N140" s="57">
        <v>443.79</v>
      </c>
      <c r="O140" s="58">
        <v>0</v>
      </c>
      <c r="P140" s="57">
        <v>0</v>
      </c>
      <c r="Q140" s="58">
        <v>0</v>
      </c>
      <c r="R140" s="57">
        <v>0</v>
      </c>
      <c r="S140" s="58">
        <v>0</v>
      </c>
      <c r="T140" s="57">
        <v>0</v>
      </c>
      <c r="U140" s="58">
        <v>12162.57</v>
      </c>
      <c r="V140" s="57">
        <v>1742.81</v>
      </c>
      <c r="W140" s="58">
        <v>0</v>
      </c>
      <c r="X140" s="59">
        <v>17444.560000000001</v>
      </c>
    </row>
    <row r="141" spans="1:24" x14ac:dyDescent="0.25">
      <c r="A141" t="s">
        <v>73</v>
      </c>
      <c r="D141" s="66"/>
      <c r="F141" t="s">
        <v>56</v>
      </c>
      <c r="G141" t="s">
        <v>57</v>
      </c>
      <c r="H141" s="1">
        <f t="shared" si="6"/>
        <v>2121473.08</v>
      </c>
      <c r="I141" s="1">
        <f t="shared" si="7"/>
        <v>1696043.14</v>
      </c>
      <c r="J141" t="s">
        <v>56</v>
      </c>
      <c r="K141" s="45" t="s">
        <v>168</v>
      </c>
      <c r="L141" s="57">
        <v>0</v>
      </c>
      <c r="M141" s="58">
        <v>425429.94</v>
      </c>
      <c r="N141" s="57">
        <v>34489.040000000001</v>
      </c>
      <c r="O141" s="58">
        <v>0</v>
      </c>
      <c r="P141" s="57">
        <v>0</v>
      </c>
      <c r="Q141" s="58">
        <v>0</v>
      </c>
      <c r="R141" s="57">
        <v>0</v>
      </c>
      <c r="S141" s="58">
        <v>0</v>
      </c>
      <c r="T141" s="57">
        <v>0</v>
      </c>
      <c r="U141" s="58">
        <v>1696043.14</v>
      </c>
      <c r="V141" s="57">
        <v>137743.82</v>
      </c>
      <c r="W141" s="58">
        <v>0</v>
      </c>
      <c r="X141" s="59">
        <v>2293705.94</v>
      </c>
    </row>
    <row r="142" spans="1:24" x14ac:dyDescent="0.25">
      <c r="A142" t="s">
        <v>73</v>
      </c>
      <c r="D142" s="66"/>
      <c r="F142" t="s">
        <v>58</v>
      </c>
      <c r="G142" t="s">
        <v>59</v>
      </c>
      <c r="H142" s="1">
        <f t="shared" si="6"/>
        <v>1301940.06</v>
      </c>
      <c r="I142" s="1">
        <f t="shared" si="7"/>
        <v>1038678.12</v>
      </c>
      <c r="J142" t="s">
        <v>58</v>
      </c>
      <c r="K142" s="45" t="s">
        <v>169</v>
      </c>
      <c r="L142" s="57">
        <v>1004626.1</v>
      </c>
      <c r="M142" s="58">
        <v>263261.94</v>
      </c>
      <c r="N142" s="57">
        <v>190.51</v>
      </c>
      <c r="O142" s="58">
        <v>0</v>
      </c>
      <c r="P142" s="57">
        <v>0</v>
      </c>
      <c r="Q142" s="58">
        <v>0</v>
      </c>
      <c r="R142" s="57">
        <v>0</v>
      </c>
      <c r="S142" s="58">
        <v>0</v>
      </c>
      <c r="T142" s="57">
        <v>0</v>
      </c>
      <c r="U142" s="58">
        <v>1038678.12</v>
      </c>
      <c r="V142" s="57">
        <v>737.38</v>
      </c>
      <c r="W142" s="58">
        <v>751895.82</v>
      </c>
      <c r="X142" s="59">
        <v>3059389.87</v>
      </c>
    </row>
    <row r="143" spans="1:24" x14ac:dyDescent="0.25">
      <c r="A143" t="s">
        <v>73</v>
      </c>
      <c r="D143" s="66"/>
      <c r="F143" t="s">
        <v>60</v>
      </c>
      <c r="G143" t="s">
        <v>61</v>
      </c>
      <c r="H143" s="1">
        <f t="shared" si="6"/>
        <v>22399.690000000002</v>
      </c>
      <c r="I143" s="1">
        <f t="shared" si="7"/>
        <v>17849.61</v>
      </c>
      <c r="J143" t="s">
        <v>60</v>
      </c>
      <c r="K143" s="45" t="s">
        <v>170</v>
      </c>
      <c r="L143" s="57">
        <v>7792.11</v>
      </c>
      <c r="M143" s="58">
        <v>4550.08</v>
      </c>
      <c r="N143" s="57">
        <v>0</v>
      </c>
      <c r="O143" s="58">
        <v>0</v>
      </c>
      <c r="P143" s="57">
        <v>0</v>
      </c>
      <c r="Q143" s="58">
        <v>0</v>
      </c>
      <c r="R143" s="57">
        <v>0</v>
      </c>
      <c r="S143" s="58">
        <v>0</v>
      </c>
      <c r="T143" s="57">
        <v>0</v>
      </c>
      <c r="U143" s="58">
        <v>17849.61</v>
      </c>
      <c r="V143" s="57">
        <v>0</v>
      </c>
      <c r="W143" s="58">
        <v>5837.29</v>
      </c>
      <c r="X143" s="59">
        <v>36029.089999999997</v>
      </c>
    </row>
    <row r="144" spans="1:24" x14ac:dyDescent="0.25">
      <c r="A144" t="s">
        <v>73</v>
      </c>
      <c r="D144" s="66"/>
      <c r="F144" t="s">
        <v>62</v>
      </c>
      <c r="G144" t="s">
        <v>63</v>
      </c>
      <c r="H144" s="1">
        <f t="shared" si="6"/>
        <v>0</v>
      </c>
      <c r="I144" s="1">
        <f t="shared" si="7"/>
        <v>0</v>
      </c>
      <c r="J144" t="s">
        <v>62</v>
      </c>
      <c r="K144" s="45" t="s">
        <v>171</v>
      </c>
      <c r="L144" s="57">
        <v>0</v>
      </c>
      <c r="M144" s="58">
        <v>0</v>
      </c>
      <c r="N144" s="57">
        <v>0</v>
      </c>
      <c r="O144" s="58">
        <v>0</v>
      </c>
      <c r="P144" s="57">
        <v>0</v>
      </c>
      <c r="Q144" s="58">
        <v>0</v>
      </c>
      <c r="R144" s="57">
        <v>0</v>
      </c>
      <c r="S144" s="58">
        <v>0</v>
      </c>
      <c r="T144" s="57">
        <v>0</v>
      </c>
      <c r="U144" s="58">
        <v>0</v>
      </c>
      <c r="V144" s="57">
        <v>0</v>
      </c>
      <c r="W144" s="58">
        <v>0</v>
      </c>
      <c r="X144" s="59">
        <v>0</v>
      </c>
    </row>
    <row r="145" spans="1:24" x14ac:dyDescent="0.25">
      <c r="A145" t="s">
        <v>73</v>
      </c>
      <c r="D145" s="66"/>
      <c r="F145" t="s">
        <v>64</v>
      </c>
      <c r="G145" t="s">
        <v>65</v>
      </c>
      <c r="H145" s="1">
        <f t="shared" si="6"/>
        <v>2640827.04</v>
      </c>
      <c r="I145" s="1">
        <f t="shared" si="7"/>
        <v>2107652.5099999998</v>
      </c>
      <c r="J145" t="s">
        <v>64</v>
      </c>
      <c r="K145" s="45" t="s">
        <v>172</v>
      </c>
      <c r="L145" s="57">
        <v>34845.14</v>
      </c>
      <c r="M145" s="58">
        <v>533174.53</v>
      </c>
      <c r="N145" s="57">
        <v>532.84</v>
      </c>
      <c r="O145" s="58">
        <v>0</v>
      </c>
      <c r="P145" s="57">
        <v>0</v>
      </c>
      <c r="Q145" s="58">
        <v>0</v>
      </c>
      <c r="R145" s="57">
        <v>0</v>
      </c>
      <c r="S145" s="58">
        <v>0</v>
      </c>
      <c r="T145" s="57">
        <v>0</v>
      </c>
      <c r="U145" s="58">
        <v>2107652.5099999998</v>
      </c>
      <c r="V145" s="57">
        <v>2108.33</v>
      </c>
      <c r="W145" s="58">
        <v>26002.7</v>
      </c>
      <c r="X145" s="59">
        <v>2704316.05</v>
      </c>
    </row>
    <row r="146" spans="1:24" x14ac:dyDescent="0.25">
      <c r="A146" t="s">
        <v>73</v>
      </c>
      <c r="D146" s="66"/>
      <c r="F146" t="s">
        <v>66</v>
      </c>
      <c r="G146" t="s">
        <v>67</v>
      </c>
      <c r="H146" s="1">
        <f t="shared" si="6"/>
        <v>2791207.6799999997</v>
      </c>
      <c r="I146" s="1">
        <f t="shared" si="7"/>
        <v>2228195.48</v>
      </c>
      <c r="J146" t="s">
        <v>66</v>
      </c>
      <c r="K146" s="45" t="s">
        <v>173</v>
      </c>
      <c r="L146" s="57">
        <v>47.39</v>
      </c>
      <c r="M146" s="58">
        <v>563012.19999999995</v>
      </c>
      <c r="N146" s="57">
        <v>1120.22</v>
      </c>
      <c r="O146" s="58">
        <v>0</v>
      </c>
      <c r="P146" s="57">
        <v>0</v>
      </c>
      <c r="Q146" s="58">
        <v>0</v>
      </c>
      <c r="R146" s="57">
        <v>0</v>
      </c>
      <c r="S146" s="58">
        <v>0</v>
      </c>
      <c r="T146" s="57">
        <v>0</v>
      </c>
      <c r="U146" s="58">
        <v>2228195.48</v>
      </c>
      <c r="V146" s="57">
        <v>4439.3900000000003</v>
      </c>
      <c r="W146" s="58">
        <v>35.53</v>
      </c>
      <c r="X146" s="59">
        <v>2796850.21</v>
      </c>
    </row>
    <row r="147" spans="1:24" x14ac:dyDescent="0.25">
      <c r="A147" t="s">
        <v>73</v>
      </c>
      <c r="D147" s="66"/>
      <c r="F147" t="s">
        <v>68</v>
      </c>
      <c r="G147" t="s">
        <v>69</v>
      </c>
      <c r="H147" s="1">
        <f t="shared" si="6"/>
        <v>176274.99</v>
      </c>
      <c r="I147" s="1">
        <f t="shared" si="7"/>
        <v>140602.75</v>
      </c>
      <c r="J147" t="s">
        <v>68</v>
      </c>
      <c r="K147" s="45" t="s">
        <v>174</v>
      </c>
      <c r="L147" s="57">
        <v>29.58</v>
      </c>
      <c r="M147" s="58">
        <v>35672.239999999998</v>
      </c>
      <c r="N147" s="57">
        <v>253.94</v>
      </c>
      <c r="O147" s="58">
        <v>0</v>
      </c>
      <c r="P147" s="57">
        <v>0</v>
      </c>
      <c r="Q147" s="58">
        <v>0</v>
      </c>
      <c r="R147" s="57">
        <v>0</v>
      </c>
      <c r="S147" s="58">
        <v>0</v>
      </c>
      <c r="T147" s="57">
        <v>0</v>
      </c>
      <c r="U147" s="58">
        <v>140602.75</v>
      </c>
      <c r="V147" s="57">
        <v>991.31</v>
      </c>
      <c r="W147" s="58">
        <v>22.08</v>
      </c>
      <c r="X147" s="59">
        <v>177571.9</v>
      </c>
    </row>
    <row r="148" spans="1:24" x14ac:dyDescent="0.25">
      <c r="A148" t="s">
        <v>73</v>
      </c>
      <c r="D148" s="66"/>
      <c r="F148" t="s">
        <v>70</v>
      </c>
      <c r="G148" t="s">
        <v>71</v>
      </c>
      <c r="H148" s="1">
        <f t="shared" si="6"/>
        <v>621574.57999999996</v>
      </c>
      <c r="I148" s="1">
        <f t="shared" si="7"/>
        <v>496182.36</v>
      </c>
      <c r="J148" t="s">
        <v>70</v>
      </c>
      <c r="K148" s="45" t="s">
        <v>175</v>
      </c>
      <c r="L148" s="57">
        <v>0</v>
      </c>
      <c r="M148" s="58">
        <v>125392.22</v>
      </c>
      <c r="N148" s="57">
        <v>26.84</v>
      </c>
      <c r="O148" s="58">
        <v>0</v>
      </c>
      <c r="P148" s="57">
        <v>0</v>
      </c>
      <c r="Q148" s="58">
        <v>0</v>
      </c>
      <c r="R148" s="57">
        <v>0</v>
      </c>
      <c r="S148" s="58">
        <v>0</v>
      </c>
      <c r="T148" s="57">
        <v>0</v>
      </c>
      <c r="U148" s="58">
        <v>496182.36</v>
      </c>
      <c r="V148" s="57">
        <v>107.33</v>
      </c>
      <c r="W148" s="58">
        <v>0</v>
      </c>
      <c r="X148" s="59">
        <v>621708.75</v>
      </c>
    </row>
    <row r="149" spans="1:24" ht="13.8" thickBot="1" x14ac:dyDescent="0.3">
      <c r="D149" s="66"/>
      <c r="H149" s="6">
        <f>SUM(H115:H148)</f>
        <v>58298272.069999993</v>
      </c>
      <c r="I149" s="6">
        <f>SUM(I115:I148)</f>
        <v>46569215.609999992</v>
      </c>
      <c r="K149" s="29"/>
      <c r="L149" s="60">
        <v>1047468.22</v>
      </c>
      <c r="M149" s="61">
        <v>11729027.77</v>
      </c>
      <c r="N149" s="60">
        <v>195898.36999999997</v>
      </c>
      <c r="O149" s="61">
        <v>28.689999999999998</v>
      </c>
      <c r="P149" s="60">
        <v>0</v>
      </c>
      <c r="Q149" s="61">
        <v>0</v>
      </c>
      <c r="R149" s="60">
        <v>0</v>
      </c>
      <c r="S149" s="61">
        <v>0</v>
      </c>
      <c r="T149" s="60">
        <v>0</v>
      </c>
      <c r="U149" s="61">
        <v>46569215.609999992</v>
      </c>
      <c r="V149" s="60">
        <v>779412.95000000019</v>
      </c>
      <c r="W149" s="61">
        <v>783889.35</v>
      </c>
      <c r="X149" s="60">
        <v>61104940.959999993</v>
      </c>
    </row>
    <row r="150" spans="1:24" ht="13.8" thickTop="1" x14ac:dyDescent="0.25">
      <c r="D150" s="66"/>
      <c r="H150" s="6"/>
      <c r="I150" s="6"/>
      <c r="K150" s="29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4"/>
      <c r="X150" s="63"/>
    </row>
    <row r="151" spans="1:24" x14ac:dyDescent="0.25">
      <c r="D151" s="66"/>
      <c r="H151" s="6"/>
      <c r="I151" s="6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62"/>
      <c r="X151" s="30"/>
    </row>
    <row r="152" spans="1:24" x14ac:dyDescent="0.25">
      <c r="A152" t="s">
        <v>74</v>
      </c>
      <c r="B152" t="s">
        <v>98</v>
      </c>
      <c r="C152" s="21">
        <f>SUM(H152:H154)</f>
        <v>721490.17999999993</v>
      </c>
      <c r="D152" s="20">
        <f>SUM(I152:I154)</f>
        <v>478905.62</v>
      </c>
      <c r="E152" s="1"/>
      <c r="F152" t="s">
        <v>4</v>
      </c>
      <c r="G152" t="s">
        <v>5</v>
      </c>
      <c r="H152" s="1">
        <f t="shared" ref="H152:H185" si="8">SUM(M152,O152,Q152,U152,S152)</f>
        <v>76613.19</v>
      </c>
      <c r="I152" s="1">
        <f t="shared" ref="I152:I185" si="9">U152</f>
        <v>50796.17</v>
      </c>
      <c r="J152" t="s">
        <v>4</v>
      </c>
      <c r="K152" s="45" t="s">
        <v>142</v>
      </c>
      <c r="L152" s="57">
        <v>0</v>
      </c>
      <c r="M152" s="58">
        <v>12908.51</v>
      </c>
      <c r="N152" s="57">
        <v>144.54</v>
      </c>
      <c r="O152" s="58">
        <v>12908.51</v>
      </c>
      <c r="P152" s="57">
        <v>144.54</v>
      </c>
      <c r="Q152" s="58">
        <v>0</v>
      </c>
      <c r="R152" s="57">
        <v>0</v>
      </c>
      <c r="S152" s="58">
        <v>0</v>
      </c>
      <c r="T152" s="57">
        <v>0</v>
      </c>
      <c r="U152" s="58">
        <v>50796.17</v>
      </c>
      <c r="V152" s="57">
        <v>564.54999999999995</v>
      </c>
      <c r="W152" s="58">
        <v>0</v>
      </c>
      <c r="X152" s="59">
        <v>77466.820000000007</v>
      </c>
    </row>
    <row r="153" spans="1:24" x14ac:dyDescent="0.25">
      <c r="A153" t="s">
        <v>74</v>
      </c>
      <c r="B153" t="s">
        <v>99</v>
      </c>
      <c r="C153" s="21">
        <f>H164</f>
        <v>1960199.03</v>
      </c>
      <c r="D153" s="20">
        <f>I164</f>
        <v>1305391.29</v>
      </c>
      <c r="E153" s="1"/>
      <c r="F153" t="s">
        <v>6</v>
      </c>
      <c r="G153" t="s">
        <v>7</v>
      </c>
      <c r="H153" s="1">
        <f t="shared" si="8"/>
        <v>23836.29</v>
      </c>
      <c r="I153" s="1">
        <f t="shared" si="9"/>
        <v>15811.91</v>
      </c>
      <c r="J153" t="s">
        <v>6</v>
      </c>
      <c r="K153" s="45" t="s">
        <v>143</v>
      </c>
      <c r="L153" s="57">
        <v>178.74</v>
      </c>
      <c r="M153" s="58">
        <v>4012.19</v>
      </c>
      <c r="N153" s="57">
        <v>8.0399999999999991</v>
      </c>
      <c r="O153" s="58">
        <v>4012.19</v>
      </c>
      <c r="P153" s="57">
        <v>8.0399999999999991</v>
      </c>
      <c r="Q153" s="58">
        <v>0</v>
      </c>
      <c r="R153" s="57">
        <v>0</v>
      </c>
      <c r="S153" s="58">
        <v>0</v>
      </c>
      <c r="T153" s="57">
        <v>0</v>
      </c>
      <c r="U153" s="58">
        <v>15811.91</v>
      </c>
      <c r="V153" s="57">
        <v>31.37</v>
      </c>
      <c r="W153" s="58">
        <v>248.15</v>
      </c>
      <c r="X153" s="59">
        <v>24310.63</v>
      </c>
    </row>
    <row r="154" spans="1:24" x14ac:dyDescent="0.25">
      <c r="A154" t="s">
        <v>74</v>
      </c>
      <c r="B154" t="s">
        <v>100</v>
      </c>
      <c r="C154" s="21">
        <f>SUM(H155:H156)</f>
        <v>198057.53000000003</v>
      </c>
      <c r="D154" s="20">
        <f>SUM(I155:I156)</f>
        <v>131149.09</v>
      </c>
      <c r="E154" s="1"/>
      <c r="F154" t="s">
        <v>8</v>
      </c>
      <c r="G154" t="s">
        <v>9</v>
      </c>
      <c r="H154" s="1">
        <f t="shared" si="8"/>
        <v>621040.69999999995</v>
      </c>
      <c r="I154" s="1">
        <f t="shared" si="9"/>
        <v>412297.54</v>
      </c>
      <c r="J154" t="s">
        <v>8</v>
      </c>
      <c r="K154" s="45" t="s">
        <v>144</v>
      </c>
      <c r="L154" s="57">
        <v>0</v>
      </c>
      <c r="M154" s="58">
        <v>104371.58</v>
      </c>
      <c r="N154" s="57">
        <v>377.6</v>
      </c>
      <c r="O154" s="58">
        <v>104371.58</v>
      </c>
      <c r="P154" s="57">
        <v>377.6</v>
      </c>
      <c r="Q154" s="58">
        <v>0</v>
      </c>
      <c r="R154" s="57">
        <v>0</v>
      </c>
      <c r="S154" s="58">
        <v>0</v>
      </c>
      <c r="T154" s="57">
        <v>0</v>
      </c>
      <c r="U154" s="58">
        <v>412297.54</v>
      </c>
      <c r="V154" s="57">
        <v>1485.13</v>
      </c>
      <c r="W154" s="58">
        <v>0</v>
      </c>
      <c r="X154" s="59">
        <v>623281.03</v>
      </c>
    </row>
    <row r="155" spans="1:24" x14ac:dyDescent="0.25">
      <c r="A155" t="s">
        <v>74</v>
      </c>
      <c r="B155" t="s">
        <v>110</v>
      </c>
      <c r="C155" s="21">
        <f>H157</f>
        <v>390641.27</v>
      </c>
      <c r="D155" s="20">
        <f>I157</f>
        <v>259592.71</v>
      </c>
      <c r="E155" s="1"/>
      <c r="F155" t="s">
        <v>10</v>
      </c>
      <c r="G155" t="s">
        <v>11</v>
      </c>
      <c r="H155" s="1">
        <f t="shared" si="8"/>
        <v>142396.21000000002</v>
      </c>
      <c r="I155" s="1">
        <f t="shared" si="9"/>
        <v>94200.21</v>
      </c>
      <c r="J155" t="s">
        <v>10</v>
      </c>
      <c r="K155" s="45" t="s">
        <v>145</v>
      </c>
      <c r="L155" s="57">
        <v>0</v>
      </c>
      <c r="M155" s="58">
        <v>24098</v>
      </c>
      <c r="N155" s="57">
        <v>0</v>
      </c>
      <c r="O155" s="58">
        <v>24098</v>
      </c>
      <c r="P155" s="57">
        <v>0</v>
      </c>
      <c r="Q155" s="58">
        <v>0</v>
      </c>
      <c r="R155" s="57">
        <v>0</v>
      </c>
      <c r="S155" s="58">
        <v>0</v>
      </c>
      <c r="T155" s="57">
        <v>0</v>
      </c>
      <c r="U155" s="58">
        <v>94200.21</v>
      </c>
      <c r="V155" s="57">
        <v>0</v>
      </c>
      <c r="W155" s="58">
        <v>0</v>
      </c>
      <c r="X155" s="59">
        <v>142396.21</v>
      </c>
    </row>
    <row r="156" spans="1:24" x14ac:dyDescent="0.25">
      <c r="A156" t="s">
        <v>74</v>
      </c>
      <c r="B156" t="s">
        <v>101</v>
      </c>
      <c r="C156" s="21">
        <f>SUM(H158:H159)</f>
        <v>2587245.4300000002</v>
      </c>
      <c r="D156" s="20">
        <f>SUM(I158:I159)</f>
        <v>1718341.04</v>
      </c>
      <c r="E156" s="1"/>
      <c r="F156" t="s">
        <v>12</v>
      </c>
      <c r="G156" t="s">
        <v>13</v>
      </c>
      <c r="H156" s="1">
        <f t="shared" si="8"/>
        <v>55661.32</v>
      </c>
      <c r="I156" s="1">
        <f t="shared" si="9"/>
        <v>36948.879999999997</v>
      </c>
      <c r="J156" t="s">
        <v>12</v>
      </c>
      <c r="K156" s="45" t="s">
        <v>146</v>
      </c>
      <c r="L156" s="57">
        <v>0</v>
      </c>
      <c r="M156" s="58">
        <v>9356.69</v>
      </c>
      <c r="N156" s="57">
        <v>969.36</v>
      </c>
      <c r="O156" s="58">
        <v>9355.75</v>
      </c>
      <c r="P156" s="57">
        <v>969.36</v>
      </c>
      <c r="Q156" s="58">
        <v>0</v>
      </c>
      <c r="R156" s="57">
        <v>0</v>
      </c>
      <c r="S156" s="58">
        <v>0</v>
      </c>
      <c r="T156" s="57">
        <v>0</v>
      </c>
      <c r="U156" s="58">
        <v>36948.879999999997</v>
      </c>
      <c r="V156" s="57">
        <v>3788.6</v>
      </c>
      <c r="W156" s="58">
        <v>0</v>
      </c>
      <c r="X156" s="59">
        <v>61388.639999999999</v>
      </c>
    </row>
    <row r="157" spans="1:24" x14ac:dyDescent="0.25">
      <c r="A157" t="s">
        <v>74</v>
      </c>
      <c r="B157" t="s">
        <v>102</v>
      </c>
      <c r="C157" s="21">
        <f>SUM(H160:H161)</f>
        <v>322837.89</v>
      </c>
      <c r="D157" s="20">
        <f>SUM(I160:I161)</f>
        <v>214114.13</v>
      </c>
      <c r="E157" s="1"/>
      <c r="F157" t="s">
        <v>14</v>
      </c>
      <c r="G157" t="s">
        <v>15</v>
      </c>
      <c r="H157" s="1">
        <f t="shared" si="8"/>
        <v>390641.27</v>
      </c>
      <c r="I157" s="1">
        <f t="shared" si="9"/>
        <v>259592.71</v>
      </c>
      <c r="J157" t="s">
        <v>14</v>
      </c>
      <c r="K157" s="45" t="s">
        <v>147</v>
      </c>
      <c r="L157" s="57">
        <v>0</v>
      </c>
      <c r="M157" s="58">
        <v>65524.28</v>
      </c>
      <c r="N157" s="57">
        <v>4504.87</v>
      </c>
      <c r="O157" s="58">
        <v>65524.28</v>
      </c>
      <c r="P157" s="57">
        <v>4504.87</v>
      </c>
      <c r="Q157" s="58">
        <v>0</v>
      </c>
      <c r="R157" s="57">
        <v>0</v>
      </c>
      <c r="S157" s="58">
        <v>0</v>
      </c>
      <c r="T157" s="57">
        <v>0</v>
      </c>
      <c r="U157" s="58">
        <v>259592.71</v>
      </c>
      <c r="V157" s="57">
        <v>17820.86</v>
      </c>
      <c r="W157" s="58">
        <v>0</v>
      </c>
      <c r="X157" s="59">
        <v>417471.87</v>
      </c>
    </row>
    <row r="158" spans="1:24" x14ac:dyDescent="0.25">
      <c r="A158" t="s">
        <v>74</v>
      </c>
      <c r="B158" t="s">
        <v>103</v>
      </c>
      <c r="C158" s="21">
        <f>H162</f>
        <v>290702.56</v>
      </c>
      <c r="D158" s="20">
        <f>I162</f>
        <v>192437.28</v>
      </c>
      <c r="E158" s="1"/>
      <c r="F158" t="s">
        <v>16</v>
      </c>
      <c r="G158" t="s">
        <v>17</v>
      </c>
      <c r="H158" s="1">
        <f t="shared" si="8"/>
        <v>2282555.06</v>
      </c>
      <c r="I158" s="1">
        <f t="shared" si="9"/>
        <v>1515542.31</v>
      </c>
      <c r="J158" t="s">
        <v>16</v>
      </c>
      <c r="K158" s="45" t="s">
        <v>148</v>
      </c>
      <c r="L158" s="57">
        <v>575.86</v>
      </c>
      <c r="M158" s="58">
        <v>383511.81</v>
      </c>
      <c r="N158" s="57">
        <v>7569.43</v>
      </c>
      <c r="O158" s="58">
        <v>383500.94</v>
      </c>
      <c r="P158" s="57">
        <v>7569.43</v>
      </c>
      <c r="Q158" s="58">
        <v>0</v>
      </c>
      <c r="R158" s="57">
        <v>0</v>
      </c>
      <c r="S158" s="58">
        <v>0</v>
      </c>
      <c r="T158" s="57">
        <v>0</v>
      </c>
      <c r="U158" s="58">
        <v>1515542.31</v>
      </c>
      <c r="V158" s="57">
        <v>29945.25</v>
      </c>
      <c r="W158" s="58">
        <v>833.36</v>
      </c>
      <c r="X158" s="59">
        <v>2329048.39</v>
      </c>
    </row>
    <row r="159" spans="1:24" x14ac:dyDescent="0.25">
      <c r="A159" t="s">
        <v>74</v>
      </c>
      <c r="B159" t="s">
        <v>104</v>
      </c>
      <c r="C159" s="21">
        <f>SUM(H165:H166)</f>
        <v>161561.33000000002</v>
      </c>
      <c r="D159" s="20">
        <f>SUM(I165:I166)</f>
        <v>107275.01000000001</v>
      </c>
      <c r="E159" s="1"/>
      <c r="F159" t="s">
        <v>18</v>
      </c>
      <c r="G159" t="s">
        <v>19</v>
      </c>
      <c r="H159" s="1">
        <f t="shared" si="8"/>
        <v>304690.37</v>
      </c>
      <c r="I159" s="1">
        <f t="shared" si="9"/>
        <v>202798.73</v>
      </c>
      <c r="J159" t="s">
        <v>18</v>
      </c>
      <c r="K159" s="45" t="s">
        <v>149</v>
      </c>
      <c r="L159" s="57">
        <v>0</v>
      </c>
      <c r="M159" s="58">
        <v>50945.82</v>
      </c>
      <c r="N159" s="57">
        <v>79.55</v>
      </c>
      <c r="O159" s="58">
        <v>50945.82</v>
      </c>
      <c r="P159" s="57">
        <v>79.55</v>
      </c>
      <c r="Q159" s="58">
        <v>0</v>
      </c>
      <c r="R159" s="57">
        <v>0</v>
      </c>
      <c r="S159" s="58">
        <v>0</v>
      </c>
      <c r="T159" s="57">
        <v>0</v>
      </c>
      <c r="U159" s="58">
        <v>202798.73</v>
      </c>
      <c r="V159" s="57">
        <v>317.12</v>
      </c>
      <c r="W159" s="58">
        <v>0</v>
      </c>
      <c r="X159" s="59">
        <v>305166.59000000003</v>
      </c>
    </row>
    <row r="160" spans="1:24" x14ac:dyDescent="0.25">
      <c r="A160" t="s">
        <v>74</v>
      </c>
      <c r="B160" t="s">
        <v>105</v>
      </c>
      <c r="C160" s="21">
        <f>H170</f>
        <v>15410.42</v>
      </c>
      <c r="D160" s="20">
        <f>I170</f>
        <v>10264.08</v>
      </c>
      <c r="E160" s="1"/>
      <c r="F160" t="s">
        <v>20</v>
      </c>
      <c r="G160" t="s">
        <v>21</v>
      </c>
      <c r="H160" s="1">
        <f t="shared" si="8"/>
        <v>281224.49</v>
      </c>
      <c r="I160" s="1">
        <f t="shared" si="9"/>
        <v>186552.85</v>
      </c>
      <c r="J160" t="s">
        <v>20</v>
      </c>
      <c r="K160" s="45" t="s">
        <v>150</v>
      </c>
      <c r="L160" s="57">
        <v>4319.3999999999996</v>
      </c>
      <c r="M160" s="58">
        <v>47335.82</v>
      </c>
      <c r="N160" s="57">
        <v>36.9</v>
      </c>
      <c r="O160" s="58">
        <v>47335.82</v>
      </c>
      <c r="P160" s="57">
        <v>36.9</v>
      </c>
      <c r="Q160" s="58">
        <v>0</v>
      </c>
      <c r="R160" s="57">
        <v>0</v>
      </c>
      <c r="S160" s="58">
        <v>0</v>
      </c>
      <c r="T160" s="57">
        <v>0</v>
      </c>
      <c r="U160" s="58">
        <v>186552.85</v>
      </c>
      <c r="V160" s="57">
        <v>146.82</v>
      </c>
      <c r="W160" s="58">
        <v>5502.4</v>
      </c>
      <c r="X160" s="59">
        <v>291266.90999999997</v>
      </c>
    </row>
    <row r="161" spans="1:24" x14ac:dyDescent="0.25">
      <c r="A161" t="s">
        <v>74</v>
      </c>
      <c r="B161" t="s">
        <v>106</v>
      </c>
      <c r="C161" s="21">
        <f>H171</f>
        <v>1403562.38</v>
      </c>
      <c r="D161" s="20">
        <f>I171</f>
        <v>935358.2</v>
      </c>
      <c r="E161" s="1"/>
      <c r="F161" t="s">
        <v>22</v>
      </c>
      <c r="G161" t="s">
        <v>23</v>
      </c>
      <c r="H161" s="1">
        <f t="shared" si="8"/>
        <v>41613.4</v>
      </c>
      <c r="I161" s="1">
        <f t="shared" si="9"/>
        <v>27561.279999999999</v>
      </c>
      <c r="J161" t="s">
        <v>22</v>
      </c>
      <c r="K161" s="45" t="s">
        <v>151</v>
      </c>
      <c r="L161" s="57">
        <v>1091.0999999999999</v>
      </c>
      <c r="M161" s="58">
        <v>7026.06</v>
      </c>
      <c r="N161" s="57">
        <v>0</v>
      </c>
      <c r="O161" s="58">
        <v>7026.06</v>
      </c>
      <c r="P161" s="57">
        <v>0</v>
      </c>
      <c r="Q161" s="58">
        <v>0</v>
      </c>
      <c r="R161" s="57">
        <v>0</v>
      </c>
      <c r="S161" s="58">
        <v>0</v>
      </c>
      <c r="T161" s="57">
        <v>0</v>
      </c>
      <c r="U161" s="58">
        <v>27561.279999999999</v>
      </c>
      <c r="V161" s="57">
        <v>0</v>
      </c>
      <c r="W161" s="58">
        <v>1417.34</v>
      </c>
      <c r="X161" s="59">
        <v>44121.84</v>
      </c>
    </row>
    <row r="162" spans="1:24" x14ac:dyDescent="0.25">
      <c r="A162" t="s">
        <v>74</v>
      </c>
      <c r="B162" t="s">
        <v>194</v>
      </c>
      <c r="C162" s="21">
        <f>H176</f>
        <v>2289591.15</v>
      </c>
      <c r="D162" s="20">
        <f>I176</f>
        <v>1523228.06</v>
      </c>
      <c r="E162" s="1"/>
      <c r="F162" t="s">
        <v>24</v>
      </c>
      <c r="G162" t="s">
        <v>25</v>
      </c>
      <c r="H162" s="1">
        <f t="shared" si="8"/>
        <v>290702.56</v>
      </c>
      <c r="I162" s="1">
        <f t="shared" si="9"/>
        <v>192437.28</v>
      </c>
      <c r="J162" t="s">
        <v>24</v>
      </c>
      <c r="K162" s="45" t="s">
        <v>152</v>
      </c>
      <c r="L162" s="57">
        <v>0.02</v>
      </c>
      <c r="M162" s="58">
        <v>49132.639999999999</v>
      </c>
      <c r="N162" s="57">
        <v>0</v>
      </c>
      <c r="O162" s="58">
        <v>49132.639999999999</v>
      </c>
      <c r="P162" s="57">
        <v>0</v>
      </c>
      <c r="Q162" s="58">
        <v>0</v>
      </c>
      <c r="R162" s="57">
        <v>0</v>
      </c>
      <c r="S162" s="58">
        <v>0</v>
      </c>
      <c r="T162" s="57">
        <v>0</v>
      </c>
      <c r="U162" s="58">
        <v>192437.28</v>
      </c>
      <c r="V162" s="57">
        <v>0</v>
      </c>
      <c r="W162" s="58">
        <v>0</v>
      </c>
      <c r="X162" s="59">
        <v>290702.58</v>
      </c>
    </row>
    <row r="163" spans="1:24" x14ac:dyDescent="0.25">
      <c r="A163" t="s">
        <v>74</v>
      </c>
      <c r="B163" t="s">
        <v>109</v>
      </c>
      <c r="C163" s="21">
        <f>H163+SUM(H167:H169)+SUM(H172:H175)+SUM(H177:H178)</f>
        <v>2071700.04</v>
      </c>
      <c r="D163" s="20">
        <f>I163+SUM(I167:I169)+SUM(I172:I175)+SUM(I177:I178)</f>
        <v>1383145.01</v>
      </c>
      <c r="E163" s="1"/>
      <c r="F163" t="s">
        <v>26</v>
      </c>
      <c r="G163" t="s">
        <v>27</v>
      </c>
      <c r="H163" s="1">
        <f t="shared" si="8"/>
        <v>180973.63</v>
      </c>
      <c r="I163" s="1">
        <f t="shared" si="9"/>
        <v>120049.8</v>
      </c>
      <c r="J163" t="s">
        <v>26</v>
      </c>
      <c r="K163" s="45" t="s">
        <v>153</v>
      </c>
      <c r="L163" s="57">
        <v>0</v>
      </c>
      <c r="M163" s="58">
        <v>30462.39</v>
      </c>
      <c r="N163" s="57">
        <v>456.43</v>
      </c>
      <c r="O163" s="58">
        <v>30461.439999999999</v>
      </c>
      <c r="P163" s="57">
        <v>456.43</v>
      </c>
      <c r="Q163" s="58">
        <v>0</v>
      </c>
      <c r="R163" s="57">
        <v>0</v>
      </c>
      <c r="S163" s="58">
        <v>0</v>
      </c>
      <c r="T163" s="57">
        <v>0</v>
      </c>
      <c r="U163" s="58">
        <v>120049.8</v>
      </c>
      <c r="V163" s="57">
        <v>1783.12</v>
      </c>
      <c r="W163" s="58">
        <v>0</v>
      </c>
      <c r="X163" s="59">
        <v>183669.61</v>
      </c>
    </row>
    <row r="164" spans="1:24" x14ac:dyDescent="0.25">
      <c r="A164" t="s">
        <v>74</v>
      </c>
      <c r="B164" t="s">
        <v>107</v>
      </c>
      <c r="C164" s="21">
        <f>SUM(H179:H181)</f>
        <v>2913938.99</v>
      </c>
      <c r="D164" s="20">
        <f>SUM(I179:I181)</f>
        <v>1939882.77</v>
      </c>
      <c r="E164" s="1"/>
      <c r="F164" t="s">
        <v>28</v>
      </c>
      <c r="G164" t="s">
        <v>29</v>
      </c>
      <c r="H164" s="1">
        <f t="shared" si="8"/>
        <v>1960199.03</v>
      </c>
      <c r="I164" s="1">
        <f t="shared" si="9"/>
        <v>1305391.29</v>
      </c>
      <c r="J164" t="s">
        <v>28</v>
      </c>
      <c r="K164" s="45" t="s">
        <v>154</v>
      </c>
      <c r="L164" s="57">
        <v>236.78</v>
      </c>
      <c r="M164" s="58">
        <v>327403.87</v>
      </c>
      <c r="N164" s="57">
        <v>1988.05</v>
      </c>
      <c r="O164" s="58">
        <v>327403.87</v>
      </c>
      <c r="P164" s="57">
        <v>1988.05</v>
      </c>
      <c r="Q164" s="58">
        <v>0</v>
      </c>
      <c r="R164" s="57">
        <v>0</v>
      </c>
      <c r="S164" s="58">
        <v>0</v>
      </c>
      <c r="T164" s="57">
        <v>0</v>
      </c>
      <c r="U164" s="58">
        <v>1305391.29</v>
      </c>
      <c r="V164" s="57">
        <v>7921.81</v>
      </c>
      <c r="W164" s="58">
        <v>343.81</v>
      </c>
      <c r="X164" s="59">
        <v>1972677.53</v>
      </c>
    </row>
    <row r="165" spans="1:24" x14ac:dyDescent="0.25">
      <c r="A165" t="s">
        <v>74</v>
      </c>
      <c r="B165" t="s">
        <v>108</v>
      </c>
      <c r="C165" s="21">
        <f>SUM(H182:H185)</f>
        <v>2811826.9099999997</v>
      </c>
      <c r="D165" s="20">
        <f>SUM(I182:I185)</f>
        <v>1870004.4100000001</v>
      </c>
      <c r="F165" t="s">
        <v>30</v>
      </c>
      <c r="G165" t="s">
        <v>31</v>
      </c>
      <c r="H165" s="1">
        <f t="shared" si="8"/>
        <v>156296.89000000001</v>
      </c>
      <c r="I165" s="1">
        <f t="shared" si="9"/>
        <v>103787.19</v>
      </c>
      <c r="J165" t="s">
        <v>30</v>
      </c>
      <c r="K165" s="45" t="s">
        <v>155</v>
      </c>
      <c r="L165" s="57">
        <v>2057.9699999999998</v>
      </c>
      <c r="M165" s="58">
        <v>26254.85</v>
      </c>
      <c r="N165" s="57">
        <v>146.97</v>
      </c>
      <c r="O165" s="58">
        <v>26254.85</v>
      </c>
      <c r="P165" s="57">
        <v>146.97</v>
      </c>
      <c r="Q165" s="58">
        <v>0</v>
      </c>
      <c r="R165" s="57">
        <v>0</v>
      </c>
      <c r="S165" s="58">
        <v>0</v>
      </c>
      <c r="T165" s="57">
        <v>0</v>
      </c>
      <c r="U165" s="58">
        <v>103787.19</v>
      </c>
      <c r="V165" s="57">
        <v>584.05999999999995</v>
      </c>
      <c r="W165" s="58">
        <v>3046.78</v>
      </c>
      <c r="X165" s="59">
        <v>162279.64000000001</v>
      </c>
    </row>
    <row r="166" spans="1:24" x14ac:dyDescent="0.25">
      <c r="A166" t="s">
        <v>74</v>
      </c>
      <c r="D166" s="66"/>
      <c r="E166" s="6"/>
      <c r="F166" t="s">
        <v>32</v>
      </c>
      <c r="G166" t="s">
        <v>33</v>
      </c>
      <c r="H166" s="1">
        <f t="shared" si="8"/>
        <v>5264.4400000000005</v>
      </c>
      <c r="I166" s="1">
        <f t="shared" si="9"/>
        <v>3487.82</v>
      </c>
      <c r="J166" t="s">
        <v>32</v>
      </c>
      <c r="K166" s="45" t="s">
        <v>156</v>
      </c>
      <c r="L166" s="57">
        <v>0</v>
      </c>
      <c r="M166" s="58">
        <v>888.31</v>
      </c>
      <c r="N166" s="57">
        <v>0</v>
      </c>
      <c r="O166" s="58">
        <v>888.31</v>
      </c>
      <c r="P166" s="57">
        <v>0</v>
      </c>
      <c r="Q166" s="58">
        <v>0</v>
      </c>
      <c r="R166" s="57">
        <v>0</v>
      </c>
      <c r="S166" s="58">
        <v>0</v>
      </c>
      <c r="T166" s="57">
        <v>0</v>
      </c>
      <c r="U166" s="58">
        <v>3487.82</v>
      </c>
      <c r="V166" s="57">
        <v>0</v>
      </c>
      <c r="W166" s="58">
        <v>0</v>
      </c>
      <c r="X166" s="59">
        <v>5264.44</v>
      </c>
    </row>
    <row r="167" spans="1:24" x14ac:dyDescent="0.25">
      <c r="A167" t="s">
        <v>74</v>
      </c>
      <c r="B167" s="3" t="s">
        <v>97</v>
      </c>
      <c r="C167" s="25">
        <f>SUM(C152:C165)</f>
        <v>18138765.109999999</v>
      </c>
      <c r="D167" s="28">
        <f>SUM(D152:D165)</f>
        <v>12069088.699999999</v>
      </c>
      <c r="F167" t="s">
        <v>34</v>
      </c>
      <c r="G167" t="s">
        <v>35</v>
      </c>
      <c r="H167" s="1">
        <f t="shared" si="8"/>
        <v>13300.550000000001</v>
      </c>
      <c r="I167" s="1">
        <f t="shared" si="9"/>
        <v>8800.8700000000008</v>
      </c>
      <c r="J167" t="s">
        <v>34</v>
      </c>
      <c r="K167" s="45" t="s">
        <v>157</v>
      </c>
      <c r="L167" s="57">
        <v>0</v>
      </c>
      <c r="M167" s="58">
        <v>2249.84</v>
      </c>
      <c r="N167" s="57">
        <v>0.75</v>
      </c>
      <c r="O167" s="58">
        <v>2249.84</v>
      </c>
      <c r="P167" s="57">
        <v>0.75</v>
      </c>
      <c r="Q167" s="58">
        <v>0</v>
      </c>
      <c r="R167" s="57">
        <v>0</v>
      </c>
      <c r="S167" s="58">
        <v>0</v>
      </c>
      <c r="T167" s="57">
        <v>0</v>
      </c>
      <c r="U167" s="58">
        <v>8800.8700000000008</v>
      </c>
      <c r="V167" s="57">
        <v>3</v>
      </c>
      <c r="W167" s="58">
        <v>0</v>
      </c>
      <c r="X167" s="59">
        <v>13305.05</v>
      </c>
    </row>
    <row r="168" spans="1:24" x14ac:dyDescent="0.25">
      <c r="A168" t="s">
        <v>74</v>
      </c>
      <c r="D168" s="66"/>
      <c r="F168" t="s">
        <v>36</v>
      </c>
      <c r="G168" t="s">
        <v>37</v>
      </c>
      <c r="H168" s="1">
        <f t="shared" si="8"/>
        <v>115448.28</v>
      </c>
      <c r="I168" s="1">
        <f t="shared" si="9"/>
        <v>76660.800000000003</v>
      </c>
      <c r="J168" t="s">
        <v>36</v>
      </c>
      <c r="K168" s="45" t="s">
        <v>158</v>
      </c>
      <c r="L168" s="57">
        <v>1255.7</v>
      </c>
      <c r="M168" s="58">
        <v>19393.740000000002</v>
      </c>
      <c r="N168" s="57">
        <v>197.24</v>
      </c>
      <c r="O168" s="58">
        <v>19393.740000000002</v>
      </c>
      <c r="P168" s="57">
        <v>197.24</v>
      </c>
      <c r="Q168" s="58">
        <v>0</v>
      </c>
      <c r="R168" s="57">
        <v>0</v>
      </c>
      <c r="S168" s="58">
        <v>0</v>
      </c>
      <c r="T168" s="57">
        <v>0</v>
      </c>
      <c r="U168" s="58">
        <v>76660.800000000003</v>
      </c>
      <c r="V168" s="57">
        <v>788.73</v>
      </c>
      <c r="W168" s="58">
        <v>1850.3</v>
      </c>
      <c r="X168" s="59">
        <v>119737.49</v>
      </c>
    </row>
    <row r="169" spans="1:24" x14ac:dyDescent="0.25">
      <c r="A169" t="s">
        <v>74</v>
      </c>
      <c r="B169" s="30" t="s">
        <v>176</v>
      </c>
      <c r="C169" s="21">
        <f>SUM(C152:C163)</f>
        <v>12412999.210000001</v>
      </c>
      <c r="D169" s="20">
        <f>SUM(D152:D163)</f>
        <v>8259201.5199999996</v>
      </c>
      <c r="F169" t="s">
        <v>38</v>
      </c>
      <c r="G169" t="s">
        <v>39</v>
      </c>
      <c r="H169" s="1">
        <f t="shared" si="8"/>
        <v>13836.470000000001</v>
      </c>
      <c r="I169" s="1">
        <f t="shared" si="9"/>
        <v>9177.43</v>
      </c>
      <c r="J169" t="s">
        <v>38</v>
      </c>
      <c r="K169" s="45" t="s">
        <v>159</v>
      </c>
      <c r="L169" s="57">
        <v>1315.06</v>
      </c>
      <c r="M169" s="58">
        <v>2329.52</v>
      </c>
      <c r="N169" s="57">
        <v>9.06</v>
      </c>
      <c r="O169" s="58">
        <v>2329.52</v>
      </c>
      <c r="P169" s="57">
        <v>9.06</v>
      </c>
      <c r="Q169" s="58">
        <v>0</v>
      </c>
      <c r="R169" s="57">
        <v>0</v>
      </c>
      <c r="S169" s="58">
        <v>0</v>
      </c>
      <c r="T169" s="57">
        <v>0</v>
      </c>
      <c r="U169" s="58">
        <v>9177.43</v>
      </c>
      <c r="V169" s="57">
        <v>36.1</v>
      </c>
      <c r="W169" s="58">
        <v>1653.19</v>
      </c>
      <c r="X169" s="59">
        <v>16858.939999999999</v>
      </c>
    </row>
    <row r="170" spans="1:24" x14ac:dyDescent="0.25">
      <c r="A170" t="s">
        <v>74</v>
      </c>
      <c r="D170" s="66"/>
      <c r="F170" t="s">
        <v>40</v>
      </c>
      <c r="G170" t="s">
        <v>41</v>
      </c>
      <c r="H170" s="1">
        <f t="shared" si="8"/>
        <v>15410.42</v>
      </c>
      <c r="I170" s="1">
        <f t="shared" si="9"/>
        <v>10264.08</v>
      </c>
      <c r="J170" t="s">
        <v>40</v>
      </c>
      <c r="K170" s="45" t="s">
        <v>160</v>
      </c>
      <c r="L170" s="57">
        <v>0</v>
      </c>
      <c r="M170" s="58">
        <v>2573.17</v>
      </c>
      <c r="N170" s="57">
        <v>0</v>
      </c>
      <c r="O170" s="58">
        <v>2573.17</v>
      </c>
      <c r="P170" s="57">
        <v>0</v>
      </c>
      <c r="Q170" s="58">
        <v>0</v>
      </c>
      <c r="R170" s="57">
        <v>0</v>
      </c>
      <c r="S170" s="58">
        <v>0</v>
      </c>
      <c r="T170" s="57">
        <v>0</v>
      </c>
      <c r="U170" s="58">
        <v>10264.08</v>
      </c>
      <c r="V170" s="57">
        <v>0</v>
      </c>
      <c r="W170" s="58">
        <v>0</v>
      </c>
      <c r="X170" s="59">
        <v>15410.42</v>
      </c>
    </row>
    <row r="171" spans="1:24" x14ac:dyDescent="0.25">
      <c r="A171" t="s">
        <v>74</v>
      </c>
      <c r="D171" s="66"/>
      <c r="F171" t="s">
        <v>42</v>
      </c>
      <c r="G171" t="s">
        <v>43</v>
      </c>
      <c r="H171" s="1">
        <f t="shared" si="8"/>
        <v>1403562.38</v>
      </c>
      <c r="I171" s="1">
        <f t="shared" si="9"/>
        <v>935358.2</v>
      </c>
      <c r="J171" t="s">
        <v>42</v>
      </c>
      <c r="K171" s="45" t="s">
        <v>161</v>
      </c>
      <c r="L171" s="57">
        <v>0</v>
      </c>
      <c r="M171" s="58">
        <v>234102.32</v>
      </c>
      <c r="N171" s="57">
        <v>4298.38</v>
      </c>
      <c r="O171" s="58">
        <v>234101.86</v>
      </c>
      <c r="P171" s="57">
        <v>4298.38</v>
      </c>
      <c r="Q171" s="58">
        <v>0</v>
      </c>
      <c r="R171" s="57">
        <v>0</v>
      </c>
      <c r="S171" s="58">
        <v>0</v>
      </c>
      <c r="T171" s="57">
        <v>0</v>
      </c>
      <c r="U171" s="58">
        <v>935358.2</v>
      </c>
      <c r="V171" s="57">
        <v>17187.900000000001</v>
      </c>
      <c r="W171" s="58">
        <v>0</v>
      </c>
      <c r="X171" s="59">
        <v>1429347.04</v>
      </c>
    </row>
    <row r="172" spans="1:24" x14ac:dyDescent="0.25">
      <c r="A172" t="s">
        <v>74</v>
      </c>
      <c r="D172" s="66"/>
      <c r="F172" t="s">
        <v>44</v>
      </c>
      <c r="G172" t="s">
        <v>45</v>
      </c>
      <c r="H172" s="1">
        <f t="shared" si="8"/>
        <v>3628.5299999999997</v>
      </c>
      <c r="I172" s="1">
        <f t="shared" si="9"/>
        <v>2418.35</v>
      </c>
      <c r="J172" t="s">
        <v>44</v>
      </c>
      <c r="K172" s="45" t="s">
        <v>162</v>
      </c>
      <c r="L172" s="57">
        <v>0</v>
      </c>
      <c r="M172" s="58">
        <v>605.09</v>
      </c>
      <c r="N172" s="57">
        <v>28.35</v>
      </c>
      <c r="O172" s="58">
        <v>605.09</v>
      </c>
      <c r="P172" s="57">
        <v>28.35</v>
      </c>
      <c r="Q172" s="58">
        <v>0</v>
      </c>
      <c r="R172" s="57">
        <v>0</v>
      </c>
      <c r="S172" s="58">
        <v>0</v>
      </c>
      <c r="T172" s="57">
        <v>0</v>
      </c>
      <c r="U172" s="58">
        <v>2418.35</v>
      </c>
      <c r="V172" s="57">
        <v>113.38</v>
      </c>
      <c r="W172" s="58">
        <v>0</v>
      </c>
      <c r="X172" s="59">
        <v>3798.61</v>
      </c>
    </row>
    <row r="173" spans="1:24" x14ac:dyDescent="0.25">
      <c r="A173" t="s">
        <v>74</v>
      </c>
      <c r="D173" s="66"/>
      <c r="F173" t="s">
        <v>46</v>
      </c>
      <c r="G173" t="s">
        <v>47</v>
      </c>
      <c r="H173" s="1">
        <f t="shared" si="8"/>
        <v>155896.6</v>
      </c>
      <c r="I173" s="1">
        <f t="shared" si="9"/>
        <v>103514.62</v>
      </c>
      <c r="J173" t="s">
        <v>46</v>
      </c>
      <c r="K173" s="45" t="s">
        <v>163</v>
      </c>
      <c r="L173" s="57">
        <v>204.16</v>
      </c>
      <c r="M173" s="58">
        <v>26190.99</v>
      </c>
      <c r="N173" s="57">
        <v>257.63</v>
      </c>
      <c r="O173" s="58">
        <v>26190.99</v>
      </c>
      <c r="P173" s="57">
        <v>257.63</v>
      </c>
      <c r="Q173" s="58">
        <v>0</v>
      </c>
      <c r="R173" s="57">
        <v>0</v>
      </c>
      <c r="S173" s="58">
        <v>0</v>
      </c>
      <c r="T173" s="57">
        <v>0</v>
      </c>
      <c r="U173" s="58">
        <v>103514.62</v>
      </c>
      <c r="V173" s="57">
        <v>1025.32</v>
      </c>
      <c r="W173" s="58">
        <v>283.37</v>
      </c>
      <c r="X173" s="59">
        <v>157924.71</v>
      </c>
    </row>
    <row r="174" spans="1:24" x14ac:dyDescent="0.25">
      <c r="A174" t="s">
        <v>74</v>
      </c>
      <c r="D174" s="66"/>
      <c r="F174" t="s">
        <v>48</v>
      </c>
      <c r="G174" t="s">
        <v>49</v>
      </c>
      <c r="H174" s="1">
        <f t="shared" si="8"/>
        <v>11926.380000000001</v>
      </c>
      <c r="I174" s="1">
        <f t="shared" si="9"/>
        <v>7895.72</v>
      </c>
      <c r="J174" t="s">
        <v>48</v>
      </c>
      <c r="K174" s="45" t="s">
        <v>164</v>
      </c>
      <c r="L174" s="57">
        <v>0</v>
      </c>
      <c r="M174" s="58">
        <v>2015.33</v>
      </c>
      <c r="N174" s="57">
        <v>0</v>
      </c>
      <c r="O174" s="58">
        <v>2015.33</v>
      </c>
      <c r="P174" s="57">
        <v>0</v>
      </c>
      <c r="Q174" s="58">
        <v>0</v>
      </c>
      <c r="R174" s="57">
        <v>0</v>
      </c>
      <c r="S174" s="58">
        <v>0</v>
      </c>
      <c r="T174" s="57">
        <v>0</v>
      </c>
      <c r="U174" s="58">
        <v>7895.72</v>
      </c>
      <c r="V174" s="57">
        <v>0</v>
      </c>
      <c r="W174" s="58">
        <v>0</v>
      </c>
      <c r="X174" s="59">
        <v>11926.38</v>
      </c>
    </row>
    <row r="175" spans="1:24" x14ac:dyDescent="0.25">
      <c r="A175" t="s">
        <v>74</v>
      </c>
      <c r="D175" s="66"/>
      <c r="F175" t="s">
        <v>50</v>
      </c>
      <c r="G175" t="s">
        <v>51</v>
      </c>
      <c r="H175" s="1">
        <f t="shared" si="8"/>
        <v>781203.79</v>
      </c>
      <c r="I175" s="1">
        <f t="shared" si="9"/>
        <v>524709.47</v>
      </c>
      <c r="J175" t="s">
        <v>50</v>
      </c>
      <c r="K175" s="45" t="s">
        <v>165</v>
      </c>
      <c r="L175" s="57">
        <v>0</v>
      </c>
      <c r="M175" s="58">
        <v>132488.54999999999</v>
      </c>
      <c r="N175" s="57">
        <v>6692.34</v>
      </c>
      <c r="O175" s="58">
        <v>124005.77</v>
      </c>
      <c r="P175" s="57">
        <v>6692.34</v>
      </c>
      <c r="Q175" s="58">
        <v>0</v>
      </c>
      <c r="R175" s="57">
        <v>0</v>
      </c>
      <c r="S175" s="58">
        <v>0</v>
      </c>
      <c r="T175" s="57">
        <v>0</v>
      </c>
      <c r="U175" s="58">
        <v>524709.47</v>
      </c>
      <c r="V175" s="57">
        <v>26410.71</v>
      </c>
      <c r="W175" s="58">
        <v>0</v>
      </c>
      <c r="X175" s="59">
        <v>820999.18</v>
      </c>
    </row>
    <row r="176" spans="1:24" x14ac:dyDescent="0.25">
      <c r="A176" t="s">
        <v>74</v>
      </c>
      <c r="D176" s="66"/>
      <c r="F176" t="s">
        <v>52</v>
      </c>
      <c r="G176" t="s">
        <v>53</v>
      </c>
      <c r="H176" s="1">
        <f t="shared" si="8"/>
        <v>2289591.15</v>
      </c>
      <c r="I176" s="1">
        <f t="shared" si="9"/>
        <v>1523228.06</v>
      </c>
      <c r="J176" t="s">
        <v>52</v>
      </c>
      <c r="K176" s="45" t="s">
        <v>166</v>
      </c>
      <c r="L176" s="57">
        <v>0</v>
      </c>
      <c r="M176" s="58">
        <v>383724.41</v>
      </c>
      <c r="N176" s="57">
        <v>7718.16</v>
      </c>
      <c r="O176" s="58">
        <v>382638.68</v>
      </c>
      <c r="P176" s="57">
        <v>6570.23</v>
      </c>
      <c r="Q176" s="58">
        <v>0</v>
      </c>
      <c r="R176" s="57">
        <v>0</v>
      </c>
      <c r="S176" s="58">
        <v>0</v>
      </c>
      <c r="T176" s="57">
        <v>0</v>
      </c>
      <c r="U176" s="58">
        <v>1523228.06</v>
      </c>
      <c r="V176" s="57">
        <v>30801.200000000001</v>
      </c>
      <c r="W176" s="58">
        <v>0</v>
      </c>
      <c r="X176" s="59">
        <v>2334680.7400000002</v>
      </c>
    </row>
    <row r="177" spans="1:24" x14ac:dyDescent="0.25">
      <c r="A177" t="s">
        <v>74</v>
      </c>
      <c r="D177" s="66"/>
      <c r="F177" t="s">
        <v>54</v>
      </c>
      <c r="G177" t="s">
        <v>55</v>
      </c>
      <c r="H177" s="1">
        <f t="shared" si="8"/>
        <v>2297.36</v>
      </c>
      <c r="I177" s="1">
        <f t="shared" si="9"/>
        <v>1522.64</v>
      </c>
      <c r="J177" t="s">
        <v>54</v>
      </c>
      <c r="K177" s="45" t="s">
        <v>167</v>
      </c>
      <c r="L177" s="57">
        <v>0</v>
      </c>
      <c r="M177" s="58">
        <v>387.36</v>
      </c>
      <c r="N177" s="57">
        <v>0</v>
      </c>
      <c r="O177" s="58">
        <v>387.36</v>
      </c>
      <c r="P177" s="57">
        <v>0</v>
      </c>
      <c r="Q177" s="58">
        <v>0</v>
      </c>
      <c r="R177" s="57">
        <v>0</v>
      </c>
      <c r="S177" s="58">
        <v>0</v>
      </c>
      <c r="T177" s="57">
        <v>0</v>
      </c>
      <c r="U177" s="58">
        <v>1522.64</v>
      </c>
      <c r="V177" s="57">
        <v>0</v>
      </c>
      <c r="W177" s="58">
        <v>0</v>
      </c>
      <c r="X177" s="59">
        <v>2297.36</v>
      </c>
    </row>
    <row r="178" spans="1:24" x14ac:dyDescent="0.25">
      <c r="A178" t="s">
        <v>74</v>
      </c>
      <c r="D178" s="66"/>
      <c r="F178" t="s">
        <v>56</v>
      </c>
      <c r="G178" t="s">
        <v>57</v>
      </c>
      <c r="H178" s="1">
        <f t="shared" si="8"/>
        <v>793188.45000000007</v>
      </c>
      <c r="I178" s="1">
        <f t="shared" si="9"/>
        <v>528395.31000000006</v>
      </c>
      <c r="J178" t="s">
        <v>56</v>
      </c>
      <c r="K178" s="45" t="s">
        <v>168</v>
      </c>
      <c r="L178" s="57">
        <v>0</v>
      </c>
      <c r="M178" s="58">
        <v>132396.57</v>
      </c>
      <c r="N178" s="57">
        <v>835.23</v>
      </c>
      <c r="O178" s="58">
        <v>132396.57</v>
      </c>
      <c r="P178" s="57">
        <v>835.23</v>
      </c>
      <c r="Q178" s="58">
        <v>0</v>
      </c>
      <c r="R178" s="57">
        <v>0</v>
      </c>
      <c r="S178" s="58">
        <v>0</v>
      </c>
      <c r="T178" s="57">
        <v>0</v>
      </c>
      <c r="U178" s="58">
        <v>528395.31000000006</v>
      </c>
      <c r="V178" s="57">
        <v>3335.82</v>
      </c>
      <c r="W178" s="58">
        <v>0</v>
      </c>
      <c r="X178" s="59">
        <v>798194.73</v>
      </c>
    </row>
    <row r="179" spans="1:24" x14ac:dyDescent="0.25">
      <c r="A179" t="s">
        <v>74</v>
      </c>
      <c r="D179" s="66"/>
      <c r="F179" t="s">
        <v>58</v>
      </c>
      <c r="G179" t="s">
        <v>59</v>
      </c>
      <c r="H179" s="1">
        <f t="shared" si="8"/>
        <v>2868778.08</v>
      </c>
      <c r="I179" s="1">
        <f t="shared" si="9"/>
        <v>1909831.72</v>
      </c>
      <c r="J179" t="s">
        <v>58</v>
      </c>
      <c r="K179" s="45" t="s">
        <v>169</v>
      </c>
      <c r="L179" s="57">
        <v>914609.86</v>
      </c>
      <c r="M179" s="58">
        <v>479473.18</v>
      </c>
      <c r="N179" s="57">
        <v>12508.38</v>
      </c>
      <c r="O179" s="58">
        <v>479473.18</v>
      </c>
      <c r="P179" s="57">
        <v>12508.38</v>
      </c>
      <c r="Q179" s="58">
        <v>0</v>
      </c>
      <c r="R179" s="57">
        <v>0</v>
      </c>
      <c r="S179" s="58">
        <v>0</v>
      </c>
      <c r="T179" s="57">
        <v>0</v>
      </c>
      <c r="U179" s="58">
        <v>1909831.72</v>
      </c>
      <c r="V179" s="57">
        <v>49673.08</v>
      </c>
      <c r="W179" s="58">
        <v>1223850.3799999999</v>
      </c>
      <c r="X179" s="59">
        <v>5081928.16</v>
      </c>
    </row>
    <row r="180" spans="1:24" x14ac:dyDescent="0.25">
      <c r="A180" t="s">
        <v>74</v>
      </c>
      <c r="D180" s="66"/>
      <c r="F180" t="s">
        <v>60</v>
      </c>
      <c r="G180" t="s">
        <v>61</v>
      </c>
      <c r="H180" s="1">
        <f t="shared" si="8"/>
        <v>45160.91</v>
      </c>
      <c r="I180" s="1">
        <f t="shared" si="9"/>
        <v>30051.05</v>
      </c>
      <c r="J180" t="s">
        <v>60</v>
      </c>
      <c r="K180" s="45" t="s">
        <v>170</v>
      </c>
      <c r="L180" s="57">
        <v>14795.54</v>
      </c>
      <c r="M180" s="58">
        <v>7554.93</v>
      </c>
      <c r="N180" s="57">
        <v>0</v>
      </c>
      <c r="O180" s="58">
        <v>7554.93</v>
      </c>
      <c r="P180" s="57">
        <v>0</v>
      </c>
      <c r="Q180" s="58">
        <v>0</v>
      </c>
      <c r="R180" s="57">
        <v>0</v>
      </c>
      <c r="S180" s="58">
        <v>0</v>
      </c>
      <c r="T180" s="57">
        <v>0</v>
      </c>
      <c r="U180" s="58">
        <v>30051.05</v>
      </c>
      <c r="V180" s="57">
        <v>0</v>
      </c>
      <c r="W180" s="58">
        <v>19976.810000000001</v>
      </c>
      <c r="X180" s="59">
        <v>79933.259999999995</v>
      </c>
    </row>
    <row r="181" spans="1:24" x14ac:dyDescent="0.25">
      <c r="A181" t="s">
        <v>74</v>
      </c>
      <c r="D181" s="66"/>
      <c r="F181" t="s">
        <v>62</v>
      </c>
      <c r="G181" t="s">
        <v>63</v>
      </c>
      <c r="H181" s="1">
        <f t="shared" si="8"/>
        <v>0</v>
      </c>
      <c r="I181" s="1">
        <f t="shared" si="9"/>
        <v>0</v>
      </c>
      <c r="J181" t="s">
        <v>62</v>
      </c>
      <c r="K181" s="45" t="s">
        <v>171</v>
      </c>
      <c r="L181" s="57">
        <v>0</v>
      </c>
      <c r="M181" s="58">
        <v>0</v>
      </c>
      <c r="N181" s="57">
        <v>0</v>
      </c>
      <c r="O181" s="58">
        <v>0</v>
      </c>
      <c r="P181" s="57">
        <v>0</v>
      </c>
      <c r="Q181" s="58">
        <v>0</v>
      </c>
      <c r="R181" s="57">
        <v>0</v>
      </c>
      <c r="S181" s="58">
        <v>0</v>
      </c>
      <c r="T181" s="57">
        <v>0</v>
      </c>
      <c r="U181" s="58">
        <v>0</v>
      </c>
      <c r="V181" s="57">
        <v>0</v>
      </c>
      <c r="W181" s="58">
        <v>0</v>
      </c>
      <c r="X181" s="59">
        <v>0</v>
      </c>
    </row>
    <row r="182" spans="1:24" x14ac:dyDescent="0.25">
      <c r="A182" t="s">
        <v>74</v>
      </c>
      <c r="D182" s="66"/>
      <c r="F182" t="s">
        <v>64</v>
      </c>
      <c r="G182" t="s">
        <v>65</v>
      </c>
      <c r="H182" s="1">
        <f t="shared" si="8"/>
        <v>1267935.94</v>
      </c>
      <c r="I182" s="1">
        <f t="shared" si="9"/>
        <v>843177.14</v>
      </c>
      <c r="J182" t="s">
        <v>64</v>
      </c>
      <c r="K182" s="45" t="s">
        <v>172</v>
      </c>
      <c r="L182" s="57">
        <v>179340.22</v>
      </c>
      <c r="M182" s="58">
        <v>212379.4</v>
      </c>
      <c r="N182" s="57">
        <v>5276.05</v>
      </c>
      <c r="O182" s="58">
        <v>212379.4</v>
      </c>
      <c r="P182" s="57">
        <v>5276.05</v>
      </c>
      <c r="Q182" s="58">
        <v>0</v>
      </c>
      <c r="R182" s="57">
        <v>0</v>
      </c>
      <c r="S182" s="58">
        <v>0</v>
      </c>
      <c r="T182" s="57">
        <v>0</v>
      </c>
      <c r="U182" s="58">
        <v>843177.14</v>
      </c>
      <c r="V182" s="57">
        <v>21082.080000000002</v>
      </c>
      <c r="W182" s="58">
        <v>251838.76</v>
      </c>
      <c r="X182" s="59">
        <v>1730749.1</v>
      </c>
    </row>
    <row r="183" spans="1:24" x14ac:dyDescent="0.25">
      <c r="A183" t="s">
        <v>74</v>
      </c>
      <c r="D183" s="66"/>
      <c r="F183" t="s">
        <v>66</v>
      </c>
      <c r="G183" t="s">
        <v>67</v>
      </c>
      <c r="H183" s="1">
        <f t="shared" si="8"/>
        <v>850101.82</v>
      </c>
      <c r="I183" s="1">
        <f t="shared" si="9"/>
        <v>564952.96</v>
      </c>
      <c r="J183" t="s">
        <v>66</v>
      </c>
      <c r="K183" s="45" t="s">
        <v>173</v>
      </c>
      <c r="L183" s="57">
        <v>3053.76</v>
      </c>
      <c r="M183" s="58">
        <v>142574.43</v>
      </c>
      <c r="N183" s="57">
        <v>1062.22</v>
      </c>
      <c r="O183" s="58">
        <v>142574.43</v>
      </c>
      <c r="P183" s="57">
        <v>1062.22</v>
      </c>
      <c r="Q183" s="58">
        <v>0</v>
      </c>
      <c r="R183" s="57">
        <v>0</v>
      </c>
      <c r="S183" s="58">
        <v>0</v>
      </c>
      <c r="T183" s="57">
        <v>0</v>
      </c>
      <c r="U183" s="58">
        <v>564952.96</v>
      </c>
      <c r="V183" s="57">
        <v>4212</v>
      </c>
      <c r="W183" s="58">
        <v>3945.76</v>
      </c>
      <c r="X183" s="59">
        <v>863437.78</v>
      </c>
    </row>
    <row r="184" spans="1:24" x14ac:dyDescent="0.25">
      <c r="A184" t="s">
        <v>74</v>
      </c>
      <c r="D184" s="66"/>
      <c r="F184" t="s">
        <v>68</v>
      </c>
      <c r="G184" t="s">
        <v>69</v>
      </c>
      <c r="H184" s="1">
        <f t="shared" si="8"/>
        <v>12592.29</v>
      </c>
      <c r="I184" s="1">
        <f t="shared" si="9"/>
        <v>8374.67</v>
      </c>
      <c r="J184" t="s">
        <v>68</v>
      </c>
      <c r="K184" s="45" t="s">
        <v>174</v>
      </c>
      <c r="L184" s="57">
        <v>388.98</v>
      </c>
      <c r="M184" s="58">
        <v>2108.81</v>
      </c>
      <c r="N184" s="57">
        <v>0</v>
      </c>
      <c r="O184" s="58">
        <v>2108.81</v>
      </c>
      <c r="P184" s="57">
        <v>0</v>
      </c>
      <c r="Q184" s="58">
        <v>0</v>
      </c>
      <c r="R184" s="57">
        <v>0</v>
      </c>
      <c r="S184" s="58">
        <v>0</v>
      </c>
      <c r="T184" s="57">
        <v>0</v>
      </c>
      <c r="U184" s="58">
        <v>8374.67</v>
      </c>
      <c r="V184" s="57">
        <v>0</v>
      </c>
      <c r="W184" s="58">
        <v>589.91</v>
      </c>
      <c r="X184" s="59">
        <v>13571.18</v>
      </c>
    </row>
    <row r="185" spans="1:24" x14ac:dyDescent="0.25">
      <c r="A185" t="s">
        <v>74</v>
      </c>
      <c r="D185" s="66"/>
      <c r="F185" t="s">
        <v>70</v>
      </c>
      <c r="G185" t="s">
        <v>71</v>
      </c>
      <c r="H185" s="1">
        <f t="shared" si="8"/>
        <v>681196.86</v>
      </c>
      <c r="I185" s="1">
        <f t="shared" si="9"/>
        <v>453499.64</v>
      </c>
      <c r="J185" t="s">
        <v>70</v>
      </c>
      <c r="K185" s="45" t="s">
        <v>175</v>
      </c>
      <c r="L185" s="57">
        <v>126572.06</v>
      </c>
      <c r="M185" s="58">
        <v>113848.61</v>
      </c>
      <c r="N185" s="57">
        <v>3443.7</v>
      </c>
      <c r="O185" s="58">
        <v>113848.61</v>
      </c>
      <c r="P185" s="57">
        <v>3443.7</v>
      </c>
      <c r="Q185" s="58">
        <v>0</v>
      </c>
      <c r="R185" s="57">
        <v>0</v>
      </c>
      <c r="S185" s="58">
        <v>0</v>
      </c>
      <c r="T185" s="57">
        <v>0</v>
      </c>
      <c r="U185" s="58">
        <v>453499.64</v>
      </c>
      <c r="V185" s="57">
        <v>13757.45</v>
      </c>
      <c r="W185" s="58">
        <v>178552.7</v>
      </c>
      <c r="X185" s="59">
        <v>1006966.47</v>
      </c>
    </row>
    <row r="186" spans="1:24" ht="13.8" thickBot="1" x14ac:dyDescent="0.3">
      <c r="D186" s="66"/>
      <c r="H186" s="6">
        <f>SUM(H152:H185)</f>
        <v>18138765.109999996</v>
      </c>
      <c r="I186" s="6">
        <f>SUM(I152:I185)</f>
        <v>12069088.700000001</v>
      </c>
      <c r="K186" s="29"/>
      <c r="L186" s="60">
        <v>1249995.2100000002</v>
      </c>
      <c r="M186" s="61">
        <v>3039629.0700000008</v>
      </c>
      <c r="N186" s="60">
        <v>58609.23</v>
      </c>
      <c r="O186" s="61">
        <v>3030047.3400000003</v>
      </c>
      <c r="P186" s="60">
        <v>57461.3</v>
      </c>
      <c r="Q186" s="61">
        <v>0</v>
      </c>
      <c r="R186" s="60">
        <v>0</v>
      </c>
      <c r="S186" s="61">
        <v>0</v>
      </c>
      <c r="T186" s="60">
        <v>0</v>
      </c>
      <c r="U186" s="61">
        <v>12069088.700000001</v>
      </c>
      <c r="V186" s="60">
        <v>232815.46000000008</v>
      </c>
      <c r="W186" s="61">
        <v>1693933.0199999998</v>
      </c>
      <c r="X186" s="60">
        <v>21431579.330000006</v>
      </c>
    </row>
    <row r="187" spans="1:24" ht="13.8" thickTop="1" x14ac:dyDescent="0.25">
      <c r="D187" s="66"/>
      <c r="H187" s="1"/>
      <c r="I187" s="1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62"/>
      <c r="X187" s="30"/>
    </row>
    <row r="188" spans="1:24" x14ac:dyDescent="0.25">
      <c r="A188" t="s">
        <v>75</v>
      </c>
      <c r="B188" t="s">
        <v>98</v>
      </c>
      <c r="C188" s="21">
        <f>SUM(H188:H190)</f>
        <v>1187556.02</v>
      </c>
      <c r="D188" s="20">
        <f>SUM(I188:I190)</f>
        <v>948381.94</v>
      </c>
      <c r="E188" s="1"/>
      <c r="F188" t="s">
        <v>4</v>
      </c>
      <c r="G188" t="s">
        <v>5</v>
      </c>
      <c r="H188" s="1">
        <f t="shared" ref="H188:H221" si="10">SUM(M188,O188,Q188,U188,S188)</f>
        <v>6222.25</v>
      </c>
      <c r="I188" s="1">
        <f t="shared" ref="I188:I221" si="11">U188</f>
        <v>4969.07</v>
      </c>
      <c r="J188" t="s">
        <v>4</v>
      </c>
      <c r="K188" s="45" t="s">
        <v>142</v>
      </c>
      <c r="L188" s="57">
        <v>0</v>
      </c>
      <c r="M188" s="58">
        <v>1253.18</v>
      </c>
      <c r="N188" s="57">
        <v>0</v>
      </c>
      <c r="O188" s="58">
        <v>0</v>
      </c>
      <c r="P188" s="57">
        <v>0</v>
      </c>
      <c r="Q188" s="58">
        <v>0</v>
      </c>
      <c r="R188" s="57">
        <v>0</v>
      </c>
      <c r="S188" s="58">
        <v>0</v>
      </c>
      <c r="T188" s="57">
        <v>0</v>
      </c>
      <c r="U188" s="58">
        <v>4969.07</v>
      </c>
      <c r="V188" s="57">
        <v>0</v>
      </c>
      <c r="W188" s="58">
        <v>0</v>
      </c>
      <c r="X188" s="59">
        <v>6222.25</v>
      </c>
    </row>
    <row r="189" spans="1:24" x14ac:dyDescent="0.25">
      <c r="A189" t="s">
        <v>75</v>
      </c>
      <c r="B189" t="s">
        <v>99</v>
      </c>
      <c r="C189" s="21">
        <f>H200</f>
        <v>4073334.38</v>
      </c>
      <c r="D189" s="20">
        <f>I200</f>
        <v>3257901.91</v>
      </c>
      <c r="E189" s="1"/>
      <c r="F189" t="s">
        <v>6</v>
      </c>
      <c r="G189" t="s">
        <v>7</v>
      </c>
      <c r="H189" s="1">
        <f t="shared" si="10"/>
        <v>66680.240000000005</v>
      </c>
      <c r="I189" s="1">
        <f t="shared" si="11"/>
        <v>53145.89</v>
      </c>
      <c r="J189" t="s">
        <v>6</v>
      </c>
      <c r="K189" s="45" t="s">
        <v>143</v>
      </c>
      <c r="L189" s="57">
        <v>0</v>
      </c>
      <c r="M189" s="58">
        <v>13534.35</v>
      </c>
      <c r="N189" s="57">
        <v>0</v>
      </c>
      <c r="O189" s="58">
        <v>0</v>
      </c>
      <c r="P189" s="57">
        <v>0</v>
      </c>
      <c r="Q189" s="58">
        <v>0</v>
      </c>
      <c r="R189" s="57">
        <v>0</v>
      </c>
      <c r="S189" s="58">
        <v>0</v>
      </c>
      <c r="T189" s="57">
        <v>0</v>
      </c>
      <c r="U189" s="58">
        <v>53145.89</v>
      </c>
      <c r="V189" s="57">
        <v>0</v>
      </c>
      <c r="W189" s="58">
        <v>0</v>
      </c>
      <c r="X189" s="59">
        <v>66680.240000000005</v>
      </c>
    </row>
    <row r="190" spans="1:24" x14ac:dyDescent="0.25">
      <c r="A190" t="s">
        <v>75</v>
      </c>
      <c r="B190" t="s">
        <v>100</v>
      </c>
      <c r="C190" s="21">
        <f>SUM(H191:H192)</f>
        <v>75620.069999999992</v>
      </c>
      <c r="D190" s="20">
        <f>SUM(I191:I192)</f>
        <v>60403.049999999996</v>
      </c>
      <c r="E190" s="1"/>
      <c r="F190" t="s">
        <v>8</v>
      </c>
      <c r="G190" t="s">
        <v>9</v>
      </c>
      <c r="H190" s="1">
        <f t="shared" si="10"/>
        <v>1114653.53</v>
      </c>
      <c r="I190" s="1">
        <f t="shared" si="11"/>
        <v>890266.98</v>
      </c>
      <c r="J190" t="s">
        <v>8</v>
      </c>
      <c r="K190" s="45" t="s">
        <v>144</v>
      </c>
      <c r="L190" s="57">
        <v>0</v>
      </c>
      <c r="M190" s="58">
        <v>224386.55</v>
      </c>
      <c r="N190" s="57">
        <v>828.62</v>
      </c>
      <c r="O190" s="58">
        <v>0</v>
      </c>
      <c r="P190" s="57">
        <v>0</v>
      </c>
      <c r="Q190" s="58">
        <v>0</v>
      </c>
      <c r="R190" s="57">
        <v>0</v>
      </c>
      <c r="S190" s="58">
        <v>0</v>
      </c>
      <c r="T190" s="57">
        <v>0</v>
      </c>
      <c r="U190" s="58">
        <v>890266.98</v>
      </c>
      <c r="V190" s="57">
        <v>3308.28</v>
      </c>
      <c r="W190" s="58">
        <v>0</v>
      </c>
      <c r="X190" s="59">
        <v>1118790.43</v>
      </c>
    </row>
    <row r="191" spans="1:24" x14ac:dyDescent="0.25">
      <c r="A191" t="s">
        <v>75</v>
      </c>
      <c r="B191" t="s">
        <v>110</v>
      </c>
      <c r="C191" s="21">
        <f>H193</f>
        <v>471813.01</v>
      </c>
      <c r="D191" s="20">
        <f>I193</f>
        <v>376740.07</v>
      </c>
      <c r="E191" s="1"/>
      <c r="F191" t="s">
        <v>10</v>
      </c>
      <c r="G191" t="s">
        <v>11</v>
      </c>
      <c r="H191" s="1">
        <f t="shared" si="10"/>
        <v>48401.24</v>
      </c>
      <c r="I191" s="1">
        <f t="shared" si="11"/>
        <v>38666.089999999997</v>
      </c>
      <c r="J191" t="s">
        <v>10</v>
      </c>
      <c r="K191" s="45" t="s">
        <v>145</v>
      </c>
      <c r="L191" s="57">
        <v>0</v>
      </c>
      <c r="M191" s="58">
        <v>9735.15</v>
      </c>
      <c r="N191" s="57">
        <v>125.77</v>
      </c>
      <c r="O191" s="58">
        <v>0</v>
      </c>
      <c r="P191" s="57">
        <v>0</v>
      </c>
      <c r="Q191" s="58">
        <v>0</v>
      </c>
      <c r="R191" s="57">
        <v>0</v>
      </c>
      <c r="S191" s="58">
        <v>0</v>
      </c>
      <c r="T191" s="57">
        <v>0</v>
      </c>
      <c r="U191" s="58">
        <v>38666.089999999997</v>
      </c>
      <c r="V191" s="57">
        <v>490.67</v>
      </c>
      <c r="W191" s="58">
        <v>0</v>
      </c>
      <c r="X191" s="59">
        <v>49017.68</v>
      </c>
    </row>
    <row r="192" spans="1:24" x14ac:dyDescent="0.25">
      <c r="A192" t="s">
        <v>75</v>
      </c>
      <c r="B192" t="s">
        <v>101</v>
      </c>
      <c r="C192" s="21">
        <f>SUM(H194:H195)</f>
        <v>6137990.9100000001</v>
      </c>
      <c r="D192" s="20">
        <f>SUM(I194:I195)</f>
        <v>4903587.83</v>
      </c>
      <c r="E192" s="1"/>
      <c r="F192" t="s">
        <v>12</v>
      </c>
      <c r="G192" t="s">
        <v>13</v>
      </c>
      <c r="H192" s="1">
        <f t="shared" si="10"/>
        <v>27218.829999999998</v>
      </c>
      <c r="I192" s="1">
        <f t="shared" si="11"/>
        <v>21736.959999999999</v>
      </c>
      <c r="J192" t="s">
        <v>12</v>
      </c>
      <c r="K192" s="45" t="s">
        <v>146</v>
      </c>
      <c r="L192" s="57">
        <v>0</v>
      </c>
      <c r="M192" s="58">
        <v>5481.87</v>
      </c>
      <c r="N192" s="57">
        <v>2693.3</v>
      </c>
      <c r="O192" s="58">
        <v>0</v>
      </c>
      <c r="P192" s="57">
        <v>0</v>
      </c>
      <c r="Q192" s="58">
        <v>0</v>
      </c>
      <c r="R192" s="57">
        <v>0</v>
      </c>
      <c r="S192" s="58">
        <v>0</v>
      </c>
      <c r="T192" s="57">
        <v>0</v>
      </c>
      <c r="U192" s="58">
        <v>21736.959999999999</v>
      </c>
      <c r="V192" s="57">
        <v>10571.82</v>
      </c>
      <c r="W192" s="58">
        <v>0</v>
      </c>
      <c r="X192" s="59">
        <v>40483.949999999997</v>
      </c>
    </row>
    <row r="193" spans="1:24" x14ac:dyDescent="0.25">
      <c r="A193" t="s">
        <v>75</v>
      </c>
      <c r="B193" t="s">
        <v>102</v>
      </c>
      <c r="C193" s="21">
        <f>SUM(H196:H197)</f>
        <v>380907.75</v>
      </c>
      <c r="D193" s="20">
        <f>SUM(I196:I197)</f>
        <v>304017.20999999996</v>
      </c>
      <c r="E193" s="1"/>
      <c r="F193" t="s">
        <v>14</v>
      </c>
      <c r="G193" t="s">
        <v>15</v>
      </c>
      <c r="H193" s="1">
        <f t="shared" si="10"/>
        <v>471813.01</v>
      </c>
      <c r="I193" s="1">
        <f t="shared" si="11"/>
        <v>376740.07</v>
      </c>
      <c r="J193" t="s">
        <v>14</v>
      </c>
      <c r="K193" s="45" t="s">
        <v>147</v>
      </c>
      <c r="L193" s="57">
        <v>0</v>
      </c>
      <c r="M193" s="58">
        <v>95072.94</v>
      </c>
      <c r="N193" s="57">
        <v>2381.39</v>
      </c>
      <c r="O193" s="58">
        <v>0</v>
      </c>
      <c r="P193" s="57">
        <v>0</v>
      </c>
      <c r="Q193" s="58">
        <v>0</v>
      </c>
      <c r="R193" s="57">
        <v>0</v>
      </c>
      <c r="S193" s="58">
        <v>0</v>
      </c>
      <c r="T193" s="57">
        <v>0</v>
      </c>
      <c r="U193" s="58">
        <v>376740.07</v>
      </c>
      <c r="V193" s="57">
        <v>9429.19</v>
      </c>
      <c r="W193" s="58">
        <v>0</v>
      </c>
      <c r="X193" s="59">
        <v>483623.59</v>
      </c>
    </row>
    <row r="194" spans="1:24" x14ac:dyDescent="0.25">
      <c r="A194" t="s">
        <v>75</v>
      </c>
      <c r="B194" t="s">
        <v>103</v>
      </c>
      <c r="C194" s="21">
        <f>H198</f>
        <v>173722.38999999998</v>
      </c>
      <c r="D194" s="20">
        <f>I198</f>
        <v>138736.07999999999</v>
      </c>
      <c r="E194" s="1"/>
      <c r="F194" t="s">
        <v>16</v>
      </c>
      <c r="G194" t="s">
        <v>17</v>
      </c>
      <c r="H194" s="1">
        <f t="shared" si="10"/>
        <v>4263074.74</v>
      </c>
      <c r="I194" s="1">
        <f t="shared" si="11"/>
        <v>3405235.3</v>
      </c>
      <c r="J194" t="s">
        <v>16</v>
      </c>
      <c r="K194" s="45" t="s">
        <v>148</v>
      </c>
      <c r="L194" s="57">
        <v>0</v>
      </c>
      <c r="M194" s="58">
        <v>857839.44</v>
      </c>
      <c r="N194" s="57">
        <v>36525.699999999997</v>
      </c>
      <c r="O194" s="58">
        <v>0</v>
      </c>
      <c r="P194" s="57">
        <v>0</v>
      </c>
      <c r="Q194" s="58">
        <v>0</v>
      </c>
      <c r="R194" s="57">
        <v>0</v>
      </c>
      <c r="S194" s="58">
        <v>0</v>
      </c>
      <c r="T194" s="57">
        <v>0</v>
      </c>
      <c r="U194" s="58">
        <v>3405235.3</v>
      </c>
      <c r="V194" s="57">
        <v>144330.76</v>
      </c>
      <c r="W194" s="58">
        <v>0</v>
      </c>
      <c r="X194" s="59">
        <v>4443931.2</v>
      </c>
    </row>
    <row r="195" spans="1:24" x14ac:dyDescent="0.25">
      <c r="A195" t="s">
        <v>75</v>
      </c>
      <c r="B195" t="s">
        <v>104</v>
      </c>
      <c r="C195" s="21">
        <f>SUM(H201:H202)</f>
        <v>201691.76</v>
      </c>
      <c r="D195" s="20">
        <f>SUM(I201:I202)</f>
        <v>160955.82</v>
      </c>
      <c r="E195" s="1"/>
      <c r="F195" t="s">
        <v>18</v>
      </c>
      <c r="G195" t="s">
        <v>19</v>
      </c>
      <c r="H195" s="1">
        <f t="shared" si="10"/>
        <v>1874916.17</v>
      </c>
      <c r="I195" s="1">
        <f t="shared" si="11"/>
        <v>1498352.53</v>
      </c>
      <c r="J195" t="s">
        <v>18</v>
      </c>
      <c r="K195" s="45" t="s">
        <v>149</v>
      </c>
      <c r="L195" s="57">
        <v>0</v>
      </c>
      <c r="M195" s="58">
        <v>376563.64</v>
      </c>
      <c r="N195" s="57">
        <v>3190.04</v>
      </c>
      <c r="O195" s="58">
        <v>0</v>
      </c>
      <c r="P195" s="57">
        <v>0</v>
      </c>
      <c r="Q195" s="58">
        <v>0</v>
      </c>
      <c r="R195" s="57">
        <v>0</v>
      </c>
      <c r="S195" s="58">
        <v>0</v>
      </c>
      <c r="T195" s="57">
        <v>0</v>
      </c>
      <c r="U195" s="58">
        <v>1498352.53</v>
      </c>
      <c r="V195" s="57">
        <v>12624.42</v>
      </c>
      <c r="W195" s="58">
        <v>0</v>
      </c>
      <c r="X195" s="59">
        <v>1890730.63</v>
      </c>
    </row>
    <row r="196" spans="1:24" x14ac:dyDescent="0.25">
      <c r="A196" t="s">
        <v>75</v>
      </c>
      <c r="B196" t="s">
        <v>105</v>
      </c>
      <c r="C196" s="21">
        <f>H206</f>
        <v>13513.86</v>
      </c>
      <c r="D196" s="20">
        <f>I206</f>
        <v>10804.93</v>
      </c>
      <c r="E196" s="1"/>
      <c r="F196" t="s">
        <v>20</v>
      </c>
      <c r="G196" t="s">
        <v>21</v>
      </c>
      <c r="H196" s="1">
        <f t="shared" si="10"/>
        <v>362013.39</v>
      </c>
      <c r="I196" s="1">
        <f t="shared" si="11"/>
        <v>288944.42</v>
      </c>
      <c r="J196" t="s">
        <v>20</v>
      </c>
      <c r="K196" s="45" t="s">
        <v>150</v>
      </c>
      <c r="L196" s="57">
        <v>827.32</v>
      </c>
      <c r="M196" s="58">
        <v>73068.97</v>
      </c>
      <c r="N196" s="57">
        <v>1506.19</v>
      </c>
      <c r="O196" s="58">
        <v>0</v>
      </c>
      <c r="P196" s="57">
        <v>0</v>
      </c>
      <c r="Q196" s="58">
        <v>0</v>
      </c>
      <c r="R196" s="57">
        <v>0</v>
      </c>
      <c r="S196" s="58">
        <v>0</v>
      </c>
      <c r="T196" s="57">
        <v>0</v>
      </c>
      <c r="U196" s="58">
        <v>288944.42</v>
      </c>
      <c r="V196" s="57">
        <v>5993.63</v>
      </c>
      <c r="W196" s="58">
        <v>789.36</v>
      </c>
      <c r="X196" s="59">
        <v>371129.89</v>
      </c>
    </row>
    <row r="197" spans="1:24" x14ac:dyDescent="0.25">
      <c r="A197" t="s">
        <v>75</v>
      </c>
      <c r="B197" t="s">
        <v>106</v>
      </c>
      <c r="C197" s="21">
        <f>H207</f>
        <v>1174131.5</v>
      </c>
      <c r="D197" s="20">
        <f>I207</f>
        <v>939034.34</v>
      </c>
      <c r="E197" s="1"/>
      <c r="F197" t="s">
        <v>22</v>
      </c>
      <c r="G197" t="s">
        <v>23</v>
      </c>
      <c r="H197" s="1">
        <f t="shared" si="10"/>
        <v>18894.36</v>
      </c>
      <c r="I197" s="1">
        <f t="shared" si="11"/>
        <v>15072.79</v>
      </c>
      <c r="J197" t="s">
        <v>22</v>
      </c>
      <c r="K197" s="45" t="s">
        <v>151</v>
      </c>
      <c r="L197" s="57">
        <v>0</v>
      </c>
      <c r="M197" s="58">
        <v>3821.57</v>
      </c>
      <c r="N197" s="57">
        <v>0</v>
      </c>
      <c r="O197" s="58">
        <v>0</v>
      </c>
      <c r="P197" s="57">
        <v>0</v>
      </c>
      <c r="Q197" s="58">
        <v>0</v>
      </c>
      <c r="R197" s="57">
        <v>0</v>
      </c>
      <c r="S197" s="58">
        <v>0</v>
      </c>
      <c r="T197" s="57">
        <v>0</v>
      </c>
      <c r="U197" s="58">
        <v>15072.79</v>
      </c>
      <c r="V197" s="57">
        <v>0</v>
      </c>
      <c r="W197" s="58">
        <v>0</v>
      </c>
      <c r="X197" s="59">
        <v>18894.36</v>
      </c>
    </row>
    <row r="198" spans="1:24" x14ac:dyDescent="0.25">
      <c r="A198" t="s">
        <v>75</v>
      </c>
      <c r="B198" t="s">
        <v>194</v>
      </c>
      <c r="C198" s="21">
        <f>H212</f>
        <v>4317624.08</v>
      </c>
      <c r="D198" s="20">
        <f>I212</f>
        <v>3450794.76</v>
      </c>
      <c r="E198" s="1"/>
      <c r="F198" t="s">
        <v>24</v>
      </c>
      <c r="G198" t="s">
        <v>25</v>
      </c>
      <c r="H198" s="1">
        <f t="shared" si="10"/>
        <v>173722.38999999998</v>
      </c>
      <c r="I198" s="1">
        <f t="shared" si="11"/>
        <v>138736.07999999999</v>
      </c>
      <c r="J198" t="s">
        <v>24</v>
      </c>
      <c r="K198" s="45" t="s">
        <v>152</v>
      </c>
      <c r="L198" s="57">
        <v>0</v>
      </c>
      <c r="M198" s="58">
        <v>34986.31</v>
      </c>
      <c r="N198" s="57">
        <v>0</v>
      </c>
      <c r="O198" s="58">
        <v>0</v>
      </c>
      <c r="P198" s="57">
        <v>0</v>
      </c>
      <c r="Q198" s="58">
        <v>0</v>
      </c>
      <c r="R198" s="57">
        <v>0</v>
      </c>
      <c r="S198" s="58">
        <v>0</v>
      </c>
      <c r="T198" s="57">
        <v>0</v>
      </c>
      <c r="U198" s="58">
        <v>138736.07999999999</v>
      </c>
      <c r="V198" s="57">
        <v>0</v>
      </c>
      <c r="W198" s="58">
        <v>0</v>
      </c>
      <c r="X198" s="59">
        <v>173722.39</v>
      </c>
    </row>
    <row r="199" spans="1:24" x14ac:dyDescent="0.25">
      <c r="A199" t="s">
        <v>75</v>
      </c>
      <c r="B199" t="s">
        <v>109</v>
      </c>
      <c r="C199" s="21">
        <f>H199+SUM(H203:H205)+SUM(H208:H211)+SUM(H213:H214)</f>
        <v>4155109.29</v>
      </c>
      <c r="D199" s="20">
        <f>I199+SUM(I203:I205)+SUM(I208:I211)+SUM(I213:I214)</f>
        <v>3320484.28</v>
      </c>
      <c r="E199" s="1"/>
      <c r="F199" t="s">
        <v>26</v>
      </c>
      <c r="G199" t="s">
        <v>27</v>
      </c>
      <c r="H199" s="1">
        <f t="shared" si="10"/>
        <v>67811.37</v>
      </c>
      <c r="I199" s="1">
        <f t="shared" si="11"/>
        <v>54079.42</v>
      </c>
      <c r="J199" t="s">
        <v>26</v>
      </c>
      <c r="K199" s="45" t="s">
        <v>153</v>
      </c>
      <c r="L199" s="57">
        <v>0</v>
      </c>
      <c r="M199" s="58">
        <v>13731.95</v>
      </c>
      <c r="N199" s="57">
        <v>538.21</v>
      </c>
      <c r="O199" s="58">
        <v>0</v>
      </c>
      <c r="P199" s="57">
        <v>0</v>
      </c>
      <c r="Q199" s="58">
        <v>0</v>
      </c>
      <c r="R199" s="57">
        <v>0</v>
      </c>
      <c r="S199" s="58">
        <v>0</v>
      </c>
      <c r="T199" s="57">
        <v>0</v>
      </c>
      <c r="U199" s="58">
        <v>54079.42</v>
      </c>
      <c r="V199" s="57">
        <v>2111.17</v>
      </c>
      <c r="W199" s="58">
        <v>0</v>
      </c>
      <c r="X199" s="59">
        <v>70460.75</v>
      </c>
    </row>
    <row r="200" spans="1:24" x14ac:dyDescent="0.25">
      <c r="A200" t="s">
        <v>75</v>
      </c>
      <c r="B200" t="s">
        <v>107</v>
      </c>
      <c r="C200" s="21">
        <f>SUM(H215:H217)</f>
        <v>597008.21</v>
      </c>
      <c r="D200" s="20">
        <f>SUM(I215:I217)</f>
        <v>476080.97000000003</v>
      </c>
      <c r="E200" s="1"/>
      <c r="F200" t="s">
        <v>28</v>
      </c>
      <c r="G200" t="s">
        <v>29</v>
      </c>
      <c r="H200" s="1">
        <f t="shared" si="10"/>
        <v>4073334.38</v>
      </c>
      <c r="I200" s="1">
        <f t="shared" si="11"/>
        <v>3257901.91</v>
      </c>
      <c r="J200" t="s">
        <v>28</v>
      </c>
      <c r="K200" s="45" t="s">
        <v>154</v>
      </c>
      <c r="L200" s="57">
        <v>0</v>
      </c>
      <c r="M200" s="58">
        <v>815432.47</v>
      </c>
      <c r="N200" s="57">
        <v>169.89</v>
      </c>
      <c r="O200" s="58">
        <v>0</v>
      </c>
      <c r="P200" s="57">
        <v>0</v>
      </c>
      <c r="Q200" s="58">
        <v>0</v>
      </c>
      <c r="R200" s="57">
        <v>0</v>
      </c>
      <c r="S200" s="58">
        <v>0</v>
      </c>
      <c r="T200" s="57">
        <v>0</v>
      </c>
      <c r="U200" s="58">
        <v>3257901.91</v>
      </c>
      <c r="V200" s="57">
        <v>674.11</v>
      </c>
      <c r="W200" s="58">
        <v>0</v>
      </c>
      <c r="X200" s="59">
        <v>4074178.38</v>
      </c>
    </row>
    <row r="201" spans="1:24" x14ac:dyDescent="0.25">
      <c r="A201" t="s">
        <v>75</v>
      </c>
      <c r="B201" t="s">
        <v>108</v>
      </c>
      <c r="C201" s="21">
        <f>SUM(H218:H221)</f>
        <v>1121573.3499999999</v>
      </c>
      <c r="D201" s="20">
        <f>SUM(I218:I221)</f>
        <v>895626.25999999989</v>
      </c>
      <c r="F201" t="s">
        <v>30</v>
      </c>
      <c r="G201" t="s">
        <v>31</v>
      </c>
      <c r="H201" s="1">
        <f t="shared" si="10"/>
        <v>198488.22</v>
      </c>
      <c r="I201" s="1">
        <f t="shared" si="11"/>
        <v>158401.47</v>
      </c>
      <c r="J201" t="s">
        <v>30</v>
      </c>
      <c r="K201" s="45" t="s">
        <v>155</v>
      </c>
      <c r="L201" s="57">
        <v>0</v>
      </c>
      <c r="M201" s="58">
        <v>40086.74</v>
      </c>
      <c r="N201" s="57">
        <v>68.12</v>
      </c>
      <c r="O201" s="58">
        <v>0.01</v>
      </c>
      <c r="P201" s="57">
        <v>0</v>
      </c>
      <c r="Q201" s="58">
        <v>0</v>
      </c>
      <c r="R201" s="57">
        <v>0</v>
      </c>
      <c r="S201" s="58">
        <v>0</v>
      </c>
      <c r="T201" s="57">
        <v>0</v>
      </c>
      <c r="U201" s="58">
        <v>158401.47</v>
      </c>
      <c r="V201" s="57">
        <v>271.93</v>
      </c>
      <c r="W201" s="58">
        <v>0</v>
      </c>
      <c r="X201" s="59">
        <v>198828.27</v>
      </c>
    </row>
    <row r="202" spans="1:24" x14ac:dyDescent="0.25">
      <c r="A202" t="s">
        <v>75</v>
      </c>
      <c r="D202" s="66"/>
      <c r="E202" s="6"/>
      <c r="F202" t="s">
        <v>32</v>
      </c>
      <c r="G202" t="s">
        <v>33</v>
      </c>
      <c r="H202" s="1">
        <f t="shared" si="10"/>
        <v>3203.54</v>
      </c>
      <c r="I202" s="1">
        <f t="shared" si="11"/>
        <v>2554.35</v>
      </c>
      <c r="J202" t="s">
        <v>32</v>
      </c>
      <c r="K202" s="45" t="s">
        <v>156</v>
      </c>
      <c r="L202" s="57">
        <v>0</v>
      </c>
      <c r="M202" s="58">
        <v>649.19000000000005</v>
      </c>
      <c r="N202" s="57">
        <v>0.56000000000000005</v>
      </c>
      <c r="O202" s="58">
        <v>0</v>
      </c>
      <c r="P202" s="57">
        <v>0</v>
      </c>
      <c r="Q202" s="58">
        <v>0</v>
      </c>
      <c r="R202" s="57">
        <v>0</v>
      </c>
      <c r="S202" s="58">
        <v>0</v>
      </c>
      <c r="T202" s="57">
        <v>0</v>
      </c>
      <c r="U202" s="58">
        <v>2554.35</v>
      </c>
      <c r="V202" s="57">
        <v>2.2200000000000002</v>
      </c>
      <c r="W202" s="58">
        <v>0</v>
      </c>
      <c r="X202" s="59">
        <v>3206.32</v>
      </c>
    </row>
    <row r="203" spans="1:24" x14ac:dyDescent="0.25">
      <c r="A203" t="s">
        <v>75</v>
      </c>
      <c r="B203" s="3" t="s">
        <v>97</v>
      </c>
      <c r="C203" s="25">
        <f>SUM(C188:C201)</f>
        <v>24081596.580000002</v>
      </c>
      <c r="D203" s="28">
        <f>SUM(D188:D201)</f>
        <v>19243549.450000003</v>
      </c>
      <c r="F203" t="s">
        <v>34</v>
      </c>
      <c r="G203" t="s">
        <v>35</v>
      </c>
      <c r="H203" s="1">
        <f t="shared" si="10"/>
        <v>18400.55</v>
      </c>
      <c r="I203" s="1">
        <f t="shared" si="11"/>
        <v>14661.59</v>
      </c>
      <c r="J203" t="s">
        <v>34</v>
      </c>
      <c r="K203" s="45" t="s">
        <v>157</v>
      </c>
      <c r="L203" s="57">
        <v>0</v>
      </c>
      <c r="M203" s="58">
        <v>3738.96</v>
      </c>
      <c r="N203" s="57">
        <v>2.12</v>
      </c>
      <c r="O203" s="58">
        <v>0</v>
      </c>
      <c r="P203" s="57">
        <v>0</v>
      </c>
      <c r="Q203" s="58">
        <v>0</v>
      </c>
      <c r="R203" s="57">
        <v>0</v>
      </c>
      <c r="S203" s="58">
        <v>0</v>
      </c>
      <c r="T203" s="57">
        <v>0</v>
      </c>
      <c r="U203" s="58">
        <v>14661.59</v>
      </c>
      <c r="V203" s="57">
        <v>8.49</v>
      </c>
      <c r="W203" s="58">
        <v>0</v>
      </c>
      <c r="X203" s="59">
        <v>18411.16</v>
      </c>
    </row>
    <row r="204" spans="1:24" x14ac:dyDescent="0.25">
      <c r="A204" t="s">
        <v>75</v>
      </c>
      <c r="D204" s="66"/>
      <c r="F204" t="s">
        <v>36</v>
      </c>
      <c r="G204" t="s">
        <v>37</v>
      </c>
      <c r="H204" s="1">
        <f t="shared" si="10"/>
        <v>82969.259999999995</v>
      </c>
      <c r="I204" s="1">
        <f t="shared" si="11"/>
        <v>66215.759999999995</v>
      </c>
      <c r="J204" t="s">
        <v>36</v>
      </c>
      <c r="K204" s="45" t="s">
        <v>158</v>
      </c>
      <c r="L204" s="57">
        <v>926.66</v>
      </c>
      <c r="M204" s="58">
        <v>16753.5</v>
      </c>
      <c r="N204" s="57">
        <v>30.72</v>
      </c>
      <c r="O204" s="58">
        <v>0</v>
      </c>
      <c r="P204" s="57">
        <v>0</v>
      </c>
      <c r="Q204" s="58">
        <v>0</v>
      </c>
      <c r="R204" s="57">
        <v>0</v>
      </c>
      <c r="S204" s="58">
        <v>0</v>
      </c>
      <c r="T204" s="57">
        <v>0</v>
      </c>
      <c r="U204" s="58">
        <v>66215.759999999995</v>
      </c>
      <c r="V204" s="57">
        <v>121.35</v>
      </c>
      <c r="W204" s="58">
        <v>897.98</v>
      </c>
      <c r="X204" s="59">
        <v>84945.97</v>
      </c>
    </row>
    <row r="205" spans="1:24" x14ac:dyDescent="0.25">
      <c r="A205" t="s">
        <v>75</v>
      </c>
      <c r="B205" s="30" t="s">
        <v>176</v>
      </c>
      <c r="C205" s="21">
        <f>SUM(C188:C199)</f>
        <v>22363015.02</v>
      </c>
      <c r="D205" s="20">
        <f>SUM(D188:D199)</f>
        <v>17871842.220000003</v>
      </c>
      <c r="F205" t="s">
        <v>38</v>
      </c>
      <c r="G205" t="s">
        <v>39</v>
      </c>
      <c r="H205" s="1">
        <f t="shared" si="10"/>
        <v>9313.2900000000009</v>
      </c>
      <c r="I205" s="1">
        <f t="shared" si="11"/>
        <v>7433.51</v>
      </c>
      <c r="J205" t="s">
        <v>38</v>
      </c>
      <c r="K205" s="45" t="s">
        <v>159</v>
      </c>
      <c r="L205" s="57">
        <v>0</v>
      </c>
      <c r="M205" s="58">
        <v>1879.78</v>
      </c>
      <c r="N205" s="57">
        <v>8.27</v>
      </c>
      <c r="O205" s="58">
        <v>0</v>
      </c>
      <c r="P205" s="57">
        <v>0</v>
      </c>
      <c r="Q205" s="58">
        <v>0</v>
      </c>
      <c r="R205" s="57">
        <v>0</v>
      </c>
      <c r="S205" s="58">
        <v>0</v>
      </c>
      <c r="T205" s="57">
        <v>0</v>
      </c>
      <c r="U205" s="58">
        <v>7433.51</v>
      </c>
      <c r="V205" s="57">
        <v>32.92</v>
      </c>
      <c r="W205" s="58">
        <v>0</v>
      </c>
      <c r="X205" s="59">
        <v>9354.48</v>
      </c>
    </row>
    <row r="206" spans="1:24" x14ac:dyDescent="0.25">
      <c r="A206" t="s">
        <v>75</v>
      </c>
      <c r="D206" s="66"/>
      <c r="F206" t="s">
        <v>40</v>
      </c>
      <c r="G206" t="s">
        <v>41</v>
      </c>
      <c r="H206" s="1">
        <f t="shared" si="10"/>
        <v>13513.86</v>
      </c>
      <c r="I206" s="1">
        <f t="shared" si="11"/>
        <v>10804.93</v>
      </c>
      <c r="J206" t="s">
        <v>40</v>
      </c>
      <c r="K206" s="45" t="s">
        <v>160</v>
      </c>
      <c r="L206" s="57">
        <v>0</v>
      </c>
      <c r="M206" s="58">
        <v>2708.93</v>
      </c>
      <c r="N206" s="57">
        <v>0</v>
      </c>
      <c r="O206" s="58">
        <v>0</v>
      </c>
      <c r="P206" s="57">
        <v>0</v>
      </c>
      <c r="Q206" s="58">
        <v>0</v>
      </c>
      <c r="R206" s="57">
        <v>0</v>
      </c>
      <c r="S206" s="58">
        <v>0</v>
      </c>
      <c r="T206" s="57">
        <v>0</v>
      </c>
      <c r="U206" s="58">
        <v>10804.93</v>
      </c>
      <c r="V206" s="57">
        <v>0</v>
      </c>
      <c r="W206" s="58">
        <v>0</v>
      </c>
      <c r="X206" s="59">
        <v>13513.86</v>
      </c>
    </row>
    <row r="207" spans="1:24" x14ac:dyDescent="0.25">
      <c r="A207" t="s">
        <v>75</v>
      </c>
      <c r="D207" s="66"/>
      <c r="F207" t="s">
        <v>42</v>
      </c>
      <c r="G207" t="s">
        <v>43</v>
      </c>
      <c r="H207" s="1">
        <f t="shared" si="10"/>
        <v>1174131.5</v>
      </c>
      <c r="I207" s="1">
        <f t="shared" si="11"/>
        <v>939034.34</v>
      </c>
      <c r="J207" t="s">
        <v>42</v>
      </c>
      <c r="K207" s="45" t="s">
        <v>161</v>
      </c>
      <c r="L207" s="57">
        <v>0</v>
      </c>
      <c r="M207" s="58">
        <v>235097.16</v>
      </c>
      <c r="N207" s="57">
        <v>2922.4</v>
      </c>
      <c r="O207" s="58">
        <v>0</v>
      </c>
      <c r="P207" s="57">
        <v>0</v>
      </c>
      <c r="Q207" s="58">
        <v>0</v>
      </c>
      <c r="R207" s="57">
        <v>0</v>
      </c>
      <c r="S207" s="58">
        <v>0</v>
      </c>
      <c r="T207" s="57">
        <v>0</v>
      </c>
      <c r="U207" s="58">
        <v>939034.34</v>
      </c>
      <c r="V207" s="57">
        <v>11676.13</v>
      </c>
      <c r="W207" s="58">
        <v>0</v>
      </c>
      <c r="X207" s="59">
        <v>1188730.03</v>
      </c>
    </row>
    <row r="208" spans="1:24" x14ac:dyDescent="0.25">
      <c r="A208" t="s">
        <v>75</v>
      </c>
      <c r="D208" s="66"/>
      <c r="F208" t="s">
        <v>44</v>
      </c>
      <c r="G208" t="s">
        <v>45</v>
      </c>
      <c r="H208" s="1">
        <f t="shared" si="10"/>
        <v>6906.04</v>
      </c>
      <c r="I208" s="1">
        <f t="shared" si="11"/>
        <v>5522.15</v>
      </c>
      <c r="J208" t="s">
        <v>44</v>
      </c>
      <c r="K208" s="45" t="s">
        <v>162</v>
      </c>
      <c r="L208" s="57">
        <v>0</v>
      </c>
      <c r="M208" s="58">
        <v>1383.89</v>
      </c>
      <c r="N208" s="57">
        <v>0</v>
      </c>
      <c r="O208" s="58">
        <v>0</v>
      </c>
      <c r="P208" s="57">
        <v>0</v>
      </c>
      <c r="Q208" s="58">
        <v>0</v>
      </c>
      <c r="R208" s="57">
        <v>0</v>
      </c>
      <c r="S208" s="58">
        <v>0</v>
      </c>
      <c r="T208" s="57">
        <v>0</v>
      </c>
      <c r="U208" s="58">
        <v>5522.15</v>
      </c>
      <c r="V208" s="57">
        <v>0</v>
      </c>
      <c r="W208" s="58">
        <v>0</v>
      </c>
      <c r="X208" s="59">
        <v>6906.04</v>
      </c>
    </row>
    <row r="209" spans="1:24" x14ac:dyDescent="0.25">
      <c r="A209" t="s">
        <v>75</v>
      </c>
      <c r="D209" s="66"/>
      <c r="F209" t="s">
        <v>46</v>
      </c>
      <c r="G209" t="s">
        <v>47</v>
      </c>
      <c r="H209" s="1">
        <f t="shared" si="10"/>
        <v>38576.720000000001</v>
      </c>
      <c r="I209" s="1">
        <f t="shared" si="11"/>
        <v>30768.07</v>
      </c>
      <c r="J209" t="s">
        <v>46</v>
      </c>
      <c r="K209" s="45" t="s">
        <v>163</v>
      </c>
      <c r="L209" s="57">
        <v>0</v>
      </c>
      <c r="M209" s="58">
        <v>7808.65</v>
      </c>
      <c r="N209" s="57">
        <v>3.08</v>
      </c>
      <c r="O209" s="58">
        <v>0</v>
      </c>
      <c r="P209" s="57">
        <v>0</v>
      </c>
      <c r="Q209" s="58">
        <v>0</v>
      </c>
      <c r="R209" s="57">
        <v>0</v>
      </c>
      <c r="S209" s="58">
        <v>0</v>
      </c>
      <c r="T209" s="57">
        <v>0</v>
      </c>
      <c r="U209" s="58">
        <v>30768.07</v>
      </c>
      <c r="V209" s="57">
        <v>12.24</v>
      </c>
      <c r="W209" s="58">
        <v>0</v>
      </c>
      <c r="X209" s="59">
        <v>38592.04</v>
      </c>
    </row>
    <row r="210" spans="1:24" x14ac:dyDescent="0.25">
      <c r="A210" t="s">
        <v>75</v>
      </c>
      <c r="D210" s="66"/>
      <c r="F210" t="s">
        <v>48</v>
      </c>
      <c r="G210" t="s">
        <v>49</v>
      </c>
      <c r="H210" s="1">
        <f t="shared" si="10"/>
        <v>7430.97</v>
      </c>
      <c r="I210" s="1">
        <f t="shared" si="11"/>
        <v>5934.96</v>
      </c>
      <c r="J210" t="s">
        <v>48</v>
      </c>
      <c r="K210" s="45" t="s">
        <v>164</v>
      </c>
      <c r="L210" s="57">
        <v>0</v>
      </c>
      <c r="M210" s="58">
        <v>1496.01</v>
      </c>
      <c r="N210" s="57">
        <v>0</v>
      </c>
      <c r="O210" s="58">
        <v>0</v>
      </c>
      <c r="P210" s="57">
        <v>0</v>
      </c>
      <c r="Q210" s="58">
        <v>0</v>
      </c>
      <c r="R210" s="57">
        <v>0</v>
      </c>
      <c r="S210" s="58">
        <v>0</v>
      </c>
      <c r="T210" s="57">
        <v>0</v>
      </c>
      <c r="U210" s="58">
        <v>5934.96</v>
      </c>
      <c r="V210" s="57">
        <v>0</v>
      </c>
      <c r="W210" s="58">
        <v>0</v>
      </c>
      <c r="X210" s="59">
        <v>7430.97</v>
      </c>
    </row>
    <row r="211" spans="1:24" x14ac:dyDescent="0.25">
      <c r="A211" t="s">
        <v>75</v>
      </c>
      <c r="D211" s="66"/>
      <c r="F211" t="s">
        <v>50</v>
      </c>
      <c r="G211" t="s">
        <v>51</v>
      </c>
      <c r="H211" s="1">
        <f t="shared" si="10"/>
        <v>2810226.01</v>
      </c>
      <c r="I211" s="1">
        <f t="shared" si="11"/>
        <v>2245609.73</v>
      </c>
      <c r="J211" t="s">
        <v>50</v>
      </c>
      <c r="K211" s="45" t="s">
        <v>165</v>
      </c>
      <c r="L211" s="57">
        <v>0</v>
      </c>
      <c r="M211" s="58">
        <v>564616.28</v>
      </c>
      <c r="N211" s="57">
        <v>5360.21</v>
      </c>
      <c r="O211" s="58">
        <v>0</v>
      </c>
      <c r="P211" s="57">
        <v>0</v>
      </c>
      <c r="Q211" s="58">
        <v>0</v>
      </c>
      <c r="R211" s="57">
        <v>0</v>
      </c>
      <c r="S211" s="58">
        <v>0</v>
      </c>
      <c r="T211" s="57">
        <v>0</v>
      </c>
      <c r="U211" s="58">
        <v>2245609.73</v>
      </c>
      <c r="V211" s="57">
        <v>21331.15</v>
      </c>
      <c r="W211" s="58">
        <v>0</v>
      </c>
      <c r="X211" s="59">
        <v>2836917.37</v>
      </c>
    </row>
    <row r="212" spans="1:24" x14ac:dyDescent="0.25">
      <c r="A212" t="s">
        <v>75</v>
      </c>
      <c r="D212" s="66"/>
      <c r="F212" t="s">
        <v>52</v>
      </c>
      <c r="G212" t="s">
        <v>53</v>
      </c>
      <c r="H212" s="1">
        <f t="shared" si="10"/>
        <v>4317624.08</v>
      </c>
      <c r="I212" s="1">
        <f t="shared" si="11"/>
        <v>3450794.76</v>
      </c>
      <c r="J212" t="s">
        <v>52</v>
      </c>
      <c r="K212" s="45" t="s">
        <v>166</v>
      </c>
      <c r="L212" s="57">
        <v>0</v>
      </c>
      <c r="M212" s="58">
        <v>866825.42</v>
      </c>
      <c r="N212" s="57">
        <v>6105.46</v>
      </c>
      <c r="O212" s="58">
        <v>3.9</v>
      </c>
      <c r="P212" s="57">
        <v>0</v>
      </c>
      <c r="Q212" s="58">
        <v>0</v>
      </c>
      <c r="R212" s="57">
        <v>0</v>
      </c>
      <c r="S212" s="58">
        <v>0</v>
      </c>
      <c r="T212" s="57">
        <v>0</v>
      </c>
      <c r="U212" s="58">
        <v>3450794.76</v>
      </c>
      <c r="V212" s="57">
        <v>24014.49</v>
      </c>
      <c r="W212" s="58">
        <v>0</v>
      </c>
      <c r="X212" s="59">
        <v>4347744.03</v>
      </c>
    </row>
    <row r="213" spans="1:24" x14ac:dyDescent="0.25">
      <c r="A213" t="s">
        <v>75</v>
      </c>
      <c r="D213" s="66"/>
      <c r="F213" t="s">
        <v>54</v>
      </c>
      <c r="G213" t="s">
        <v>55</v>
      </c>
      <c r="H213" s="1">
        <f t="shared" si="10"/>
        <v>885.56000000000006</v>
      </c>
      <c r="I213" s="1">
        <f t="shared" si="11"/>
        <v>706.22</v>
      </c>
      <c r="J213" t="s">
        <v>54</v>
      </c>
      <c r="K213" s="45" t="s">
        <v>167</v>
      </c>
      <c r="L213" s="57">
        <v>0</v>
      </c>
      <c r="M213" s="58">
        <v>179.34</v>
      </c>
      <c r="N213" s="57">
        <v>0</v>
      </c>
      <c r="O213" s="58">
        <v>0</v>
      </c>
      <c r="P213" s="57">
        <v>0</v>
      </c>
      <c r="Q213" s="58">
        <v>0</v>
      </c>
      <c r="R213" s="57">
        <v>0</v>
      </c>
      <c r="S213" s="58">
        <v>0</v>
      </c>
      <c r="T213" s="57">
        <v>0</v>
      </c>
      <c r="U213" s="58">
        <v>706.22</v>
      </c>
      <c r="V213" s="57">
        <v>0</v>
      </c>
      <c r="W213" s="58">
        <v>0</v>
      </c>
      <c r="X213" s="59">
        <v>885.56</v>
      </c>
    </row>
    <row r="214" spans="1:24" x14ac:dyDescent="0.25">
      <c r="A214" t="s">
        <v>75</v>
      </c>
      <c r="D214" s="66"/>
      <c r="F214" t="s">
        <v>56</v>
      </c>
      <c r="G214" t="s">
        <v>57</v>
      </c>
      <c r="H214" s="1">
        <f t="shared" si="10"/>
        <v>1112589.52</v>
      </c>
      <c r="I214" s="1">
        <f t="shared" si="11"/>
        <v>889552.87</v>
      </c>
      <c r="J214" t="s">
        <v>56</v>
      </c>
      <c r="K214" s="45" t="s">
        <v>168</v>
      </c>
      <c r="L214" s="57">
        <v>0</v>
      </c>
      <c r="M214" s="58">
        <v>223036.65</v>
      </c>
      <c r="N214" s="57">
        <v>498.79</v>
      </c>
      <c r="O214" s="58">
        <v>0</v>
      </c>
      <c r="P214" s="57">
        <v>0</v>
      </c>
      <c r="Q214" s="58">
        <v>0</v>
      </c>
      <c r="R214" s="57">
        <v>0</v>
      </c>
      <c r="S214" s="58">
        <v>0</v>
      </c>
      <c r="T214" s="57">
        <v>0</v>
      </c>
      <c r="U214" s="58">
        <v>889552.87</v>
      </c>
      <c r="V214" s="57">
        <v>1987.79</v>
      </c>
      <c r="W214" s="58">
        <v>0</v>
      </c>
      <c r="X214" s="59">
        <v>1115076.1000000001</v>
      </c>
    </row>
    <row r="215" spans="1:24" x14ac:dyDescent="0.25">
      <c r="A215" t="s">
        <v>75</v>
      </c>
      <c r="D215" s="66"/>
      <c r="F215" t="s">
        <v>58</v>
      </c>
      <c r="G215" t="s">
        <v>59</v>
      </c>
      <c r="H215" s="1">
        <f t="shared" si="10"/>
        <v>574342.36</v>
      </c>
      <c r="I215" s="1">
        <f t="shared" si="11"/>
        <v>458046.9</v>
      </c>
      <c r="J215" t="s">
        <v>58</v>
      </c>
      <c r="K215" s="45" t="s">
        <v>169</v>
      </c>
      <c r="L215" s="57">
        <v>350818.19</v>
      </c>
      <c r="M215" s="58">
        <v>116295.46</v>
      </c>
      <c r="N215" s="57">
        <v>370.08</v>
      </c>
      <c r="O215" s="58">
        <v>0</v>
      </c>
      <c r="P215" s="57">
        <v>0</v>
      </c>
      <c r="Q215" s="58">
        <v>0</v>
      </c>
      <c r="R215" s="57">
        <v>0</v>
      </c>
      <c r="S215" s="58">
        <v>0</v>
      </c>
      <c r="T215" s="57">
        <v>0</v>
      </c>
      <c r="U215" s="58">
        <v>458046.9</v>
      </c>
      <c r="V215" s="57">
        <v>1443.14</v>
      </c>
      <c r="W215" s="58">
        <v>336087.06</v>
      </c>
      <c r="X215" s="59">
        <v>1263060.83</v>
      </c>
    </row>
    <row r="216" spans="1:24" x14ac:dyDescent="0.25">
      <c r="A216" t="s">
        <v>75</v>
      </c>
      <c r="D216" s="66"/>
      <c r="F216" t="s">
        <v>60</v>
      </c>
      <c r="G216" t="s">
        <v>61</v>
      </c>
      <c r="H216" s="1">
        <f t="shared" si="10"/>
        <v>22665.85</v>
      </c>
      <c r="I216" s="1">
        <f t="shared" si="11"/>
        <v>18034.07</v>
      </c>
      <c r="J216" t="s">
        <v>60</v>
      </c>
      <c r="K216" s="45" t="s">
        <v>170</v>
      </c>
      <c r="L216" s="57">
        <v>8106.06</v>
      </c>
      <c r="M216" s="58">
        <v>4631.78</v>
      </c>
      <c r="N216" s="57">
        <v>0</v>
      </c>
      <c r="O216" s="58">
        <v>0</v>
      </c>
      <c r="P216" s="57">
        <v>0</v>
      </c>
      <c r="Q216" s="58">
        <v>0</v>
      </c>
      <c r="R216" s="57">
        <v>0</v>
      </c>
      <c r="S216" s="58">
        <v>0</v>
      </c>
      <c r="T216" s="57">
        <v>0</v>
      </c>
      <c r="U216" s="58">
        <v>18034.07</v>
      </c>
      <c r="V216" s="57">
        <v>0</v>
      </c>
      <c r="W216" s="58">
        <v>7861.27</v>
      </c>
      <c r="X216" s="59">
        <v>38633.18</v>
      </c>
    </row>
    <row r="217" spans="1:24" x14ac:dyDescent="0.25">
      <c r="A217" t="s">
        <v>75</v>
      </c>
      <c r="D217" s="66"/>
      <c r="F217" t="s">
        <v>62</v>
      </c>
      <c r="G217" t="s">
        <v>63</v>
      </c>
      <c r="H217" s="1">
        <f t="shared" si="10"/>
        <v>0</v>
      </c>
      <c r="I217" s="1">
        <f t="shared" si="11"/>
        <v>0</v>
      </c>
      <c r="J217" t="s">
        <v>62</v>
      </c>
      <c r="K217" s="45" t="s">
        <v>171</v>
      </c>
      <c r="L217" s="57">
        <v>0</v>
      </c>
      <c r="M217" s="58">
        <v>0</v>
      </c>
      <c r="N217" s="57">
        <v>0</v>
      </c>
      <c r="O217" s="58">
        <v>0</v>
      </c>
      <c r="P217" s="57">
        <v>0</v>
      </c>
      <c r="Q217" s="58">
        <v>0</v>
      </c>
      <c r="R217" s="57">
        <v>0</v>
      </c>
      <c r="S217" s="58">
        <v>0</v>
      </c>
      <c r="T217" s="57">
        <v>0</v>
      </c>
      <c r="U217" s="58">
        <v>0</v>
      </c>
      <c r="V217" s="57">
        <v>0</v>
      </c>
      <c r="W217" s="58">
        <v>0</v>
      </c>
      <c r="X217" s="59">
        <v>0</v>
      </c>
    </row>
    <row r="218" spans="1:24" x14ac:dyDescent="0.25">
      <c r="A218" t="s">
        <v>75</v>
      </c>
      <c r="D218" s="66"/>
      <c r="F218" t="s">
        <v>64</v>
      </c>
      <c r="G218" t="s">
        <v>65</v>
      </c>
      <c r="H218" s="1">
        <f t="shared" si="10"/>
        <v>464546.51</v>
      </c>
      <c r="I218" s="1">
        <f t="shared" si="11"/>
        <v>370984.65</v>
      </c>
      <c r="J218" t="s">
        <v>64</v>
      </c>
      <c r="K218" s="45" t="s">
        <v>172</v>
      </c>
      <c r="L218" s="57">
        <v>1435.6</v>
      </c>
      <c r="M218" s="58">
        <v>93561.86</v>
      </c>
      <c r="N218" s="57">
        <v>146.4</v>
      </c>
      <c r="O218" s="58">
        <v>0</v>
      </c>
      <c r="P218" s="57">
        <v>0</v>
      </c>
      <c r="Q218" s="58">
        <v>0</v>
      </c>
      <c r="R218" s="57">
        <v>0</v>
      </c>
      <c r="S218" s="58">
        <v>0</v>
      </c>
      <c r="T218" s="57">
        <v>0</v>
      </c>
      <c r="U218" s="58">
        <v>370984.65</v>
      </c>
      <c r="V218" s="57">
        <v>573.48</v>
      </c>
      <c r="W218" s="58">
        <v>1353</v>
      </c>
      <c r="X218" s="59">
        <v>468054.99</v>
      </c>
    </row>
    <row r="219" spans="1:24" x14ac:dyDescent="0.25">
      <c r="A219" t="s">
        <v>75</v>
      </c>
      <c r="D219" s="66"/>
      <c r="F219" t="s">
        <v>66</v>
      </c>
      <c r="G219" t="s">
        <v>67</v>
      </c>
      <c r="H219" s="1">
        <f t="shared" si="10"/>
        <v>468210.14999999997</v>
      </c>
      <c r="I219" s="1">
        <f t="shared" si="11"/>
        <v>374045.79</v>
      </c>
      <c r="J219" t="s">
        <v>66</v>
      </c>
      <c r="K219" s="45" t="s">
        <v>173</v>
      </c>
      <c r="L219" s="57">
        <v>0</v>
      </c>
      <c r="M219" s="58">
        <v>94164.36</v>
      </c>
      <c r="N219" s="57">
        <v>335.2</v>
      </c>
      <c r="O219" s="58">
        <v>0</v>
      </c>
      <c r="P219" s="57">
        <v>0</v>
      </c>
      <c r="Q219" s="58">
        <v>0</v>
      </c>
      <c r="R219" s="57">
        <v>0</v>
      </c>
      <c r="S219" s="58">
        <v>0</v>
      </c>
      <c r="T219" s="57">
        <v>0</v>
      </c>
      <c r="U219" s="58">
        <v>374045.79</v>
      </c>
      <c r="V219" s="57">
        <v>1310.3699999999999</v>
      </c>
      <c r="W219" s="58">
        <v>0</v>
      </c>
      <c r="X219" s="59">
        <v>469855.72</v>
      </c>
    </row>
    <row r="220" spans="1:24" x14ac:dyDescent="0.25">
      <c r="A220" t="s">
        <v>75</v>
      </c>
      <c r="D220" s="66"/>
      <c r="F220" t="s">
        <v>68</v>
      </c>
      <c r="G220" t="s">
        <v>69</v>
      </c>
      <c r="H220" s="1">
        <f t="shared" si="10"/>
        <v>12611.69</v>
      </c>
      <c r="I220" s="1">
        <f t="shared" si="11"/>
        <v>10062.450000000001</v>
      </c>
      <c r="J220" t="s">
        <v>68</v>
      </c>
      <c r="K220" s="45" t="s">
        <v>174</v>
      </c>
      <c r="L220" s="57">
        <v>166.73</v>
      </c>
      <c r="M220" s="58">
        <v>2549.2399999999998</v>
      </c>
      <c r="N220" s="57">
        <v>0</v>
      </c>
      <c r="O220" s="58">
        <v>0</v>
      </c>
      <c r="P220" s="57">
        <v>0</v>
      </c>
      <c r="Q220" s="58">
        <v>0</v>
      </c>
      <c r="R220" s="57">
        <v>0</v>
      </c>
      <c r="S220" s="58">
        <v>0</v>
      </c>
      <c r="T220" s="57">
        <v>0</v>
      </c>
      <c r="U220" s="58">
        <v>10062.450000000001</v>
      </c>
      <c r="V220" s="57">
        <v>0</v>
      </c>
      <c r="W220" s="58">
        <v>196.68</v>
      </c>
      <c r="X220" s="59">
        <v>12975.1</v>
      </c>
    </row>
    <row r="221" spans="1:24" x14ac:dyDescent="0.25">
      <c r="A221" t="s">
        <v>75</v>
      </c>
      <c r="D221" s="66"/>
      <c r="F221" t="s">
        <v>70</v>
      </c>
      <c r="G221" t="s">
        <v>71</v>
      </c>
      <c r="H221" s="1">
        <f t="shared" si="10"/>
        <v>176205</v>
      </c>
      <c r="I221" s="1">
        <f t="shared" si="11"/>
        <v>140533.37</v>
      </c>
      <c r="J221" t="s">
        <v>70</v>
      </c>
      <c r="K221" s="45" t="s">
        <v>175</v>
      </c>
      <c r="L221" s="57">
        <v>395.65</v>
      </c>
      <c r="M221" s="58">
        <v>35671.629999999997</v>
      </c>
      <c r="N221" s="57">
        <v>513.55999999999995</v>
      </c>
      <c r="O221" s="58">
        <v>0</v>
      </c>
      <c r="P221" s="57">
        <v>0</v>
      </c>
      <c r="Q221" s="58">
        <v>0</v>
      </c>
      <c r="R221" s="57">
        <v>0</v>
      </c>
      <c r="S221" s="58">
        <v>0</v>
      </c>
      <c r="T221" s="57">
        <v>0</v>
      </c>
      <c r="U221" s="58">
        <v>140533.37</v>
      </c>
      <c r="V221" s="57">
        <v>2036.86</v>
      </c>
      <c r="W221" s="58">
        <v>375.8</v>
      </c>
      <c r="X221" s="59">
        <v>179526.87</v>
      </c>
    </row>
    <row r="222" spans="1:24" ht="13.8" thickBot="1" x14ac:dyDescent="0.3">
      <c r="D222" s="66"/>
      <c r="H222" s="6">
        <f>SUM(H188:H221)</f>
        <v>24081596.579999998</v>
      </c>
      <c r="I222" s="6">
        <f>SUM(I188:I221)</f>
        <v>19243549.449999999</v>
      </c>
      <c r="L222" s="60">
        <v>362676.20999999996</v>
      </c>
      <c r="M222" s="61">
        <v>4838043.2200000016</v>
      </c>
      <c r="N222" s="60">
        <v>64324.08</v>
      </c>
      <c r="O222" s="61">
        <v>3.9099999999999997</v>
      </c>
      <c r="P222" s="60">
        <v>0</v>
      </c>
      <c r="Q222" s="61">
        <v>0</v>
      </c>
      <c r="R222" s="60">
        <v>0</v>
      </c>
      <c r="S222" s="61">
        <v>0</v>
      </c>
      <c r="T222" s="60">
        <v>0</v>
      </c>
      <c r="U222" s="61">
        <v>19243549.449999999</v>
      </c>
      <c r="V222" s="60">
        <v>254356.61000000002</v>
      </c>
      <c r="W222" s="61">
        <v>347561.15</v>
      </c>
      <c r="X222" s="60">
        <v>25110514.629999995</v>
      </c>
    </row>
    <row r="223" spans="1:24" ht="13.8" thickTop="1" x14ac:dyDescent="0.25">
      <c r="D223" s="66"/>
      <c r="H223" s="6"/>
      <c r="I223" s="6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62"/>
      <c r="X223" s="30"/>
    </row>
    <row r="224" spans="1:24" x14ac:dyDescent="0.25">
      <c r="A224" t="s">
        <v>76</v>
      </c>
      <c r="B224" t="s">
        <v>98</v>
      </c>
      <c r="C224" s="21">
        <f>SUM(H224:H226)</f>
        <v>261575.83000000002</v>
      </c>
      <c r="D224" s="20">
        <f>SUM(I224:I226)</f>
        <v>173181.99</v>
      </c>
      <c r="E224" s="1"/>
      <c r="F224" t="s">
        <v>4</v>
      </c>
      <c r="G224" t="s">
        <v>5</v>
      </c>
      <c r="H224" s="1">
        <f t="shared" ref="H224:H257" si="12">SUM(M224,O224,Q224,U224,S224)</f>
        <v>99578.49</v>
      </c>
      <c r="I224" s="1">
        <f t="shared" ref="I224:I257" si="13">U224</f>
        <v>65809.13</v>
      </c>
      <c r="J224" t="s">
        <v>4</v>
      </c>
      <c r="K224" s="45" t="s">
        <v>142</v>
      </c>
      <c r="L224" s="57">
        <v>0</v>
      </c>
      <c r="M224" s="58">
        <v>16884.68</v>
      </c>
      <c r="N224" s="57">
        <v>0</v>
      </c>
      <c r="O224" s="58">
        <v>16884.68</v>
      </c>
      <c r="P224" s="57">
        <v>0</v>
      </c>
      <c r="Q224" s="58">
        <v>0</v>
      </c>
      <c r="R224" s="57">
        <v>0</v>
      </c>
      <c r="S224" s="58">
        <v>0</v>
      </c>
      <c r="T224" s="57">
        <v>0</v>
      </c>
      <c r="U224" s="58">
        <v>65809.13</v>
      </c>
      <c r="V224" s="57">
        <v>0</v>
      </c>
      <c r="W224" s="58">
        <v>0</v>
      </c>
      <c r="X224" s="59">
        <v>99578.49</v>
      </c>
    </row>
    <row r="225" spans="1:24" x14ac:dyDescent="0.25">
      <c r="A225" t="s">
        <v>76</v>
      </c>
      <c r="B225" t="s">
        <v>99</v>
      </c>
      <c r="C225" s="21">
        <f>H236</f>
        <v>652967.17999999993</v>
      </c>
      <c r="D225" s="20">
        <f>I236</f>
        <v>434268.1</v>
      </c>
      <c r="E225" s="1"/>
      <c r="F225" t="s">
        <v>6</v>
      </c>
      <c r="G225" t="s">
        <v>7</v>
      </c>
      <c r="H225" s="1">
        <f t="shared" si="12"/>
        <v>62609.8</v>
      </c>
      <c r="I225" s="1">
        <f t="shared" si="13"/>
        <v>41472.36</v>
      </c>
      <c r="J225" t="s">
        <v>6</v>
      </c>
      <c r="K225" s="45" t="s">
        <v>143</v>
      </c>
      <c r="L225" s="57">
        <v>0</v>
      </c>
      <c r="M225" s="58">
        <v>10568.72</v>
      </c>
      <c r="N225" s="57">
        <v>0</v>
      </c>
      <c r="O225" s="58">
        <v>10568.72</v>
      </c>
      <c r="P225" s="57">
        <v>0</v>
      </c>
      <c r="Q225" s="58">
        <v>0</v>
      </c>
      <c r="R225" s="57">
        <v>0</v>
      </c>
      <c r="S225" s="58">
        <v>0</v>
      </c>
      <c r="T225" s="57">
        <v>0</v>
      </c>
      <c r="U225" s="58">
        <v>41472.36</v>
      </c>
      <c r="V225" s="57">
        <v>0</v>
      </c>
      <c r="W225" s="58">
        <v>0</v>
      </c>
      <c r="X225" s="59">
        <v>62609.8</v>
      </c>
    </row>
    <row r="226" spans="1:24" x14ac:dyDescent="0.25">
      <c r="A226" t="s">
        <v>76</v>
      </c>
      <c r="B226" t="s">
        <v>100</v>
      </c>
      <c r="C226" s="21">
        <f>SUM(H227:H228)</f>
        <v>57988.34</v>
      </c>
      <c r="D226" s="20">
        <f>SUM(I227:I228)</f>
        <v>38494.71</v>
      </c>
      <c r="E226" s="1"/>
      <c r="F226" t="s">
        <v>8</v>
      </c>
      <c r="G226" t="s">
        <v>9</v>
      </c>
      <c r="H226" s="1">
        <f t="shared" si="12"/>
        <v>99387.540000000008</v>
      </c>
      <c r="I226" s="1">
        <f t="shared" si="13"/>
        <v>65900.5</v>
      </c>
      <c r="J226" t="s">
        <v>8</v>
      </c>
      <c r="K226" s="45" t="s">
        <v>144</v>
      </c>
      <c r="L226" s="57">
        <v>0</v>
      </c>
      <c r="M226" s="58">
        <v>16743.52</v>
      </c>
      <c r="N226" s="57">
        <v>38.700000000000003</v>
      </c>
      <c r="O226" s="58">
        <v>16743.52</v>
      </c>
      <c r="P226" s="57">
        <v>38.700000000000003</v>
      </c>
      <c r="Q226" s="58">
        <v>0</v>
      </c>
      <c r="R226" s="57">
        <v>0</v>
      </c>
      <c r="S226" s="58">
        <v>0</v>
      </c>
      <c r="T226" s="57">
        <v>0</v>
      </c>
      <c r="U226" s="58">
        <v>65900.5</v>
      </c>
      <c r="V226" s="57">
        <v>151.02000000000001</v>
      </c>
      <c r="W226" s="58">
        <v>0</v>
      </c>
      <c r="X226" s="59">
        <v>99615.96</v>
      </c>
    </row>
    <row r="227" spans="1:24" x14ac:dyDescent="0.25">
      <c r="A227" t="s">
        <v>76</v>
      </c>
      <c r="B227" t="s">
        <v>110</v>
      </c>
      <c r="C227" s="21">
        <f>H229</f>
        <v>132690.13</v>
      </c>
      <c r="D227" s="20">
        <f>I229</f>
        <v>88128</v>
      </c>
      <c r="E227" s="1"/>
      <c r="F227" t="s">
        <v>10</v>
      </c>
      <c r="G227" t="s">
        <v>11</v>
      </c>
      <c r="H227" s="1">
        <f t="shared" si="12"/>
        <v>27699.809999999998</v>
      </c>
      <c r="I227" s="1">
        <f t="shared" si="13"/>
        <v>18384.73</v>
      </c>
      <c r="J227" t="s">
        <v>10</v>
      </c>
      <c r="K227" s="45" t="s">
        <v>145</v>
      </c>
      <c r="L227" s="57">
        <v>0</v>
      </c>
      <c r="M227" s="58">
        <v>4657.54</v>
      </c>
      <c r="N227" s="57">
        <v>180.69</v>
      </c>
      <c r="O227" s="58">
        <v>4657.54</v>
      </c>
      <c r="P227" s="57">
        <v>180.69</v>
      </c>
      <c r="Q227" s="58">
        <v>0</v>
      </c>
      <c r="R227" s="57">
        <v>0</v>
      </c>
      <c r="S227" s="58">
        <v>0</v>
      </c>
      <c r="T227" s="57">
        <v>0</v>
      </c>
      <c r="U227" s="58">
        <v>18384.73</v>
      </c>
      <c r="V227" s="57">
        <v>721.56</v>
      </c>
      <c r="W227" s="58">
        <v>0</v>
      </c>
      <c r="X227" s="59">
        <v>28782.75</v>
      </c>
    </row>
    <row r="228" spans="1:24" x14ac:dyDescent="0.25">
      <c r="A228" t="s">
        <v>76</v>
      </c>
      <c r="B228" t="s">
        <v>101</v>
      </c>
      <c r="C228" s="21">
        <f>SUM(H230:H231)</f>
        <v>1339073.1599999999</v>
      </c>
      <c r="D228" s="20">
        <f>SUM(I230:I231)</f>
        <v>889421.7</v>
      </c>
      <c r="E228" s="1"/>
      <c r="F228" t="s">
        <v>12</v>
      </c>
      <c r="G228" t="s">
        <v>13</v>
      </c>
      <c r="H228" s="1">
        <f t="shared" si="12"/>
        <v>30288.53</v>
      </c>
      <c r="I228" s="1">
        <f t="shared" si="13"/>
        <v>20109.98</v>
      </c>
      <c r="J228" t="s">
        <v>12</v>
      </c>
      <c r="K228" s="45" t="s">
        <v>146</v>
      </c>
      <c r="L228" s="57">
        <v>186.91</v>
      </c>
      <c r="M228" s="58">
        <v>5095.3999999999996</v>
      </c>
      <c r="N228" s="57">
        <v>1476.65</v>
      </c>
      <c r="O228" s="58">
        <v>5083.1499999999996</v>
      </c>
      <c r="P228" s="57">
        <v>1476.65</v>
      </c>
      <c r="Q228" s="58">
        <v>0</v>
      </c>
      <c r="R228" s="57">
        <v>0</v>
      </c>
      <c r="S228" s="58">
        <v>0</v>
      </c>
      <c r="T228" s="57">
        <v>0</v>
      </c>
      <c r="U228" s="58">
        <v>20109.98</v>
      </c>
      <c r="V228" s="57">
        <v>5768.88</v>
      </c>
      <c r="W228" s="58">
        <v>94.76</v>
      </c>
      <c r="X228" s="59">
        <v>39292.379999999997</v>
      </c>
    </row>
    <row r="229" spans="1:24" x14ac:dyDescent="0.25">
      <c r="A229" t="s">
        <v>76</v>
      </c>
      <c r="B229" t="s">
        <v>102</v>
      </c>
      <c r="C229" s="21">
        <f>SUM(H232:H233)</f>
        <v>121136.13</v>
      </c>
      <c r="D229" s="20">
        <f>SUM(I232:I233)</f>
        <v>80326.28</v>
      </c>
      <c r="E229" s="1"/>
      <c r="F229" t="s">
        <v>14</v>
      </c>
      <c r="G229" t="s">
        <v>15</v>
      </c>
      <c r="H229" s="1">
        <f t="shared" si="12"/>
        <v>132690.13</v>
      </c>
      <c r="I229" s="1">
        <f t="shared" si="13"/>
        <v>88128</v>
      </c>
      <c r="J229" t="s">
        <v>14</v>
      </c>
      <c r="K229" s="45" t="s">
        <v>147</v>
      </c>
      <c r="L229" s="57">
        <v>0</v>
      </c>
      <c r="M229" s="58">
        <v>22281.07</v>
      </c>
      <c r="N229" s="57">
        <v>612.70000000000005</v>
      </c>
      <c r="O229" s="58">
        <v>22281.06</v>
      </c>
      <c r="P229" s="57">
        <v>612.70000000000005</v>
      </c>
      <c r="Q229" s="58">
        <v>0</v>
      </c>
      <c r="R229" s="57">
        <v>0</v>
      </c>
      <c r="S229" s="58">
        <v>0</v>
      </c>
      <c r="T229" s="57">
        <v>0</v>
      </c>
      <c r="U229" s="58">
        <v>88128</v>
      </c>
      <c r="V229" s="57">
        <v>2425.61</v>
      </c>
      <c r="W229" s="58">
        <v>0</v>
      </c>
      <c r="X229" s="59">
        <v>136341.14000000001</v>
      </c>
    </row>
    <row r="230" spans="1:24" x14ac:dyDescent="0.25">
      <c r="A230" t="s">
        <v>76</v>
      </c>
      <c r="B230" t="s">
        <v>103</v>
      </c>
      <c r="C230" s="21">
        <f>H234</f>
        <v>24446.39</v>
      </c>
      <c r="D230" s="20">
        <f>I234</f>
        <v>16160.89</v>
      </c>
      <c r="E230" s="1"/>
      <c r="F230" t="s">
        <v>16</v>
      </c>
      <c r="G230" t="s">
        <v>17</v>
      </c>
      <c r="H230" s="1">
        <f t="shared" si="12"/>
        <v>1060945.5699999998</v>
      </c>
      <c r="I230" s="1">
        <f t="shared" si="13"/>
        <v>705021.69</v>
      </c>
      <c r="J230" t="s">
        <v>16</v>
      </c>
      <c r="K230" s="45" t="s">
        <v>148</v>
      </c>
      <c r="L230" s="57">
        <v>0</v>
      </c>
      <c r="M230" s="58">
        <v>177963.89</v>
      </c>
      <c r="N230" s="57">
        <v>34625.43</v>
      </c>
      <c r="O230" s="58">
        <v>177959.99</v>
      </c>
      <c r="P230" s="57">
        <v>34625.43</v>
      </c>
      <c r="Q230" s="58">
        <v>0</v>
      </c>
      <c r="R230" s="57">
        <v>0</v>
      </c>
      <c r="S230" s="58">
        <v>0</v>
      </c>
      <c r="T230" s="57">
        <v>0</v>
      </c>
      <c r="U230" s="58">
        <v>705021.69</v>
      </c>
      <c r="V230" s="57">
        <v>137974.44</v>
      </c>
      <c r="W230" s="58">
        <v>0</v>
      </c>
      <c r="X230" s="59">
        <v>1268170.8700000001</v>
      </c>
    </row>
    <row r="231" spans="1:24" x14ac:dyDescent="0.25">
      <c r="A231" t="s">
        <v>76</v>
      </c>
      <c r="B231" t="s">
        <v>104</v>
      </c>
      <c r="C231" s="21">
        <f>SUM(H237:H238)</f>
        <v>36293.97</v>
      </c>
      <c r="D231" s="20">
        <f>SUM(I237:I238)</f>
        <v>24084.04</v>
      </c>
      <c r="E231" s="1"/>
      <c r="F231" t="s">
        <v>18</v>
      </c>
      <c r="G231" t="s">
        <v>19</v>
      </c>
      <c r="H231" s="1">
        <f t="shared" si="12"/>
        <v>278127.59000000003</v>
      </c>
      <c r="I231" s="1">
        <f t="shared" si="13"/>
        <v>184400.01</v>
      </c>
      <c r="J231" t="s">
        <v>18</v>
      </c>
      <c r="K231" s="45" t="s">
        <v>149</v>
      </c>
      <c r="L231" s="57">
        <v>0</v>
      </c>
      <c r="M231" s="58">
        <v>46863.79</v>
      </c>
      <c r="N231" s="57">
        <v>629.74</v>
      </c>
      <c r="O231" s="58">
        <v>46863.79</v>
      </c>
      <c r="P231" s="57">
        <v>629.74</v>
      </c>
      <c r="Q231" s="58">
        <v>0</v>
      </c>
      <c r="R231" s="57">
        <v>0</v>
      </c>
      <c r="S231" s="58">
        <v>0</v>
      </c>
      <c r="T231" s="57">
        <v>0</v>
      </c>
      <c r="U231" s="58">
        <v>184400.01</v>
      </c>
      <c r="V231" s="57">
        <v>2471.0100000000002</v>
      </c>
      <c r="W231" s="58">
        <v>0</v>
      </c>
      <c r="X231" s="59">
        <v>281858.08</v>
      </c>
    </row>
    <row r="232" spans="1:24" x14ac:dyDescent="0.25">
      <c r="A232" t="s">
        <v>76</v>
      </c>
      <c r="B232" t="s">
        <v>105</v>
      </c>
      <c r="C232" s="21">
        <f>H242</f>
        <v>6643.75</v>
      </c>
      <c r="D232" s="20">
        <f>I242</f>
        <v>4425.55</v>
      </c>
      <c r="E232" s="1"/>
      <c r="F232" t="s">
        <v>20</v>
      </c>
      <c r="G232" t="s">
        <v>21</v>
      </c>
      <c r="H232" s="1">
        <f t="shared" si="12"/>
        <v>113339.95</v>
      </c>
      <c r="I232" s="1">
        <f t="shared" si="13"/>
        <v>75168.259999999995</v>
      </c>
      <c r="J232" t="s">
        <v>20</v>
      </c>
      <c r="K232" s="45" t="s">
        <v>150</v>
      </c>
      <c r="L232" s="57">
        <v>9690.64</v>
      </c>
      <c r="M232" s="58">
        <v>19085.849999999999</v>
      </c>
      <c r="N232" s="57">
        <v>26.08</v>
      </c>
      <c r="O232" s="58">
        <v>19085.84</v>
      </c>
      <c r="P232" s="57">
        <v>26.08</v>
      </c>
      <c r="Q232" s="58">
        <v>0</v>
      </c>
      <c r="R232" s="57">
        <v>0</v>
      </c>
      <c r="S232" s="58">
        <v>0</v>
      </c>
      <c r="T232" s="57">
        <v>0</v>
      </c>
      <c r="U232" s="58">
        <v>75168.259999999995</v>
      </c>
      <c r="V232" s="57">
        <v>103.37</v>
      </c>
      <c r="W232" s="58">
        <v>7257.04</v>
      </c>
      <c r="X232" s="59">
        <v>130443.16</v>
      </c>
    </row>
    <row r="233" spans="1:24" x14ac:dyDescent="0.25">
      <c r="A233" t="s">
        <v>76</v>
      </c>
      <c r="B233" t="s">
        <v>106</v>
      </c>
      <c r="C233" s="21">
        <f>H243</f>
        <v>117218.54000000001</v>
      </c>
      <c r="D233" s="20">
        <f>I243</f>
        <v>78034.720000000001</v>
      </c>
      <c r="E233" s="1"/>
      <c r="F233" t="s">
        <v>22</v>
      </c>
      <c r="G233" t="s">
        <v>23</v>
      </c>
      <c r="H233" s="1">
        <f t="shared" si="12"/>
        <v>7796.18</v>
      </c>
      <c r="I233" s="1">
        <f t="shared" si="13"/>
        <v>5158.0200000000004</v>
      </c>
      <c r="J233" t="s">
        <v>22</v>
      </c>
      <c r="K233" s="45" t="s">
        <v>151</v>
      </c>
      <c r="L233" s="57">
        <v>0</v>
      </c>
      <c r="M233" s="58">
        <v>1319.08</v>
      </c>
      <c r="N233" s="57">
        <v>0</v>
      </c>
      <c r="O233" s="58">
        <v>1319.08</v>
      </c>
      <c r="P233" s="57">
        <v>0</v>
      </c>
      <c r="Q233" s="58">
        <v>0</v>
      </c>
      <c r="R233" s="57">
        <v>0</v>
      </c>
      <c r="S233" s="58">
        <v>0</v>
      </c>
      <c r="T233" s="57">
        <v>0</v>
      </c>
      <c r="U233" s="58">
        <v>5158.0200000000004</v>
      </c>
      <c r="V233" s="57">
        <v>0</v>
      </c>
      <c r="W233" s="58">
        <v>0</v>
      </c>
      <c r="X233" s="59">
        <v>7796.18</v>
      </c>
    </row>
    <row r="234" spans="1:24" x14ac:dyDescent="0.25">
      <c r="A234" t="s">
        <v>76</v>
      </c>
      <c r="B234" t="s">
        <v>194</v>
      </c>
      <c r="C234" s="21">
        <f>H248</f>
        <v>1155734.78</v>
      </c>
      <c r="D234" s="20">
        <f>I248</f>
        <v>768278.52</v>
      </c>
      <c r="E234" s="1"/>
      <c r="F234" t="s">
        <v>24</v>
      </c>
      <c r="G234" t="s">
        <v>25</v>
      </c>
      <c r="H234" s="1">
        <f t="shared" si="12"/>
        <v>24446.39</v>
      </c>
      <c r="I234" s="1">
        <f t="shared" si="13"/>
        <v>16160.89</v>
      </c>
      <c r="J234" t="s">
        <v>24</v>
      </c>
      <c r="K234" s="45" t="s">
        <v>152</v>
      </c>
      <c r="L234" s="57">
        <v>0</v>
      </c>
      <c r="M234" s="58">
        <v>4142.75</v>
      </c>
      <c r="N234" s="57">
        <v>0</v>
      </c>
      <c r="O234" s="58">
        <v>4142.75</v>
      </c>
      <c r="P234" s="57">
        <v>0</v>
      </c>
      <c r="Q234" s="58">
        <v>0</v>
      </c>
      <c r="R234" s="57">
        <v>0</v>
      </c>
      <c r="S234" s="58">
        <v>0</v>
      </c>
      <c r="T234" s="57">
        <v>0</v>
      </c>
      <c r="U234" s="58">
        <v>16160.89</v>
      </c>
      <c r="V234" s="57">
        <v>0</v>
      </c>
      <c r="W234" s="58">
        <v>0</v>
      </c>
      <c r="X234" s="59">
        <v>24446.39</v>
      </c>
    </row>
    <row r="235" spans="1:24" x14ac:dyDescent="0.25">
      <c r="A235" t="s">
        <v>76</v>
      </c>
      <c r="B235" t="s">
        <v>109</v>
      </c>
      <c r="C235" s="21">
        <f>H235+SUM(H239:H241)+SUM(H244:H247)+SUM(H249:H250)</f>
        <v>1006461.23</v>
      </c>
      <c r="D235" s="20">
        <f>I235+SUM(I239:I241)+SUM(I244:I247)+SUM(I249:I250)</f>
        <v>669044.57999999996</v>
      </c>
      <c r="E235" s="1"/>
      <c r="F235" t="s">
        <v>26</v>
      </c>
      <c r="G235" t="s">
        <v>27</v>
      </c>
      <c r="H235" s="1">
        <f t="shared" si="12"/>
        <v>34787.009999999995</v>
      </c>
      <c r="I235" s="1">
        <f t="shared" si="13"/>
        <v>23095.759999999998</v>
      </c>
      <c r="J235" t="s">
        <v>26</v>
      </c>
      <c r="K235" s="45" t="s">
        <v>153</v>
      </c>
      <c r="L235" s="57">
        <v>136.02000000000001</v>
      </c>
      <c r="M235" s="58">
        <v>5846.9</v>
      </c>
      <c r="N235" s="57">
        <v>32.29</v>
      </c>
      <c r="O235" s="58">
        <v>5844.35</v>
      </c>
      <c r="P235" s="57">
        <v>32.29</v>
      </c>
      <c r="Q235" s="58">
        <v>0</v>
      </c>
      <c r="R235" s="57">
        <v>0</v>
      </c>
      <c r="S235" s="58">
        <v>0</v>
      </c>
      <c r="T235" s="57">
        <v>0</v>
      </c>
      <c r="U235" s="58">
        <v>23095.759999999998</v>
      </c>
      <c r="V235" s="57">
        <v>129.13</v>
      </c>
      <c r="W235" s="58">
        <v>102</v>
      </c>
      <c r="X235" s="59">
        <v>35218.74</v>
      </c>
    </row>
    <row r="236" spans="1:24" x14ac:dyDescent="0.25">
      <c r="A236" t="s">
        <v>76</v>
      </c>
      <c r="B236" t="s">
        <v>107</v>
      </c>
      <c r="C236" s="21">
        <f>SUM(H251:H253)</f>
        <v>274297.5</v>
      </c>
      <c r="D236" s="20">
        <f>SUM(I251:I253)</f>
        <v>183158.86</v>
      </c>
      <c r="E236" s="1"/>
      <c r="F236" t="s">
        <v>28</v>
      </c>
      <c r="G236" t="s">
        <v>29</v>
      </c>
      <c r="H236" s="1">
        <f t="shared" si="12"/>
        <v>652967.17999999993</v>
      </c>
      <c r="I236" s="1">
        <f t="shared" si="13"/>
        <v>434268.1</v>
      </c>
      <c r="J236" t="s">
        <v>28</v>
      </c>
      <c r="K236" s="45" t="s">
        <v>154</v>
      </c>
      <c r="L236" s="57">
        <v>1748.96</v>
      </c>
      <c r="M236" s="58">
        <v>109349.54</v>
      </c>
      <c r="N236" s="57">
        <v>437.96</v>
      </c>
      <c r="O236" s="58">
        <v>109349.54</v>
      </c>
      <c r="P236" s="57">
        <v>437.96</v>
      </c>
      <c r="Q236" s="58">
        <v>0</v>
      </c>
      <c r="R236" s="57">
        <v>0</v>
      </c>
      <c r="S236" s="58">
        <v>0</v>
      </c>
      <c r="T236" s="57">
        <v>0</v>
      </c>
      <c r="U236" s="58">
        <v>434268.1</v>
      </c>
      <c r="V236" s="57">
        <v>1751.81</v>
      </c>
      <c r="W236" s="58">
        <v>1311.71</v>
      </c>
      <c r="X236" s="59">
        <v>658655.57999999996</v>
      </c>
    </row>
    <row r="237" spans="1:24" x14ac:dyDescent="0.25">
      <c r="A237" t="s">
        <v>76</v>
      </c>
      <c r="B237" t="s">
        <v>108</v>
      </c>
      <c r="C237" s="21">
        <f>SUM(H254:H257)</f>
        <v>585483.88</v>
      </c>
      <c r="D237" s="20">
        <f>SUM(I254:I257)</f>
        <v>388718.27</v>
      </c>
      <c r="F237" t="s">
        <v>30</v>
      </c>
      <c r="G237" t="s">
        <v>31</v>
      </c>
      <c r="H237" s="1">
        <f t="shared" si="12"/>
        <v>33714.770000000004</v>
      </c>
      <c r="I237" s="1">
        <f t="shared" si="13"/>
        <v>22371.08</v>
      </c>
      <c r="J237" t="s">
        <v>30</v>
      </c>
      <c r="K237" s="45" t="s">
        <v>155</v>
      </c>
      <c r="L237" s="57">
        <v>29.05</v>
      </c>
      <c r="M237" s="58">
        <v>5674.57</v>
      </c>
      <c r="N237" s="57">
        <v>1.89</v>
      </c>
      <c r="O237" s="58">
        <v>5669.12</v>
      </c>
      <c r="P237" s="57">
        <v>1.89</v>
      </c>
      <c r="Q237" s="58">
        <v>0</v>
      </c>
      <c r="R237" s="57">
        <v>0</v>
      </c>
      <c r="S237" s="58">
        <v>0</v>
      </c>
      <c r="T237" s="57">
        <v>0</v>
      </c>
      <c r="U237" s="58">
        <v>22371.08</v>
      </c>
      <c r="V237" s="57">
        <v>7.55</v>
      </c>
      <c r="W237" s="58">
        <v>21.76</v>
      </c>
      <c r="X237" s="59">
        <v>33776.910000000003</v>
      </c>
    </row>
    <row r="238" spans="1:24" x14ac:dyDescent="0.25">
      <c r="A238" t="s">
        <v>76</v>
      </c>
      <c r="D238" s="66"/>
      <c r="E238" s="6"/>
      <c r="F238" t="s">
        <v>32</v>
      </c>
      <c r="G238" t="s">
        <v>33</v>
      </c>
      <c r="H238" s="1">
        <f t="shared" si="12"/>
        <v>2579.1999999999998</v>
      </c>
      <c r="I238" s="1">
        <f t="shared" si="13"/>
        <v>1712.96</v>
      </c>
      <c r="J238" t="s">
        <v>32</v>
      </c>
      <c r="K238" s="45" t="s">
        <v>156</v>
      </c>
      <c r="L238" s="57">
        <v>0</v>
      </c>
      <c r="M238" s="58">
        <v>433.12</v>
      </c>
      <c r="N238" s="57">
        <v>2.72</v>
      </c>
      <c r="O238" s="58">
        <v>433.12</v>
      </c>
      <c r="P238" s="57">
        <v>2.72</v>
      </c>
      <c r="Q238" s="58">
        <v>0</v>
      </c>
      <c r="R238" s="57">
        <v>0</v>
      </c>
      <c r="S238" s="58">
        <v>0</v>
      </c>
      <c r="T238" s="57">
        <v>0</v>
      </c>
      <c r="U238" s="58">
        <v>1712.96</v>
      </c>
      <c r="V238" s="57">
        <v>10.82</v>
      </c>
      <c r="W238" s="58">
        <v>0</v>
      </c>
      <c r="X238" s="59">
        <v>2595.46</v>
      </c>
    </row>
    <row r="239" spans="1:24" x14ac:dyDescent="0.25">
      <c r="A239" t="s">
        <v>76</v>
      </c>
      <c r="B239" s="3" t="s">
        <v>97</v>
      </c>
      <c r="C239" s="25">
        <f>SUM(C224:C237)</f>
        <v>5772010.8099999996</v>
      </c>
      <c r="D239" s="28">
        <f>SUM(D224:D237)</f>
        <v>3835726.21</v>
      </c>
      <c r="F239" t="s">
        <v>34</v>
      </c>
      <c r="G239" t="s">
        <v>35</v>
      </c>
      <c r="H239" s="1">
        <f t="shared" si="12"/>
        <v>2462.0099999999998</v>
      </c>
      <c r="I239" s="1">
        <f t="shared" si="13"/>
        <v>1629.87</v>
      </c>
      <c r="J239" t="s">
        <v>34</v>
      </c>
      <c r="K239" s="45" t="s">
        <v>157</v>
      </c>
      <c r="L239" s="57">
        <v>0</v>
      </c>
      <c r="M239" s="58">
        <v>416.07</v>
      </c>
      <c r="N239" s="57">
        <v>0</v>
      </c>
      <c r="O239" s="58">
        <v>416.07</v>
      </c>
      <c r="P239" s="57">
        <v>0</v>
      </c>
      <c r="Q239" s="58">
        <v>0</v>
      </c>
      <c r="R239" s="57">
        <v>0</v>
      </c>
      <c r="S239" s="58">
        <v>0</v>
      </c>
      <c r="T239" s="57">
        <v>0</v>
      </c>
      <c r="U239" s="58">
        <v>1629.87</v>
      </c>
      <c r="V239" s="57">
        <v>0</v>
      </c>
      <c r="W239" s="58">
        <v>0</v>
      </c>
      <c r="X239" s="59">
        <v>2462.0100000000002</v>
      </c>
    </row>
    <row r="240" spans="1:24" x14ac:dyDescent="0.25">
      <c r="A240" t="s">
        <v>76</v>
      </c>
      <c r="D240" s="66"/>
      <c r="F240" t="s">
        <v>36</v>
      </c>
      <c r="G240" t="s">
        <v>37</v>
      </c>
      <c r="H240" s="1">
        <f t="shared" si="12"/>
        <v>85045.239999999991</v>
      </c>
      <c r="I240" s="1">
        <f t="shared" si="13"/>
        <v>56596.78</v>
      </c>
      <c r="J240" t="s">
        <v>36</v>
      </c>
      <c r="K240" s="45" t="s">
        <v>158</v>
      </c>
      <c r="L240" s="57">
        <v>4131.4399999999996</v>
      </c>
      <c r="M240" s="58">
        <v>14224.23</v>
      </c>
      <c r="N240" s="57">
        <v>363.66</v>
      </c>
      <c r="O240" s="58">
        <v>14224.23</v>
      </c>
      <c r="P240" s="57">
        <v>363.66</v>
      </c>
      <c r="Q240" s="58">
        <v>0</v>
      </c>
      <c r="R240" s="57">
        <v>0</v>
      </c>
      <c r="S240" s="58">
        <v>0</v>
      </c>
      <c r="T240" s="57">
        <v>0</v>
      </c>
      <c r="U240" s="58">
        <v>56596.78</v>
      </c>
      <c r="V240" s="57">
        <v>1444.24</v>
      </c>
      <c r="W240" s="58">
        <v>3095.17</v>
      </c>
      <c r="X240" s="59">
        <v>94443.41</v>
      </c>
    </row>
    <row r="241" spans="1:24" x14ac:dyDescent="0.25">
      <c r="A241" t="s">
        <v>76</v>
      </c>
      <c r="B241" s="30" t="s">
        <v>176</v>
      </c>
      <c r="C241" s="21">
        <f>SUM(C224:C235)</f>
        <v>4912229.43</v>
      </c>
      <c r="D241" s="20">
        <f>SUM(D224:D235)</f>
        <v>3263849.08</v>
      </c>
      <c r="F241" t="s">
        <v>38</v>
      </c>
      <c r="G241" t="s">
        <v>39</v>
      </c>
      <c r="H241" s="1">
        <f t="shared" si="12"/>
        <v>14848.71</v>
      </c>
      <c r="I241" s="1">
        <f t="shared" si="13"/>
        <v>9849.51</v>
      </c>
      <c r="J241" t="s">
        <v>38</v>
      </c>
      <c r="K241" s="45" t="s">
        <v>159</v>
      </c>
      <c r="L241" s="57">
        <v>7623.01</v>
      </c>
      <c r="M241" s="58">
        <v>2499.6</v>
      </c>
      <c r="N241" s="57">
        <v>5.62</v>
      </c>
      <c r="O241" s="58">
        <v>2499.6</v>
      </c>
      <c r="P241" s="57">
        <v>5.62</v>
      </c>
      <c r="Q241" s="58">
        <v>0</v>
      </c>
      <c r="R241" s="57">
        <v>0</v>
      </c>
      <c r="S241" s="58">
        <v>0</v>
      </c>
      <c r="T241" s="57">
        <v>0</v>
      </c>
      <c r="U241" s="58">
        <v>9849.51</v>
      </c>
      <c r="V241" s="57">
        <v>22.52</v>
      </c>
      <c r="W241" s="58">
        <v>5633.4</v>
      </c>
      <c r="X241" s="59">
        <v>28138.880000000001</v>
      </c>
    </row>
    <row r="242" spans="1:24" x14ac:dyDescent="0.25">
      <c r="A242" t="s">
        <v>76</v>
      </c>
      <c r="D242" s="66"/>
      <c r="F242" t="s">
        <v>40</v>
      </c>
      <c r="G242" t="s">
        <v>41</v>
      </c>
      <c r="H242" s="1">
        <f t="shared" si="12"/>
        <v>6643.75</v>
      </c>
      <c r="I242" s="1">
        <f t="shared" si="13"/>
        <v>4425.55</v>
      </c>
      <c r="J242" t="s">
        <v>40</v>
      </c>
      <c r="K242" s="45" t="s">
        <v>160</v>
      </c>
      <c r="L242" s="57">
        <v>0</v>
      </c>
      <c r="M242" s="58">
        <v>1109.0999999999999</v>
      </c>
      <c r="N242" s="57">
        <v>0</v>
      </c>
      <c r="O242" s="58">
        <v>1109.0999999999999</v>
      </c>
      <c r="P242" s="57">
        <v>0</v>
      </c>
      <c r="Q242" s="58">
        <v>0</v>
      </c>
      <c r="R242" s="57">
        <v>0</v>
      </c>
      <c r="S242" s="58">
        <v>0</v>
      </c>
      <c r="T242" s="57">
        <v>0</v>
      </c>
      <c r="U242" s="58">
        <v>4425.55</v>
      </c>
      <c r="V242" s="57">
        <v>0</v>
      </c>
      <c r="W242" s="58">
        <v>0</v>
      </c>
      <c r="X242" s="59">
        <v>6643.75</v>
      </c>
    </row>
    <row r="243" spans="1:24" x14ac:dyDescent="0.25">
      <c r="A243" t="s">
        <v>76</v>
      </c>
      <c r="D243" s="66"/>
      <c r="F243" t="s">
        <v>42</v>
      </c>
      <c r="G243" t="s">
        <v>43</v>
      </c>
      <c r="H243" s="1">
        <f t="shared" si="12"/>
        <v>117218.54000000001</v>
      </c>
      <c r="I243" s="1">
        <f t="shared" si="13"/>
        <v>78034.720000000001</v>
      </c>
      <c r="J243" t="s">
        <v>42</v>
      </c>
      <c r="K243" s="45" t="s">
        <v>161</v>
      </c>
      <c r="L243" s="57">
        <v>0</v>
      </c>
      <c r="M243" s="58">
        <v>19591.91</v>
      </c>
      <c r="N243" s="57">
        <v>19.98</v>
      </c>
      <c r="O243" s="58">
        <v>19591.91</v>
      </c>
      <c r="P243" s="57">
        <v>19.98</v>
      </c>
      <c r="Q243" s="58">
        <v>0</v>
      </c>
      <c r="R243" s="57">
        <v>0</v>
      </c>
      <c r="S243" s="58">
        <v>0</v>
      </c>
      <c r="T243" s="57">
        <v>0</v>
      </c>
      <c r="U243" s="58">
        <v>78034.720000000001</v>
      </c>
      <c r="V243" s="57">
        <v>79.69</v>
      </c>
      <c r="W243" s="58">
        <v>0</v>
      </c>
      <c r="X243" s="59">
        <v>117338.19</v>
      </c>
    </row>
    <row r="244" spans="1:24" x14ac:dyDescent="0.25">
      <c r="A244" t="s">
        <v>76</v>
      </c>
      <c r="D244" s="66"/>
      <c r="F244" t="s">
        <v>44</v>
      </c>
      <c r="G244" t="s">
        <v>45</v>
      </c>
      <c r="H244" s="1">
        <f t="shared" si="12"/>
        <v>7404.1299999999992</v>
      </c>
      <c r="I244" s="1">
        <f t="shared" si="13"/>
        <v>4923.1099999999997</v>
      </c>
      <c r="J244" t="s">
        <v>44</v>
      </c>
      <c r="K244" s="45" t="s">
        <v>162</v>
      </c>
      <c r="L244" s="57">
        <v>0</v>
      </c>
      <c r="M244" s="58">
        <v>1240.51</v>
      </c>
      <c r="N244" s="57">
        <v>0</v>
      </c>
      <c r="O244" s="58">
        <v>1240.51</v>
      </c>
      <c r="P244" s="57">
        <v>0</v>
      </c>
      <c r="Q244" s="58">
        <v>0</v>
      </c>
      <c r="R244" s="57">
        <v>0</v>
      </c>
      <c r="S244" s="58">
        <v>0</v>
      </c>
      <c r="T244" s="57">
        <v>0</v>
      </c>
      <c r="U244" s="58">
        <v>4923.1099999999997</v>
      </c>
      <c r="V244" s="57">
        <v>0</v>
      </c>
      <c r="W244" s="58">
        <v>0</v>
      </c>
      <c r="X244" s="59">
        <v>7404.13</v>
      </c>
    </row>
    <row r="245" spans="1:24" x14ac:dyDescent="0.25">
      <c r="A245" t="s">
        <v>76</v>
      </c>
      <c r="D245" s="66"/>
      <c r="F245" t="s">
        <v>46</v>
      </c>
      <c r="G245" t="s">
        <v>47</v>
      </c>
      <c r="H245" s="1">
        <f t="shared" si="12"/>
        <v>162818.07</v>
      </c>
      <c r="I245" s="1">
        <f t="shared" si="13"/>
        <v>107912.75</v>
      </c>
      <c r="J245" t="s">
        <v>46</v>
      </c>
      <c r="K245" s="45" t="s">
        <v>163</v>
      </c>
      <c r="L245" s="57">
        <v>13959.21</v>
      </c>
      <c r="M245" s="58">
        <v>27452.66</v>
      </c>
      <c r="N245" s="57">
        <v>25.04</v>
      </c>
      <c r="O245" s="58">
        <v>27452.66</v>
      </c>
      <c r="P245" s="57">
        <v>25.04</v>
      </c>
      <c r="Q245" s="58">
        <v>0</v>
      </c>
      <c r="R245" s="57">
        <v>0</v>
      </c>
      <c r="S245" s="58">
        <v>0</v>
      </c>
      <c r="T245" s="57">
        <v>0</v>
      </c>
      <c r="U245" s="58">
        <v>107912.75</v>
      </c>
      <c r="V245" s="57">
        <v>98.33</v>
      </c>
      <c r="W245" s="58">
        <v>10449.08</v>
      </c>
      <c r="X245" s="59">
        <v>187374.77</v>
      </c>
    </row>
    <row r="246" spans="1:24" x14ac:dyDescent="0.25">
      <c r="A246" t="s">
        <v>76</v>
      </c>
      <c r="D246" s="66"/>
      <c r="F246" t="s">
        <v>48</v>
      </c>
      <c r="G246" t="s">
        <v>49</v>
      </c>
      <c r="H246" s="1">
        <f t="shared" si="12"/>
        <v>7198.03</v>
      </c>
      <c r="I246" s="1">
        <f t="shared" si="13"/>
        <v>4767.1899999999996</v>
      </c>
      <c r="J246" t="s">
        <v>48</v>
      </c>
      <c r="K246" s="45" t="s">
        <v>164</v>
      </c>
      <c r="L246" s="57">
        <v>0</v>
      </c>
      <c r="M246" s="58">
        <v>1215.42</v>
      </c>
      <c r="N246" s="57">
        <v>0</v>
      </c>
      <c r="O246" s="58">
        <v>1215.42</v>
      </c>
      <c r="P246" s="57">
        <v>0</v>
      </c>
      <c r="Q246" s="58">
        <v>0</v>
      </c>
      <c r="R246" s="57">
        <v>0</v>
      </c>
      <c r="S246" s="58">
        <v>0</v>
      </c>
      <c r="T246" s="57">
        <v>0</v>
      </c>
      <c r="U246" s="58">
        <v>4767.1899999999996</v>
      </c>
      <c r="V246" s="57">
        <v>0</v>
      </c>
      <c r="W246" s="58">
        <v>0</v>
      </c>
      <c r="X246" s="59">
        <v>7198.03</v>
      </c>
    </row>
    <row r="247" spans="1:24" x14ac:dyDescent="0.25">
      <c r="A247" t="s">
        <v>76</v>
      </c>
      <c r="D247" s="66"/>
      <c r="F247" t="s">
        <v>50</v>
      </c>
      <c r="G247" t="s">
        <v>51</v>
      </c>
      <c r="H247" s="1">
        <f t="shared" si="12"/>
        <v>346569.77</v>
      </c>
      <c r="I247" s="1">
        <f t="shared" si="13"/>
        <v>230315.55</v>
      </c>
      <c r="J247" t="s">
        <v>50</v>
      </c>
      <c r="K247" s="45" t="s">
        <v>165</v>
      </c>
      <c r="L247" s="57">
        <v>496.56</v>
      </c>
      <c r="M247" s="58">
        <v>58129.85</v>
      </c>
      <c r="N247" s="57">
        <v>8911.7900000000009</v>
      </c>
      <c r="O247" s="58">
        <v>58124.37</v>
      </c>
      <c r="P247" s="57">
        <v>8911.7900000000009</v>
      </c>
      <c r="Q247" s="58">
        <v>0</v>
      </c>
      <c r="R247" s="57">
        <v>0</v>
      </c>
      <c r="S247" s="58">
        <v>0</v>
      </c>
      <c r="T247" s="57">
        <v>0</v>
      </c>
      <c r="U247" s="58">
        <v>230315.55</v>
      </c>
      <c r="V247" s="57">
        <v>35524.78</v>
      </c>
      <c r="W247" s="58">
        <v>372.05</v>
      </c>
      <c r="X247" s="59">
        <v>400786.74</v>
      </c>
    </row>
    <row r="248" spans="1:24" x14ac:dyDescent="0.25">
      <c r="A248" t="s">
        <v>76</v>
      </c>
      <c r="D248" s="66"/>
      <c r="F248" t="s">
        <v>52</v>
      </c>
      <c r="G248" t="s">
        <v>53</v>
      </c>
      <c r="H248" s="1">
        <f t="shared" si="12"/>
        <v>1155734.78</v>
      </c>
      <c r="I248" s="1">
        <f t="shared" si="13"/>
        <v>768278.52</v>
      </c>
      <c r="J248" t="s">
        <v>52</v>
      </c>
      <c r="K248" s="45" t="s">
        <v>166</v>
      </c>
      <c r="L248" s="57">
        <v>0</v>
      </c>
      <c r="M248" s="58">
        <v>193811.11</v>
      </c>
      <c r="N248" s="57">
        <v>6296.06</v>
      </c>
      <c r="O248" s="58">
        <v>193645.15</v>
      </c>
      <c r="P248" s="57">
        <v>6296.06</v>
      </c>
      <c r="Q248" s="58">
        <v>0</v>
      </c>
      <c r="R248" s="57">
        <v>0</v>
      </c>
      <c r="S248" s="58">
        <v>0</v>
      </c>
      <c r="T248" s="57">
        <v>0</v>
      </c>
      <c r="U248" s="58">
        <v>768278.52</v>
      </c>
      <c r="V248" s="57">
        <v>24888.82</v>
      </c>
      <c r="W248" s="58">
        <v>0</v>
      </c>
      <c r="X248" s="59">
        <v>1193215.72</v>
      </c>
    </row>
    <row r="249" spans="1:24" x14ac:dyDescent="0.25">
      <c r="A249" t="s">
        <v>76</v>
      </c>
      <c r="D249" s="66"/>
      <c r="F249" t="s">
        <v>54</v>
      </c>
      <c r="G249" t="s">
        <v>55</v>
      </c>
      <c r="H249" s="1">
        <f t="shared" si="12"/>
        <v>2134.1</v>
      </c>
      <c r="I249" s="1">
        <f t="shared" si="13"/>
        <v>1412.94</v>
      </c>
      <c r="J249" t="s">
        <v>54</v>
      </c>
      <c r="K249" s="45" t="s">
        <v>167</v>
      </c>
      <c r="L249" s="57">
        <v>0</v>
      </c>
      <c r="M249" s="58">
        <v>360.58</v>
      </c>
      <c r="N249" s="57">
        <v>0</v>
      </c>
      <c r="O249" s="58">
        <v>360.58</v>
      </c>
      <c r="P249" s="57">
        <v>0</v>
      </c>
      <c r="Q249" s="58">
        <v>0</v>
      </c>
      <c r="R249" s="57">
        <v>0</v>
      </c>
      <c r="S249" s="58">
        <v>0</v>
      </c>
      <c r="T249" s="57">
        <v>0</v>
      </c>
      <c r="U249" s="58">
        <v>1412.94</v>
      </c>
      <c r="V249" s="57">
        <v>0</v>
      </c>
      <c r="W249" s="58">
        <v>0</v>
      </c>
      <c r="X249" s="59">
        <v>2134.1</v>
      </c>
    </row>
    <row r="250" spans="1:24" x14ac:dyDescent="0.25">
      <c r="A250" t="s">
        <v>76</v>
      </c>
      <c r="D250" s="66"/>
      <c r="F250" t="s">
        <v>56</v>
      </c>
      <c r="G250" t="s">
        <v>57</v>
      </c>
      <c r="H250" s="1">
        <f t="shared" si="12"/>
        <v>343194.16</v>
      </c>
      <c r="I250" s="1">
        <f t="shared" si="13"/>
        <v>228541.12</v>
      </c>
      <c r="J250" t="s">
        <v>56</v>
      </c>
      <c r="K250" s="45" t="s">
        <v>168</v>
      </c>
      <c r="L250" s="57">
        <v>0</v>
      </c>
      <c r="M250" s="58">
        <v>57326.52</v>
      </c>
      <c r="N250" s="57">
        <v>8802.44</v>
      </c>
      <c r="O250" s="58">
        <v>57326.52</v>
      </c>
      <c r="P250" s="57">
        <v>8802.44</v>
      </c>
      <c r="Q250" s="58">
        <v>0</v>
      </c>
      <c r="R250" s="57">
        <v>0</v>
      </c>
      <c r="S250" s="58">
        <v>0</v>
      </c>
      <c r="T250" s="57">
        <v>0</v>
      </c>
      <c r="U250" s="58">
        <v>228541.12</v>
      </c>
      <c r="V250" s="57">
        <v>34307.089999999997</v>
      </c>
      <c r="W250" s="58">
        <v>0</v>
      </c>
      <c r="X250" s="59">
        <v>395106.13</v>
      </c>
    </row>
    <row r="251" spans="1:24" x14ac:dyDescent="0.25">
      <c r="A251" t="s">
        <v>76</v>
      </c>
      <c r="D251" s="66"/>
      <c r="F251" t="s">
        <v>58</v>
      </c>
      <c r="G251" t="s">
        <v>59</v>
      </c>
      <c r="H251" s="1">
        <f t="shared" si="12"/>
        <v>203675.49</v>
      </c>
      <c r="I251" s="1">
        <f t="shared" si="13"/>
        <v>136272.87</v>
      </c>
      <c r="J251" t="s">
        <v>58</v>
      </c>
      <c r="K251" s="45" t="s">
        <v>169</v>
      </c>
      <c r="L251" s="57">
        <v>113543.97</v>
      </c>
      <c r="M251" s="58">
        <v>34352.25</v>
      </c>
      <c r="N251" s="57">
        <v>224.28</v>
      </c>
      <c r="O251" s="58">
        <v>33050.370000000003</v>
      </c>
      <c r="P251" s="57">
        <v>224.28</v>
      </c>
      <c r="Q251" s="58">
        <v>0</v>
      </c>
      <c r="R251" s="57">
        <v>0</v>
      </c>
      <c r="S251" s="58">
        <v>0</v>
      </c>
      <c r="T251" s="57">
        <v>0</v>
      </c>
      <c r="U251" s="58">
        <v>136272.87</v>
      </c>
      <c r="V251" s="57">
        <v>891.69</v>
      </c>
      <c r="W251" s="58">
        <v>80754.02</v>
      </c>
      <c r="X251" s="59">
        <v>399313.73</v>
      </c>
    </row>
    <row r="252" spans="1:24" x14ac:dyDescent="0.25">
      <c r="A252" t="s">
        <v>76</v>
      </c>
      <c r="D252" s="66"/>
      <c r="F252" t="s">
        <v>60</v>
      </c>
      <c r="G252" t="s">
        <v>61</v>
      </c>
      <c r="H252" s="1">
        <f t="shared" si="12"/>
        <v>70622.009999999995</v>
      </c>
      <c r="I252" s="1">
        <f t="shared" si="13"/>
        <v>46885.99</v>
      </c>
      <c r="J252" t="s">
        <v>60</v>
      </c>
      <c r="K252" s="45" t="s">
        <v>170</v>
      </c>
      <c r="L252" s="57">
        <v>32990.089999999997</v>
      </c>
      <c r="M252" s="58">
        <v>11868.01</v>
      </c>
      <c r="N252" s="57">
        <v>0</v>
      </c>
      <c r="O252" s="58">
        <v>11868.01</v>
      </c>
      <c r="P252" s="57">
        <v>0</v>
      </c>
      <c r="Q252" s="58">
        <v>0</v>
      </c>
      <c r="R252" s="57">
        <v>0</v>
      </c>
      <c r="S252" s="58">
        <v>0</v>
      </c>
      <c r="T252" s="57">
        <v>0</v>
      </c>
      <c r="U252" s="58">
        <v>46885.99</v>
      </c>
      <c r="V252" s="57">
        <v>0</v>
      </c>
      <c r="W252" s="58">
        <v>24671.79</v>
      </c>
      <c r="X252" s="59">
        <v>128283.89</v>
      </c>
    </row>
    <row r="253" spans="1:24" x14ac:dyDescent="0.25">
      <c r="A253" t="s">
        <v>76</v>
      </c>
      <c r="D253" s="66"/>
      <c r="F253" t="s">
        <v>62</v>
      </c>
      <c r="G253" t="s">
        <v>63</v>
      </c>
      <c r="H253" s="1">
        <f t="shared" si="12"/>
        <v>0</v>
      </c>
      <c r="I253" s="1">
        <f t="shared" si="13"/>
        <v>0</v>
      </c>
      <c r="J253" t="s">
        <v>62</v>
      </c>
      <c r="K253" s="45" t="s">
        <v>171</v>
      </c>
      <c r="L253" s="57">
        <v>0</v>
      </c>
      <c r="M253" s="58">
        <v>0</v>
      </c>
      <c r="N253" s="57">
        <v>0</v>
      </c>
      <c r="O253" s="58">
        <v>0</v>
      </c>
      <c r="P253" s="57">
        <v>0</v>
      </c>
      <c r="Q253" s="58">
        <v>0</v>
      </c>
      <c r="R253" s="57">
        <v>0</v>
      </c>
      <c r="S253" s="58">
        <v>0</v>
      </c>
      <c r="T253" s="57">
        <v>0</v>
      </c>
      <c r="U253" s="58">
        <v>0</v>
      </c>
      <c r="V253" s="57">
        <v>0</v>
      </c>
      <c r="W253" s="58">
        <v>0</v>
      </c>
      <c r="X253" s="59">
        <v>0</v>
      </c>
    </row>
    <row r="254" spans="1:24" x14ac:dyDescent="0.25">
      <c r="A254" t="s">
        <v>76</v>
      </c>
      <c r="D254" s="66"/>
      <c r="F254" t="s">
        <v>64</v>
      </c>
      <c r="G254" t="s">
        <v>65</v>
      </c>
      <c r="H254" s="1">
        <f t="shared" si="12"/>
        <v>377469.75</v>
      </c>
      <c r="I254" s="1">
        <f t="shared" si="13"/>
        <v>250540.47</v>
      </c>
      <c r="J254" t="s">
        <v>64</v>
      </c>
      <c r="K254" s="45" t="s">
        <v>172</v>
      </c>
      <c r="L254" s="57">
        <v>2030.21</v>
      </c>
      <c r="M254" s="58">
        <v>63464.639999999999</v>
      </c>
      <c r="N254" s="57">
        <v>0</v>
      </c>
      <c r="O254" s="58">
        <v>63464.639999999999</v>
      </c>
      <c r="P254" s="57">
        <v>0</v>
      </c>
      <c r="Q254" s="58">
        <v>0</v>
      </c>
      <c r="R254" s="57">
        <v>0</v>
      </c>
      <c r="S254" s="58">
        <v>0</v>
      </c>
      <c r="T254" s="57">
        <v>0</v>
      </c>
      <c r="U254" s="58">
        <v>250540.47</v>
      </c>
      <c r="V254" s="57">
        <v>0</v>
      </c>
      <c r="W254" s="58">
        <v>1499.28</v>
      </c>
      <c r="X254" s="59">
        <v>380999.24</v>
      </c>
    </row>
    <row r="255" spans="1:24" x14ac:dyDescent="0.25">
      <c r="A255" t="s">
        <v>76</v>
      </c>
      <c r="D255" s="66"/>
      <c r="F255" t="s">
        <v>66</v>
      </c>
      <c r="G255" t="s">
        <v>67</v>
      </c>
      <c r="H255" s="1">
        <f t="shared" si="12"/>
        <v>69425.05</v>
      </c>
      <c r="I255" s="1">
        <f t="shared" si="13"/>
        <v>46220.15</v>
      </c>
      <c r="J255" t="s">
        <v>66</v>
      </c>
      <c r="K255" s="45" t="s">
        <v>173</v>
      </c>
      <c r="L255" s="57">
        <v>3043.85</v>
      </c>
      <c r="M255" s="58">
        <v>11602.45</v>
      </c>
      <c r="N255" s="57">
        <v>222.86</v>
      </c>
      <c r="O255" s="58">
        <v>11602.45</v>
      </c>
      <c r="P255" s="57">
        <v>222.86</v>
      </c>
      <c r="Q255" s="58">
        <v>0</v>
      </c>
      <c r="R255" s="57">
        <v>0</v>
      </c>
      <c r="S255" s="58">
        <v>0</v>
      </c>
      <c r="T255" s="57">
        <v>0</v>
      </c>
      <c r="U255" s="58">
        <v>46220.15</v>
      </c>
      <c r="V255" s="57">
        <v>882.9</v>
      </c>
      <c r="W255" s="58">
        <v>2280.63</v>
      </c>
      <c r="X255" s="59">
        <v>76078.149999999994</v>
      </c>
    </row>
    <row r="256" spans="1:24" x14ac:dyDescent="0.25">
      <c r="A256" t="s">
        <v>76</v>
      </c>
      <c r="D256" s="66"/>
      <c r="F256" t="s">
        <v>68</v>
      </c>
      <c r="G256" t="s">
        <v>69</v>
      </c>
      <c r="H256" s="1">
        <f t="shared" si="12"/>
        <v>10075.400000000001</v>
      </c>
      <c r="I256" s="1">
        <f t="shared" si="13"/>
        <v>6734.77</v>
      </c>
      <c r="J256" t="s">
        <v>68</v>
      </c>
      <c r="K256" s="45" t="s">
        <v>174</v>
      </c>
      <c r="L256" s="57">
        <v>1405.49</v>
      </c>
      <c r="M256" s="58">
        <v>1712.13</v>
      </c>
      <c r="N256" s="57">
        <v>0</v>
      </c>
      <c r="O256" s="58">
        <v>1628.5</v>
      </c>
      <c r="P256" s="57">
        <v>0</v>
      </c>
      <c r="Q256" s="58">
        <v>0</v>
      </c>
      <c r="R256" s="57">
        <v>0</v>
      </c>
      <c r="S256" s="58">
        <v>0</v>
      </c>
      <c r="T256" s="57">
        <v>0</v>
      </c>
      <c r="U256" s="58">
        <v>6734.77</v>
      </c>
      <c r="V256" s="57">
        <v>0</v>
      </c>
      <c r="W256" s="58">
        <v>1032.23</v>
      </c>
      <c r="X256" s="59">
        <v>12513.12</v>
      </c>
    </row>
    <row r="257" spans="1:24" x14ac:dyDescent="0.25">
      <c r="A257" t="s">
        <v>76</v>
      </c>
      <c r="D257" s="66"/>
      <c r="F257" t="s">
        <v>70</v>
      </c>
      <c r="G257" t="s">
        <v>71</v>
      </c>
      <c r="H257" s="1">
        <f t="shared" si="12"/>
        <v>128513.68000000001</v>
      </c>
      <c r="I257" s="1">
        <f t="shared" si="13"/>
        <v>85222.88</v>
      </c>
      <c r="J257" t="s">
        <v>70</v>
      </c>
      <c r="K257" s="45" t="s">
        <v>175</v>
      </c>
      <c r="L257" s="57">
        <v>0</v>
      </c>
      <c r="M257" s="58">
        <v>21645.4</v>
      </c>
      <c r="N257" s="57">
        <v>0</v>
      </c>
      <c r="O257" s="58">
        <v>21645.4</v>
      </c>
      <c r="P257" s="57">
        <v>0</v>
      </c>
      <c r="Q257" s="58">
        <v>0</v>
      </c>
      <c r="R257" s="57">
        <v>0</v>
      </c>
      <c r="S257" s="58">
        <v>0</v>
      </c>
      <c r="T257" s="57">
        <v>0</v>
      </c>
      <c r="U257" s="58">
        <v>85222.88</v>
      </c>
      <c r="V257" s="57">
        <v>0</v>
      </c>
      <c r="W257" s="58">
        <v>0</v>
      </c>
      <c r="X257" s="59">
        <v>128513.68</v>
      </c>
    </row>
    <row r="258" spans="1:24" ht="13.8" thickBot="1" x14ac:dyDescent="0.3">
      <c r="D258" s="66"/>
      <c r="H258" s="6">
        <f>SUM(H224:H257)</f>
        <v>5772010.8099999987</v>
      </c>
      <c r="I258" s="6">
        <f>SUM(I224:I257)</f>
        <v>3835726.2100000004</v>
      </c>
      <c r="K258" s="42"/>
      <c r="L258" s="60">
        <v>191015.40999999997</v>
      </c>
      <c r="M258" s="61">
        <v>968932.85999999987</v>
      </c>
      <c r="N258" s="60">
        <v>62936.580000000009</v>
      </c>
      <c r="O258" s="61">
        <v>967351.73999999987</v>
      </c>
      <c r="P258" s="60">
        <v>62936.580000000009</v>
      </c>
      <c r="Q258" s="61">
        <v>0</v>
      </c>
      <c r="R258" s="60">
        <v>0</v>
      </c>
      <c r="S258" s="61">
        <v>0</v>
      </c>
      <c r="T258" s="60">
        <v>0</v>
      </c>
      <c r="U258" s="61">
        <v>3835726.2100000004</v>
      </c>
      <c r="V258" s="60">
        <v>249655.25999999998</v>
      </c>
      <c r="W258" s="61">
        <v>138574.92000000001</v>
      </c>
      <c r="X258" s="60">
        <v>6477129.5600000005</v>
      </c>
    </row>
    <row r="259" spans="1:24" ht="13.8" thickTop="1" x14ac:dyDescent="0.25">
      <c r="D259" s="66"/>
      <c r="H259" s="1"/>
      <c r="I259" s="1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51"/>
      <c r="X259" s="42"/>
    </row>
    <row r="260" spans="1:24" x14ac:dyDescent="0.25">
      <c r="A260" t="s">
        <v>77</v>
      </c>
      <c r="B260" t="s">
        <v>98</v>
      </c>
      <c r="C260" s="21">
        <f>SUM(H260:H262)</f>
        <v>1683226.58</v>
      </c>
      <c r="D260" s="20">
        <f>SUM(I260:I262)</f>
        <v>1219585.7000000002</v>
      </c>
      <c r="E260" s="1"/>
      <c r="F260" t="s">
        <v>4</v>
      </c>
      <c r="G260" t="s">
        <v>5</v>
      </c>
      <c r="H260" s="1">
        <f t="shared" ref="H260:H293" si="14">SUM(M260,O260,Q260,U260,S260)</f>
        <v>360878.03</v>
      </c>
      <c r="I260" s="1">
        <f t="shared" ref="I260:I293" si="15">U260</f>
        <v>260806.76</v>
      </c>
      <c r="J260" t="s">
        <v>4</v>
      </c>
      <c r="K260" s="45" t="s">
        <v>142</v>
      </c>
      <c r="L260" s="57">
        <v>0</v>
      </c>
      <c r="M260" s="58">
        <v>66714.13</v>
      </c>
      <c r="N260" s="57">
        <v>271.66000000000003</v>
      </c>
      <c r="O260" s="58">
        <v>0</v>
      </c>
      <c r="P260" s="57">
        <v>0</v>
      </c>
      <c r="Q260" s="58">
        <v>0</v>
      </c>
      <c r="R260" s="57">
        <v>0</v>
      </c>
      <c r="S260" s="58">
        <v>33357.14</v>
      </c>
      <c r="T260" s="57">
        <v>135.83000000000001</v>
      </c>
      <c r="U260" s="58">
        <v>260806.76</v>
      </c>
      <c r="V260" s="57">
        <v>1086.6500000000001</v>
      </c>
      <c r="W260" s="58">
        <v>0</v>
      </c>
      <c r="X260" s="59">
        <v>362372.17</v>
      </c>
    </row>
    <row r="261" spans="1:24" x14ac:dyDescent="0.25">
      <c r="A261" t="s">
        <v>77</v>
      </c>
      <c r="B261" t="s">
        <v>99</v>
      </c>
      <c r="C261" s="21">
        <f>H272</f>
        <v>1758372.02</v>
      </c>
      <c r="D261" s="20">
        <f>I272</f>
        <v>1276501.46</v>
      </c>
      <c r="E261" s="1"/>
      <c r="F261" t="s">
        <v>6</v>
      </c>
      <c r="G261" t="s">
        <v>7</v>
      </c>
      <c r="H261" s="1">
        <f t="shared" si="14"/>
        <v>530108.22</v>
      </c>
      <c r="I261" s="1">
        <f t="shared" si="15"/>
        <v>384315.82</v>
      </c>
      <c r="J261" t="s">
        <v>6</v>
      </c>
      <c r="K261" s="45" t="s">
        <v>143</v>
      </c>
      <c r="L261" s="57">
        <v>99.93</v>
      </c>
      <c r="M261" s="58">
        <v>96984.25</v>
      </c>
      <c r="N261" s="57">
        <v>0</v>
      </c>
      <c r="O261" s="58">
        <v>0</v>
      </c>
      <c r="P261" s="57">
        <v>0</v>
      </c>
      <c r="Q261" s="58">
        <v>0</v>
      </c>
      <c r="R261" s="57">
        <v>0</v>
      </c>
      <c r="S261" s="58">
        <v>48808.15</v>
      </c>
      <c r="T261" s="57">
        <v>0</v>
      </c>
      <c r="U261" s="58">
        <v>384315.82</v>
      </c>
      <c r="V261" s="57">
        <v>0</v>
      </c>
      <c r="W261" s="58">
        <v>74.38</v>
      </c>
      <c r="X261" s="59">
        <v>530282.53</v>
      </c>
    </row>
    <row r="262" spans="1:24" x14ac:dyDescent="0.25">
      <c r="A262" t="s">
        <v>77</v>
      </c>
      <c r="B262" t="s">
        <v>100</v>
      </c>
      <c r="C262" s="21">
        <f>SUM(H263:H264)</f>
        <v>371304.12</v>
      </c>
      <c r="D262" s="20">
        <f>SUM(I263:I264)</f>
        <v>269332.18</v>
      </c>
      <c r="E262" s="1"/>
      <c r="F262" t="s">
        <v>8</v>
      </c>
      <c r="G262" t="s">
        <v>9</v>
      </c>
      <c r="H262" s="1">
        <f t="shared" si="14"/>
        <v>792240.33000000007</v>
      </c>
      <c r="I262" s="1">
        <f t="shared" si="15"/>
        <v>574463.12</v>
      </c>
      <c r="J262" t="s">
        <v>8</v>
      </c>
      <c r="K262" s="45" t="s">
        <v>144</v>
      </c>
      <c r="L262" s="57">
        <v>0</v>
      </c>
      <c r="M262" s="58">
        <v>145184.9</v>
      </c>
      <c r="N262" s="57">
        <v>652.04999999999995</v>
      </c>
      <c r="O262" s="58">
        <v>0</v>
      </c>
      <c r="P262" s="57">
        <v>0</v>
      </c>
      <c r="Q262" s="58">
        <v>0</v>
      </c>
      <c r="R262" s="57">
        <v>0</v>
      </c>
      <c r="S262" s="58">
        <v>72592.31</v>
      </c>
      <c r="T262" s="57">
        <v>326.08</v>
      </c>
      <c r="U262" s="58">
        <v>574463.12</v>
      </c>
      <c r="V262" s="57">
        <v>2584.31</v>
      </c>
      <c r="W262" s="58">
        <v>0</v>
      </c>
      <c r="X262" s="59">
        <v>795802.77</v>
      </c>
    </row>
    <row r="263" spans="1:24" x14ac:dyDescent="0.25">
      <c r="A263" t="s">
        <v>77</v>
      </c>
      <c r="B263" t="s">
        <v>110</v>
      </c>
      <c r="C263" s="21">
        <f>H265</f>
        <v>705199.3</v>
      </c>
      <c r="D263" s="20">
        <f>I265</f>
        <v>511693.13</v>
      </c>
      <c r="E263" s="1"/>
      <c r="F263" t="s">
        <v>10</v>
      </c>
      <c r="G263" t="s">
        <v>11</v>
      </c>
      <c r="H263" s="1">
        <f t="shared" si="14"/>
        <v>183011.75</v>
      </c>
      <c r="I263" s="1">
        <f t="shared" si="15"/>
        <v>132574.37</v>
      </c>
      <c r="J263" t="s">
        <v>10</v>
      </c>
      <c r="K263" s="45" t="s">
        <v>145</v>
      </c>
      <c r="L263" s="57">
        <v>2848.83</v>
      </c>
      <c r="M263" s="58">
        <v>33624.959999999999</v>
      </c>
      <c r="N263" s="57">
        <v>132.97999999999999</v>
      </c>
      <c r="O263" s="58">
        <v>0</v>
      </c>
      <c r="P263" s="57">
        <v>0</v>
      </c>
      <c r="Q263" s="58">
        <v>0</v>
      </c>
      <c r="R263" s="57">
        <v>0</v>
      </c>
      <c r="S263" s="58">
        <v>16812.419999999998</v>
      </c>
      <c r="T263" s="57">
        <v>66.52</v>
      </c>
      <c r="U263" s="58">
        <v>132574.37</v>
      </c>
      <c r="V263" s="57">
        <v>519.84</v>
      </c>
      <c r="W263" s="58">
        <v>2136.62</v>
      </c>
      <c r="X263" s="59">
        <v>188716.54</v>
      </c>
    </row>
    <row r="264" spans="1:24" x14ac:dyDescent="0.25">
      <c r="A264" t="s">
        <v>77</v>
      </c>
      <c r="B264" t="s">
        <v>101</v>
      </c>
      <c r="C264" s="21">
        <f>SUM(H266:H267)</f>
        <v>6160116.5700000003</v>
      </c>
      <c r="D264" s="20">
        <f>SUM(I266:I267)</f>
        <v>4471943.41</v>
      </c>
      <c r="E264" s="1"/>
      <c r="F264" t="s">
        <v>12</v>
      </c>
      <c r="G264" t="s">
        <v>13</v>
      </c>
      <c r="H264" s="1">
        <f t="shared" si="14"/>
        <v>188292.37</v>
      </c>
      <c r="I264" s="1">
        <f t="shared" si="15"/>
        <v>136757.81</v>
      </c>
      <c r="J264" t="s">
        <v>12</v>
      </c>
      <c r="K264" s="45" t="s">
        <v>146</v>
      </c>
      <c r="L264" s="57">
        <v>0</v>
      </c>
      <c r="M264" s="58">
        <v>34355.82</v>
      </c>
      <c r="N264" s="57">
        <v>4435.1000000000004</v>
      </c>
      <c r="O264" s="58">
        <v>0</v>
      </c>
      <c r="P264" s="57">
        <v>0</v>
      </c>
      <c r="Q264" s="58">
        <v>0</v>
      </c>
      <c r="R264" s="57">
        <v>0</v>
      </c>
      <c r="S264" s="58">
        <v>17178.740000000002</v>
      </c>
      <c r="T264" s="57">
        <v>2217.62</v>
      </c>
      <c r="U264" s="58">
        <v>136757.81</v>
      </c>
      <c r="V264" s="57">
        <v>17640.82</v>
      </c>
      <c r="W264" s="58">
        <v>0</v>
      </c>
      <c r="X264" s="59">
        <v>212585.91</v>
      </c>
    </row>
    <row r="265" spans="1:24" x14ac:dyDescent="0.25">
      <c r="A265" t="s">
        <v>77</v>
      </c>
      <c r="B265" t="s">
        <v>102</v>
      </c>
      <c r="C265" s="21">
        <f>SUM(H268:H269)</f>
        <v>976131.36</v>
      </c>
      <c r="D265" s="20">
        <f>SUM(I268:I269)</f>
        <v>707917.97</v>
      </c>
      <c r="E265" s="1"/>
      <c r="F265" t="s">
        <v>14</v>
      </c>
      <c r="G265" t="s">
        <v>15</v>
      </c>
      <c r="H265" s="1">
        <f t="shared" si="14"/>
        <v>705199.3</v>
      </c>
      <c r="I265" s="1">
        <f t="shared" si="15"/>
        <v>511693.13</v>
      </c>
      <c r="J265" t="s">
        <v>14</v>
      </c>
      <c r="K265" s="45" t="s">
        <v>147</v>
      </c>
      <c r="L265" s="57">
        <v>0</v>
      </c>
      <c r="M265" s="58">
        <v>129004.11</v>
      </c>
      <c r="N265" s="57">
        <v>1307.4100000000001</v>
      </c>
      <c r="O265" s="58">
        <v>0</v>
      </c>
      <c r="P265" s="57">
        <v>0</v>
      </c>
      <c r="Q265" s="58">
        <v>0</v>
      </c>
      <c r="R265" s="57">
        <v>0</v>
      </c>
      <c r="S265" s="58">
        <v>64502.06</v>
      </c>
      <c r="T265" s="57">
        <v>653.70000000000005</v>
      </c>
      <c r="U265" s="58">
        <v>511693.13</v>
      </c>
      <c r="V265" s="57">
        <v>5149.72</v>
      </c>
      <c r="W265" s="58">
        <v>0</v>
      </c>
      <c r="X265" s="59">
        <v>712310.13</v>
      </c>
    </row>
    <row r="266" spans="1:24" x14ac:dyDescent="0.25">
      <c r="A266" t="s">
        <v>77</v>
      </c>
      <c r="B266" t="s">
        <v>103</v>
      </c>
      <c r="C266" s="21">
        <f>H270</f>
        <v>522953.70999999996</v>
      </c>
      <c r="D266" s="20">
        <f>I270</f>
        <v>378727.82</v>
      </c>
      <c r="E266" s="1"/>
      <c r="F266" t="s">
        <v>16</v>
      </c>
      <c r="G266" t="s">
        <v>17</v>
      </c>
      <c r="H266" s="1">
        <f t="shared" si="14"/>
        <v>5539363.46</v>
      </c>
      <c r="I266" s="1">
        <f t="shared" si="15"/>
        <v>4021097.34</v>
      </c>
      <c r="J266" t="s">
        <v>16</v>
      </c>
      <c r="K266" s="45" t="s">
        <v>148</v>
      </c>
      <c r="L266" s="57">
        <v>0</v>
      </c>
      <c r="M266" s="58">
        <v>1012156.76</v>
      </c>
      <c r="N266" s="57">
        <v>26459.9</v>
      </c>
      <c r="O266" s="58">
        <v>0</v>
      </c>
      <c r="P266" s="57">
        <v>0</v>
      </c>
      <c r="Q266" s="58">
        <v>0</v>
      </c>
      <c r="R266" s="57">
        <v>0</v>
      </c>
      <c r="S266" s="58">
        <v>506109.36</v>
      </c>
      <c r="T266" s="57">
        <v>13230</v>
      </c>
      <c r="U266" s="58">
        <v>4021097.34</v>
      </c>
      <c r="V266" s="57">
        <v>104836.63</v>
      </c>
      <c r="W266" s="58">
        <v>0</v>
      </c>
      <c r="X266" s="59">
        <v>5683889.9900000002</v>
      </c>
    </row>
    <row r="267" spans="1:24" x14ac:dyDescent="0.25">
      <c r="A267" t="s">
        <v>77</v>
      </c>
      <c r="B267" t="s">
        <v>104</v>
      </c>
      <c r="C267" s="21">
        <f>SUM(H273:H274)</f>
        <v>421111.7</v>
      </c>
      <c r="D267" s="20">
        <f>SUM(I273:I274)</f>
        <v>305220.25</v>
      </c>
      <c r="E267" s="1"/>
      <c r="F267" t="s">
        <v>18</v>
      </c>
      <c r="G267" t="s">
        <v>19</v>
      </c>
      <c r="H267" s="1">
        <f t="shared" si="14"/>
        <v>620753.11</v>
      </c>
      <c r="I267" s="1">
        <f t="shared" si="15"/>
        <v>450846.07</v>
      </c>
      <c r="J267" t="s">
        <v>18</v>
      </c>
      <c r="K267" s="45" t="s">
        <v>149</v>
      </c>
      <c r="L267" s="57">
        <v>385.84</v>
      </c>
      <c r="M267" s="58">
        <v>113271.34</v>
      </c>
      <c r="N267" s="57">
        <v>854.19</v>
      </c>
      <c r="O267" s="58">
        <v>0</v>
      </c>
      <c r="P267" s="57">
        <v>0</v>
      </c>
      <c r="Q267" s="58">
        <v>0</v>
      </c>
      <c r="R267" s="57">
        <v>0</v>
      </c>
      <c r="S267" s="58">
        <v>56635.7</v>
      </c>
      <c r="T267" s="57">
        <v>427.13</v>
      </c>
      <c r="U267" s="58">
        <v>450846.07</v>
      </c>
      <c r="V267" s="57">
        <v>3382.65</v>
      </c>
      <c r="W267" s="58">
        <v>289.38</v>
      </c>
      <c r="X267" s="59">
        <v>626092.30000000005</v>
      </c>
    </row>
    <row r="268" spans="1:24" x14ac:dyDescent="0.25">
      <c r="A268" t="s">
        <v>77</v>
      </c>
      <c r="B268" t="s">
        <v>105</v>
      </c>
      <c r="C268" s="21">
        <f>H278</f>
        <v>30161.549999999996</v>
      </c>
      <c r="D268" s="20">
        <f>I278</f>
        <v>21920.57</v>
      </c>
      <c r="E268" s="1"/>
      <c r="F268" t="s">
        <v>20</v>
      </c>
      <c r="G268" t="s">
        <v>21</v>
      </c>
      <c r="H268" s="1">
        <f t="shared" si="14"/>
        <v>925038.02</v>
      </c>
      <c r="I268" s="1">
        <f t="shared" si="15"/>
        <v>670888.38</v>
      </c>
      <c r="J268" t="s">
        <v>20</v>
      </c>
      <c r="K268" s="45" t="s">
        <v>150</v>
      </c>
      <c r="L268" s="57">
        <v>8714.0300000000007</v>
      </c>
      <c r="M268" s="58">
        <v>169433.18</v>
      </c>
      <c r="N268" s="57">
        <v>2620.61</v>
      </c>
      <c r="O268" s="58">
        <v>0</v>
      </c>
      <c r="P268" s="57">
        <v>0</v>
      </c>
      <c r="Q268" s="58">
        <v>0</v>
      </c>
      <c r="R268" s="57">
        <v>0</v>
      </c>
      <c r="S268" s="58">
        <v>84716.46</v>
      </c>
      <c r="T268" s="57">
        <v>1310.29</v>
      </c>
      <c r="U268" s="58">
        <v>670888.38</v>
      </c>
      <c r="V268" s="57">
        <v>10422.67</v>
      </c>
      <c r="W268" s="58">
        <v>6522.43</v>
      </c>
      <c r="X268" s="59">
        <v>954628.05</v>
      </c>
    </row>
    <row r="269" spans="1:24" x14ac:dyDescent="0.25">
      <c r="A269" t="s">
        <v>77</v>
      </c>
      <c r="B269" t="s">
        <v>106</v>
      </c>
      <c r="C269" s="21">
        <f>H279</f>
        <v>4207134.21</v>
      </c>
      <c r="D269" s="20">
        <f>I279</f>
        <v>3058808.53</v>
      </c>
      <c r="E269" s="1"/>
      <c r="F269" t="s">
        <v>22</v>
      </c>
      <c r="G269" t="s">
        <v>23</v>
      </c>
      <c r="H269" s="1">
        <f t="shared" si="14"/>
        <v>51093.34</v>
      </c>
      <c r="I269" s="1">
        <f t="shared" si="15"/>
        <v>37029.589999999997</v>
      </c>
      <c r="J269" t="s">
        <v>22</v>
      </c>
      <c r="K269" s="45" t="s">
        <v>151</v>
      </c>
      <c r="L269" s="57">
        <v>1899.24</v>
      </c>
      <c r="M269" s="58">
        <v>9375.86</v>
      </c>
      <c r="N269" s="57">
        <v>0</v>
      </c>
      <c r="O269" s="58">
        <v>0</v>
      </c>
      <c r="P269" s="57">
        <v>0</v>
      </c>
      <c r="Q269" s="58">
        <v>0</v>
      </c>
      <c r="R269" s="57">
        <v>0</v>
      </c>
      <c r="S269" s="58">
        <v>4687.8900000000003</v>
      </c>
      <c r="T269" s="57">
        <v>0</v>
      </c>
      <c r="U269" s="58">
        <v>37029.589999999997</v>
      </c>
      <c r="V269" s="57">
        <v>0</v>
      </c>
      <c r="W269" s="58">
        <v>1424.42</v>
      </c>
      <c r="X269" s="59">
        <v>54417</v>
      </c>
    </row>
    <row r="270" spans="1:24" x14ac:dyDescent="0.25">
      <c r="A270" t="s">
        <v>77</v>
      </c>
      <c r="B270" t="s">
        <v>194</v>
      </c>
      <c r="C270" s="21">
        <f>H284</f>
        <v>3897227.4899999998</v>
      </c>
      <c r="D270" s="20">
        <f>I284</f>
        <v>2829277.08</v>
      </c>
      <c r="E270" s="1"/>
      <c r="F270" t="s">
        <v>24</v>
      </c>
      <c r="G270" t="s">
        <v>25</v>
      </c>
      <c r="H270" s="1">
        <f t="shared" si="14"/>
        <v>522953.70999999996</v>
      </c>
      <c r="I270" s="1">
        <f t="shared" si="15"/>
        <v>378727.82</v>
      </c>
      <c r="J270" t="s">
        <v>24</v>
      </c>
      <c r="K270" s="45" t="s">
        <v>152</v>
      </c>
      <c r="L270" s="57">
        <v>1.63</v>
      </c>
      <c r="M270" s="58">
        <v>96150.55</v>
      </c>
      <c r="N270" s="57">
        <v>150.22999999999999</v>
      </c>
      <c r="O270" s="58">
        <v>0</v>
      </c>
      <c r="P270" s="57">
        <v>0</v>
      </c>
      <c r="Q270" s="58">
        <v>0</v>
      </c>
      <c r="R270" s="57">
        <v>0</v>
      </c>
      <c r="S270" s="58">
        <v>48075.34</v>
      </c>
      <c r="T270" s="57">
        <v>75.12</v>
      </c>
      <c r="U270" s="58">
        <v>378727.82</v>
      </c>
      <c r="V270" s="57">
        <v>598.89</v>
      </c>
      <c r="W270" s="58">
        <v>1.22</v>
      </c>
      <c r="X270" s="59">
        <v>523780.8</v>
      </c>
    </row>
    <row r="271" spans="1:24" x14ac:dyDescent="0.25">
      <c r="A271" t="s">
        <v>77</v>
      </c>
      <c r="B271" t="s">
        <v>109</v>
      </c>
      <c r="C271" s="21">
        <f>H271+SUM(H275:H277)+SUM(H280:H283)+SUM(H285:H286)</f>
        <v>3722558.16</v>
      </c>
      <c r="D271" s="20">
        <f>I271+SUM(I275:I277)+SUM(I280:I283)+SUM(I285:I286)</f>
        <v>2700693.7800000003</v>
      </c>
      <c r="E271" s="1"/>
      <c r="F271" t="s">
        <v>26</v>
      </c>
      <c r="G271" t="s">
        <v>27</v>
      </c>
      <c r="H271" s="1">
        <f t="shared" si="14"/>
        <v>289331.08</v>
      </c>
      <c r="I271" s="1">
        <f t="shared" si="15"/>
        <v>209852.38</v>
      </c>
      <c r="J271" t="s">
        <v>26</v>
      </c>
      <c r="K271" s="45" t="s">
        <v>153</v>
      </c>
      <c r="L271" s="57">
        <v>0</v>
      </c>
      <c r="M271" s="58">
        <v>53000.58</v>
      </c>
      <c r="N271" s="57">
        <v>200.46</v>
      </c>
      <c r="O271" s="58">
        <v>0</v>
      </c>
      <c r="P271" s="57">
        <v>0</v>
      </c>
      <c r="Q271" s="58">
        <v>0</v>
      </c>
      <c r="R271" s="57">
        <v>0</v>
      </c>
      <c r="S271" s="58">
        <v>26478.12</v>
      </c>
      <c r="T271" s="57">
        <v>100.19</v>
      </c>
      <c r="U271" s="58">
        <v>209852.38</v>
      </c>
      <c r="V271" s="57">
        <v>784.68</v>
      </c>
      <c r="W271" s="58">
        <v>0</v>
      </c>
      <c r="X271" s="59">
        <v>290416.40999999997</v>
      </c>
    </row>
    <row r="272" spans="1:24" x14ac:dyDescent="0.25">
      <c r="A272" t="s">
        <v>77</v>
      </c>
      <c r="B272" t="s">
        <v>107</v>
      </c>
      <c r="C272" s="21">
        <f>SUM(H287:H289)</f>
        <v>1283240.1099999999</v>
      </c>
      <c r="D272" s="20">
        <f>SUM(I287:I289)</f>
        <v>928485.13</v>
      </c>
      <c r="E272" s="1"/>
      <c r="F272" t="s">
        <v>28</v>
      </c>
      <c r="G272" t="s">
        <v>29</v>
      </c>
      <c r="H272" s="1">
        <f t="shared" si="14"/>
        <v>1758372.02</v>
      </c>
      <c r="I272" s="1">
        <f t="shared" si="15"/>
        <v>1276501.46</v>
      </c>
      <c r="J272" t="s">
        <v>28</v>
      </c>
      <c r="K272" s="45" t="s">
        <v>154</v>
      </c>
      <c r="L272" s="57">
        <v>129.6</v>
      </c>
      <c r="M272" s="58">
        <v>321247.03000000003</v>
      </c>
      <c r="N272" s="57">
        <v>907.34</v>
      </c>
      <c r="O272" s="58">
        <v>0</v>
      </c>
      <c r="P272" s="57">
        <v>0</v>
      </c>
      <c r="Q272" s="58">
        <v>0</v>
      </c>
      <c r="R272" s="57">
        <v>0</v>
      </c>
      <c r="S272" s="58">
        <v>160623.53</v>
      </c>
      <c r="T272" s="57">
        <v>453.63</v>
      </c>
      <c r="U272" s="58">
        <v>1276501.46</v>
      </c>
      <c r="V272" s="57">
        <v>3602.95</v>
      </c>
      <c r="W272" s="58">
        <v>97.18</v>
      </c>
      <c r="X272" s="59">
        <v>1763562.72</v>
      </c>
    </row>
    <row r="273" spans="1:24" x14ac:dyDescent="0.25">
      <c r="A273" t="s">
        <v>77</v>
      </c>
      <c r="B273" t="s">
        <v>108</v>
      </c>
      <c r="C273" s="21">
        <f>SUM(H290:H293)</f>
        <v>3635299.2800000003</v>
      </c>
      <c r="D273" s="20">
        <f>SUM(I290:I293)</f>
        <v>2634616.2099999995</v>
      </c>
      <c r="F273" t="s">
        <v>30</v>
      </c>
      <c r="G273" t="s">
        <v>31</v>
      </c>
      <c r="H273" s="1">
        <f t="shared" si="14"/>
        <v>331506.2</v>
      </c>
      <c r="I273" s="1">
        <f t="shared" si="15"/>
        <v>240313.31</v>
      </c>
      <c r="J273" t="s">
        <v>30</v>
      </c>
      <c r="K273" s="45" t="s">
        <v>155</v>
      </c>
      <c r="L273" s="57">
        <v>119.45</v>
      </c>
      <c r="M273" s="58">
        <v>60795.63</v>
      </c>
      <c r="N273" s="57">
        <v>364.7</v>
      </c>
      <c r="O273" s="58">
        <v>0</v>
      </c>
      <c r="P273" s="57">
        <v>0</v>
      </c>
      <c r="Q273" s="58">
        <v>0</v>
      </c>
      <c r="R273" s="57">
        <v>0</v>
      </c>
      <c r="S273" s="58">
        <v>30397.26</v>
      </c>
      <c r="T273" s="57">
        <v>182.28</v>
      </c>
      <c r="U273" s="58">
        <v>240313.31</v>
      </c>
      <c r="V273" s="57">
        <v>1444.06</v>
      </c>
      <c r="W273" s="58">
        <v>89.59</v>
      </c>
      <c r="X273" s="59">
        <v>333706.28000000003</v>
      </c>
    </row>
    <row r="274" spans="1:24" x14ac:dyDescent="0.25">
      <c r="A274" t="s">
        <v>77</v>
      </c>
      <c r="D274" s="66"/>
      <c r="E274" s="6"/>
      <c r="F274" t="s">
        <v>32</v>
      </c>
      <c r="G274" t="s">
        <v>33</v>
      </c>
      <c r="H274" s="1">
        <f t="shared" si="14"/>
        <v>89605.500000000015</v>
      </c>
      <c r="I274" s="1">
        <f t="shared" si="15"/>
        <v>64906.94</v>
      </c>
      <c r="J274" t="s">
        <v>32</v>
      </c>
      <c r="K274" s="45" t="s">
        <v>156</v>
      </c>
      <c r="L274" s="57">
        <v>0</v>
      </c>
      <c r="M274" s="58">
        <v>16465.79</v>
      </c>
      <c r="N274" s="57">
        <v>85.23</v>
      </c>
      <c r="O274" s="58">
        <v>0</v>
      </c>
      <c r="P274" s="57">
        <v>0</v>
      </c>
      <c r="Q274" s="58">
        <v>0</v>
      </c>
      <c r="R274" s="57">
        <v>0</v>
      </c>
      <c r="S274" s="58">
        <v>8232.77</v>
      </c>
      <c r="T274" s="57">
        <v>42.61</v>
      </c>
      <c r="U274" s="58">
        <v>64906.94</v>
      </c>
      <c r="V274" s="57">
        <v>336.67</v>
      </c>
      <c r="W274" s="58">
        <v>0</v>
      </c>
      <c r="X274" s="59">
        <v>90070.01</v>
      </c>
    </row>
    <row r="275" spans="1:24" x14ac:dyDescent="0.25">
      <c r="A275" t="s">
        <v>77</v>
      </c>
      <c r="B275" s="3" t="s">
        <v>97</v>
      </c>
      <c r="C275" s="25">
        <f>SUM(C260:C273)</f>
        <v>29374036.16</v>
      </c>
      <c r="D275" s="28">
        <f>SUM(D260:D273)</f>
        <v>21314723.220000003</v>
      </c>
      <c r="F275" t="s">
        <v>34</v>
      </c>
      <c r="G275" t="s">
        <v>35</v>
      </c>
      <c r="H275" s="1">
        <f t="shared" si="14"/>
        <v>64414.11</v>
      </c>
      <c r="I275" s="1">
        <f t="shared" si="15"/>
        <v>46662.93</v>
      </c>
      <c r="J275" t="s">
        <v>34</v>
      </c>
      <c r="K275" s="45" t="s">
        <v>157</v>
      </c>
      <c r="L275" s="57">
        <v>0</v>
      </c>
      <c r="M275" s="58">
        <v>11834.12</v>
      </c>
      <c r="N275" s="57">
        <v>0.41</v>
      </c>
      <c r="O275" s="58">
        <v>0</v>
      </c>
      <c r="P275" s="57">
        <v>0</v>
      </c>
      <c r="Q275" s="58">
        <v>0</v>
      </c>
      <c r="R275" s="57">
        <v>0</v>
      </c>
      <c r="S275" s="58">
        <v>5917.06</v>
      </c>
      <c r="T275" s="57">
        <v>0.21</v>
      </c>
      <c r="U275" s="58">
        <v>46662.93</v>
      </c>
      <c r="V275" s="57">
        <v>1.64</v>
      </c>
      <c r="W275" s="58">
        <v>0</v>
      </c>
      <c r="X275" s="59">
        <v>64416.37</v>
      </c>
    </row>
    <row r="276" spans="1:24" x14ac:dyDescent="0.25">
      <c r="A276" t="s">
        <v>77</v>
      </c>
      <c r="D276" s="66"/>
      <c r="F276" t="s">
        <v>36</v>
      </c>
      <c r="G276" t="s">
        <v>37</v>
      </c>
      <c r="H276" s="1">
        <f t="shared" si="14"/>
        <v>787583.83000000007</v>
      </c>
      <c r="I276" s="1">
        <f t="shared" si="15"/>
        <v>570865.03</v>
      </c>
      <c r="J276" t="s">
        <v>36</v>
      </c>
      <c r="K276" s="45" t="s">
        <v>158</v>
      </c>
      <c r="L276" s="57">
        <v>2186.36</v>
      </c>
      <c r="M276" s="58">
        <v>144458.75</v>
      </c>
      <c r="N276" s="57">
        <v>1783.39</v>
      </c>
      <c r="O276" s="58">
        <v>0</v>
      </c>
      <c r="P276" s="57">
        <v>0</v>
      </c>
      <c r="Q276" s="58">
        <v>0</v>
      </c>
      <c r="R276" s="57">
        <v>0</v>
      </c>
      <c r="S276" s="58">
        <v>72260.05</v>
      </c>
      <c r="T276" s="57">
        <v>891.67</v>
      </c>
      <c r="U276" s="58">
        <v>570865.03</v>
      </c>
      <c r="V276" s="57">
        <v>7112.23</v>
      </c>
      <c r="W276" s="58">
        <v>1639.79</v>
      </c>
      <c r="X276" s="59">
        <v>801197.27</v>
      </c>
    </row>
    <row r="277" spans="1:24" x14ac:dyDescent="0.25">
      <c r="A277" t="s">
        <v>77</v>
      </c>
      <c r="B277" s="30" t="s">
        <v>176</v>
      </c>
      <c r="C277" s="21">
        <f>SUM(C260:C271)</f>
        <v>24455496.77</v>
      </c>
      <c r="D277" s="20">
        <f>SUM(D260:D271)</f>
        <v>17751621.880000003</v>
      </c>
      <c r="F277" t="s">
        <v>38</v>
      </c>
      <c r="G277" t="s">
        <v>39</v>
      </c>
      <c r="H277" s="1">
        <f t="shared" si="14"/>
        <v>80704.069999999992</v>
      </c>
      <c r="I277" s="1">
        <f t="shared" si="15"/>
        <v>58460.14</v>
      </c>
      <c r="J277" t="s">
        <v>38</v>
      </c>
      <c r="K277" s="45" t="s">
        <v>159</v>
      </c>
      <c r="L277" s="57">
        <v>8750.51</v>
      </c>
      <c r="M277" s="58">
        <v>14829.23</v>
      </c>
      <c r="N277" s="57">
        <v>75.650000000000006</v>
      </c>
      <c r="O277" s="58">
        <v>0</v>
      </c>
      <c r="P277" s="57">
        <v>0</v>
      </c>
      <c r="Q277" s="58">
        <v>0</v>
      </c>
      <c r="R277" s="57">
        <v>0</v>
      </c>
      <c r="S277" s="58">
        <v>7414.7</v>
      </c>
      <c r="T277" s="57">
        <v>37.81</v>
      </c>
      <c r="U277" s="58">
        <v>58460.14</v>
      </c>
      <c r="V277" s="57">
        <v>301.02999999999997</v>
      </c>
      <c r="W277" s="58">
        <v>6474.25</v>
      </c>
      <c r="X277" s="59">
        <v>96343.32</v>
      </c>
    </row>
    <row r="278" spans="1:24" x14ac:dyDescent="0.25">
      <c r="A278" t="s">
        <v>77</v>
      </c>
      <c r="D278" s="66"/>
      <c r="F278" t="s">
        <v>40</v>
      </c>
      <c r="G278" t="s">
        <v>41</v>
      </c>
      <c r="H278" s="1">
        <f t="shared" si="14"/>
        <v>30161.549999999996</v>
      </c>
      <c r="I278" s="1">
        <f t="shared" si="15"/>
        <v>21920.57</v>
      </c>
      <c r="J278" t="s">
        <v>40</v>
      </c>
      <c r="K278" s="45" t="s">
        <v>160</v>
      </c>
      <c r="L278" s="57">
        <v>0</v>
      </c>
      <c r="M278" s="58">
        <v>5493.99</v>
      </c>
      <c r="N278" s="57">
        <v>0</v>
      </c>
      <c r="O278" s="58">
        <v>0</v>
      </c>
      <c r="P278" s="57">
        <v>0</v>
      </c>
      <c r="Q278" s="58">
        <v>0</v>
      </c>
      <c r="R278" s="57">
        <v>0</v>
      </c>
      <c r="S278" s="58">
        <v>2746.99</v>
      </c>
      <c r="T278" s="57">
        <v>0</v>
      </c>
      <c r="U278" s="58">
        <v>21920.57</v>
      </c>
      <c r="V278" s="57">
        <v>0</v>
      </c>
      <c r="W278" s="58">
        <v>0</v>
      </c>
      <c r="X278" s="59">
        <v>30161.55</v>
      </c>
    </row>
    <row r="279" spans="1:24" x14ac:dyDescent="0.25">
      <c r="A279" t="s">
        <v>77</v>
      </c>
      <c r="D279" s="66"/>
      <c r="F279" t="s">
        <v>42</v>
      </c>
      <c r="G279" t="s">
        <v>43</v>
      </c>
      <c r="H279" s="1">
        <f t="shared" si="14"/>
        <v>4207134.21</v>
      </c>
      <c r="I279" s="1">
        <f t="shared" si="15"/>
        <v>3058808.53</v>
      </c>
      <c r="J279" t="s">
        <v>42</v>
      </c>
      <c r="K279" s="45" t="s">
        <v>161</v>
      </c>
      <c r="L279" s="57">
        <v>318.02</v>
      </c>
      <c r="M279" s="58">
        <v>765550.85</v>
      </c>
      <c r="N279" s="57">
        <v>9325.31</v>
      </c>
      <c r="O279" s="58">
        <v>0</v>
      </c>
      <c r="P279" s="57">
        <v>0</v>
      </c>
      <c r="Q279" s="58">
        <v>0</v>
      </c>
      <c r="R279" s="57">
        <v>0</v>
      </c>
      <c r="S279" s="58">
        <v>382774.83</v>
      </c>
      <c r="T279" s="57">
        <v>4662.6099999999997</v>
      </c>
      <c r="U279" s="58">
        <v>3058808.53</v>
      </c>
      <c r="V279" s="57">
        <v>37268.61</v>
      </c>
      <c r="W279" s="58">
        <v>232.75</v>
      </c>
      <c r="X279" s="59">
        <v>4258941.51</v>
      </c>
    </row>
    <row r="280" spans="1:24" x14ac:dyDescent="0.25">
      <c r="A280" t="s">
        <v>77</v>
      </c>
      <c r="D280" s="66"/>
      <c r="F280" t="s">
        <v>44</v>
      </c>
      <c r="G280" t="s">
        <v>45</v>
      </c>
      <c r="H280" s="1">
        <f t="shared" si="14"/>
        <v>31847.61</v>
      </c>
      <c r="I280" s="1">
        <f t="shared" si="15"/>
        <v>23054.49</v>
      </c>
      <c r="J280" t="s">
        <v>44</v>
      </c>
      <c r="K280" s="45" t="s">
        <v>162</v>
      </c>
      <c r="L280" s="57">
        <v>0</v>
      </c>
      <c r="M280" s="58">
        <v>5862.12</v>
      </c>
      <c r="N280" s="57">
        <v>0</v>
      </c>
      <c r="O280" s="58">
        <v>0</v>
      </c>
      <c r="P280" s="57">
        <v>0</v>
      </c>
      <c r="Q280" s="58">
        <v>0</v>
      </c>
      <c r="R280" s="57">
        <v>0</v>
      </c>
      <c r="S280" s="58">
        <v>2931</v>
      </c>
      <c r="T280" s="57">
        <v>0</v>
      </c>
      <c r="U280" s="58">
        <v>23054.49</v>
      </c>
      <c r="V280" s="57">
        <v>0</v>
      </c>
      <c r="W280" s="58">
        <v>0</v>
      </c>
      <c r="X280" s="59">
        <v>31847.61</v>
      </c>
    </row>
    <row r="281" spans="1:24" x14ac:dyDescent="0.25">
      <c r="A281" t="s">
        <v>77</v>
      </c>
      <c r="D281" s="66"/>
      <c r="F281" t="s">
        <v>46</v>
      </c>
      <c r="G281" t="s">
        <v>47</v>
      </c>
      <c r="H281" s="1">
        <f t="shared" si="14"/>
        <v>197936.61000000002</v>
      </c>
      <c r="I281" s="1">
        <f t="shared" si="15"/>
        <v>143351.73000000001</v>
      </c>
      <c r="J281" t="s">
        <v>46</v>
      </c>
      <c r="K281" s="45" t="s">
        <v>163</v>
      </c>
      <c r="L281" s="57">
        <v>4155.47</v>
      </c>
      <c r="M281" s="58">
        <v>36390.26</v>
      </c>
      <c r="N281" s="57">
        <v>4.93</v>
      </c>
      <c r="O281" s="58">
        <v>0</v>
      </c>
      <c r="P281" s="57">
        <v>0</v>
      </c>
      <c r="Q281" s="58">
        <v>0</v>
      </c>
      <c r="R281" s="57">
        <v>0</v>
      </c>
      <c r="S281" s="58">
        <v>18194.62</v>
      </c>
      <c r="T281" s="57">
        <v>2.46</v>
      </c>
      <c r="U281" s="58">
        <v>143351.73000000001</v>
      </c>
      <c r="V281" s="57">
        <v>19.510000000000002</v>
      </c>
      <c r="W281" s="58">
        <v>3116.21</v>
      </c>
      <c r="X281" s="59">
        <v>205235.19</v>
      </c>
    </row>
    <row r="282" spans="1:24" x14ac:dyDescent="0.25">
      <c r="A282" t="s">
        <v>77</v>
      </c>
      <c r="D282" s="66"/>
      <c r="F282" t="s">
        <v>48</v>
      </c>
      <c r="G282" t="s">
        <v>49</v>
      </c>
      <c r="H282" s="1">
        <f t="shared" si="14"/>
        <v>91763.34</v>
      </c>
      <c r="I282" s="1">
        <f t="shared" si="15"/>
        <v>66377.210000000006</v>
      </c>
      <c r="J282" t="s">
        <v>48</v>
      </c>
      <c r="K282" s="45" t="s">
        <v>164</v>
      </c>
      <c r="L282" s="57">
        <v>0</v>
      </c>
      <c r="M282" s="58">
        <v>16924.07</v>
      </c>
      <c r="N282" s="57">
        <v>0</v>
      </c>
      <c r="O282" s="58">
        <v>0</v>
      </c>
      <c r="P282" s="57">
        <v>0</v>
      </c>
      <c r="Q282" s="58">
        <v>0</v>
      </c>
      <c r="R282" s="57">
        <v>0</v>
      </c>
      <c r="S282" s="58">
        <v>8462.06</v>
      </c>
      <c r="T282" s="57">
        <v>0</v>
      </c>
      <c r="U282" s="58">
        <v>66377.210000000006</v>
      </c>
      <c r="V282" s="57">
        <v>0</v>
      </c>
      <c r="W282" s="58">
        <v>0</v>
      </c>
      <c r="X282" s="59">
        <v>91763.34</v>
      </c>
    </row>
    <row r="283" spans="1:24" x14ac:dyDescent="0.25">
      <c r="A283" t="s">
        <v>77</v>
      </c>
      <c r="D283" s="66"/>
      <c r="F283" t="s">
        <v>50</v>
      </c>
      <c r="G283" t="s">
        <v>51</v>
      </c>
      <c r="H283" s="1">
        <f t="shared" si="14"/>
        <v>992483.07000000007</v>
      </c>
      <c r="I283" s="1">
        <f t="shared" si="15"/>
        <v>719466.27</v>
      </c>
      <c r="J283" t="s">
        <v>50</v>
      </c>
      <c r="K283" s="45" t="s">
        <v>165</v>
      </c>
      <c r="L283" s="57">
        <v>512.05999999999995</v>
      </c>
      <c r="M283" s="58">
        <v>182072.82</v>
      </c>
      <c r="N283" s="57">
        <v>6035.67</v>
      </c>
      <c r="O283" s="58">
        <v>0</v>
      </c>
      <c r="P283" s="57">
        <v>0</v>
      </c>
      <c r="Q283" s="58">
        <v>0</v>
      </c>
      <c r="R283" s="57">
        <v>0</v>
      </c>
      <c r="S283" s="58">
        <v>90943.98</v>
      </c>
      <c r="T283" s="57">
        <v>3017.64</v>
      </c>
      <c r="U283" s="58">
        <v>719466.27</v>
      </c>
      <c r="V283" s="57">
        <v>23972.7</v>
      </c>
      <c r="W283" s="58">
        <v>384.06</v>
      </c>
      <c r="X283" s="59">
        <v>1026405.2</v>
      </c>
    </row>
    <row r="284" spans="1:24" x14ac:dyDescent="0.25">
      <c r="A284" t="s">
        <v>77</v>
      </c>
      <c r="D284" s="66"/>
      <c r="F284" t="s">
        <v>52</v>
      </c>
      <c r="G284" t="s">
        <v>53</v>
      </c>
      <c r="H284" s="1">
        <f t="shared" si="14"/>
        <v>3897227.4899999998</v>
      </c>
      <c r="I284" s="1">
        <f t="shared" si="15"/>
        <v>2829277.08</v>
      </c>
      <c r="J284" t="s">
        <v>52</v>
      </c>
      <c r="K284" s="45" t="s">
        <v>166</v>
      </c>
      <c r="L284" s="57">
        <v>0</v>
      </c>
      <c r="M284" s="58">
        <v>712061.8</v>
      </c>
      <c r="N284" s="57">
        <v>2267.15</v>
      </c>
      <c r="O284" s="58">
        <v>0</v>
      </c>
      <c r="P284" s="57">
        <v>0</v>
      </c>
      <c r="Q284" s="58">
        <v>0</v>
      </c>
      <c r="R284" s="57">
        <v>0</v>
      </c>
      <c r="S284" s="58">
        <v>355888.61</v>
      </c>
      <c r="T284" s="57">
        <v>1133.71</v>
      </c>
      <c r="U284" s="58">
        <v>2829277.08</v>
      </c>
      <c r="V284" s="57">
        <v>8947.39</v>
      </c>
      <c r="W284" s="58">
        <v>0</v>
      </c>
      <c r="X284" s="59">
        <v>3909575.74</v>
      </c>
    </row>
    <row r="285" spans="1:24" x14ac:dyDescent="0.25">
      <c r="A285" t="s">
        <v>77</v>
      </c>
      <c r="D285" s="66"/>
      <c r="F285" t="s">
        <v>54</v>
      </c>
      <c r="G285" t="s">
        <v>55</v>
      </c>
      <c r="H285" s="1">
        <f t="shared" si="14"/>
        <v>2427.02</v>
      </c>
      <c r="I285" s="1">
        <f t="shared" si="15"/>
        <v>1756.7</v>
      </c>
      <c r="J285" t="s">
        <v>54</v>
      </c>
      <c r="K285" s="45" t="s">
        <v>167</v>
      </c>
      <c r="L285" s="57">
        <v>25.38</v>
      </c>
      <c r="M285" s="58">
        <v>446.91</v>
      </c>
      <c r="N285" s="57">
        <v>96.91</v>
      </c>
      <c r="O285" s="58">
        <v>0</v>
      </c>
      <c r="P285" s="57">
        <v>0</v>
      </c>
      <c r="Q285" s="58">
        <v>0</v>
      </c>
      <c r="R285" s="57">
        <v>0</v>
      </c>
      <c r="S285" s="58">
        <v>223.41</v>
      </c>
      <c r="T285" s="57">
        <v>48.47</v>
      </c>
      <c r="U285" s="58">
        <v>1756.7</v>
      </c>
      <c r="V285" s="57">
        <v>381.05</v>
      </c>
      <c r="W285" s="58">
        <v>19.05</v>
      </c>
      <c r="X285" s="59">
        <v>2997.88</v>
      </c>
    </row>
    <row r="286" spans="1:24" x14ac:dyDescent="0.25">
      <c r="A286" t="s">
        <v>77</v>
      </c>
      <c r="D286" s="66"/>
      <c r="F286" t="s">
        <v>56</v>
      </c>
      <c r="G286" t="s">
        <v>57</v>
      </c>
      <c r="H286" s="1">
        <f t="shared" si="14"/>
        <v>1184067.4200000002</v>
      </c>
      <c r="I286" s="1">
        <f t="shared" si="15"/>
        <v>860846.9</v>
      </c>
      <c r="J286" t="s">
        <v>56</v>
      </c>
      <c r="K286" s="45" t="s">
        <v>168</v>
      </c>
      <c r="L286" s="57">
        <v>0</v>
      </c>
      <c r="M286" s="58">
        <v>215504.69</v>
      </c>
      <c r="N286" s="57">
        <v>869.51</v>
      </c>
      <c r="O286" s="58">
        <v>0</v>
      </c>
      <c r="P286" s="57">
        <v>0</v>
      </c>
      <c r="Q286" s="58">
        <v>0</v>
      </c>
      <c r="R286" s="57">
        <v>0</v>
      </c>
      <c r="S286" s="58">
        <v>107715.83</v>
      </c>
      <c r="T286" s="57">
        <v>434.77</v>
      </c>
      <c r="U286" s="58">
        <v>860846.9</v>
      </c>
      <c r="V286" s="57">
        <v>3471.23</v>
      </c>
      <c r="W286" s="58">
        <v>0</v>
      </c>
      <c r="X286" s="59">
        <v>1188842.93</v>
      </c>
    </row>
    <row r="287" spans="1:24" x14ac:dyDescent="0.25">
      <c r="A287" t="s">
        <v>77</v>
      </c>
      <c r="D287" s="66"/>
      <c r="F287" t="s">
        <v>58</v>
      </c>
      <c r="G287" t="s">
        <v>59</v>
      </c>
      <c r="H287" s="1">
        <f t="shared" si="14"/>
        <v>1144329.46</v>
      </c>
      <c r="I287" s="1">
        <f t="shared" si="15"/>
        <v>827984.79</v>
      </c>
      <c r="J287" t="s">
        <v>58</v>
      </c>
      <c r="K287" s="45" t="s">
        <v>169</v>
      </c>
      <c r="L287" s="57">
        <v>780694.99</v>
      </c>
      <c r="M287" s="58">
        <v>210786.39</v>
      </c>
      <c r="N287" s="57">
        <v>541.34</v>
      </c>
      <c r="O287" s="58">
        <v>0</v>
      </c>
      <c r="P287" s="57">
        <v>0</v>
      </c>
      <c r="Q287" s="58">
        <v>0</v>
      </c>
      <c r="R287" s="57">
        <v>0</v>
      </c>
      <c r="S287" s="58">
        <v>105558.28</v>
      </c>
      <c r="T287" s="57">
        <v>270.66000000000003</v>
      </c>
      <c r="U287" s="58">
        <v>827984.79</v>
      </c>
      <c r="V287" s="57">
        <v>2114.31</v>
      </c>
      <c r="W287" s="58">
        <v>587491.17000000004</v>
      </c>
      <c r="X287" s="59">
        <v>2515441.9300000002</v>
      </c>
    </row>
    <row r="288" spans="1:24" x14ac:dyDescent="0.25">
      <c r="A288" t="s">
        <v>77</v>
      </c>
      <c r="D288" s="66"/>
      <c r="F288" t="s">
        <v>60</v>
      </c>
      <c r="G288" t="s">
        <v>61</v>
      </c>
      <c r="H288" s="1">
        <f t="shared" si="14"/>
        <v>138910.65</v>
      </c>
      <c r="I288" s="1">
        <f t="shared" si="15"/>
        <v>100500.34</v>
      </c>
      <c r="J288" t="s">
        <v>60</v>
      </c>
      <c r="K288" s="45" t="s">
        <v>170</v>
      </c>
      <c r="L288" s="57">
        <v>74385.789999999994</v>
      </c>
      <c r="M288" s="58">
        <v>25606.83</v>
      </c>
      <c r="N288" s="57">
        <v>117.92</v>
      </c>
      <c r="O288" s="58">
        <v>0</v>
      </c>
      <c r="P288" s="57">
        <v>0</v>
      </c>
      <c r="Q288" s="58">
        <v>0</v>
      </c>
      <c r="R288" s="57">
        <v>0</v>
      </c>
      <c r="S288" s="58">
        <v>12803.48</v>
      </c>
      <c r="T288" s="57">
        <v>58.95</v>
      </c>
      <c r="U288" s="58">
        <v>100500.34</v>
      </c>
      <c r="V288" s="57">
        <v>462.79</v>
      </c>
      <c r="W288" s="58">
        <v>55419.65</v>
      </c>
      <c r="X288" s="59">
        <v>269355.75</v>
      </c>
    </row>
    <row r="289" spans="1:24" x14ac:dyDescent="0.25">
      <c r="A289" t="s">
        <v>77</v>
      </c>
      <c r="D289" s="66"/>
      <c r="F289" t="s">
        <v>62</v>
      </c>
      <c r="G289" t="s">
        <v>63</v>
      </c>
      <c r="H289" s="1">
        <f t="shared" si="14"/>
        <v>0</v>
      </c>
      <c r="I289" s="1">
        <f t="shared" si="15"/>
        <v>0</v>
      </c>
      <c r="J289" t="s">
        <v>62</v>
      </c>
      <c r="K289" s="45" t="s">
        <v>171</v>
      </c>
      <c r="L289" s="57">
        <v>0</v>
      </c>
      <c r="M289" s="58">
        <v>0</v>
      </c>
      <c r="N289" s="57">
        <v>0</v>
      </c>
      <c r="O289" s="58">
        <v>0</v>
      </c>
      <c r="P289" s="57">
        <v>0</v>
      </c>
      <c r="Q289" s="58">
        <v>0</v>
      </c>
      <c r="R289" s="57">
        <v>0</v>
      </c>
      <c r="S289" s="58">
        <v>0</v>
      </c>
      <c r="T289" s="57">
        <v>0</v>
      </c>
      <c r="U289" s="58">
        <v>0</v>
      </c>
      <c r="V289" s="57">
        <v>0</v>
      </c>
      <c r="W289" s="58">
        <v>0</v>
      </c>
      <c r="X289" s="59">
        <v>0</v>
      </c>
    </row>
    <row r="290" spans="1:24" x14ac:dyDescent="0.25">
      <c r="A290" t="s">
        <v>77</v>
      </c>
      <c r="D290" s="66"/>
      <c r="F290" t="s">
        <v>64</v>
      </c>
      <c r="G290" t="s">
        <v>65</v>
      </c>
      <c r="H290" s="1">
        <f t="shared" si="14"/>
        <v>1671741.78</v>
      </c>
      <c r="I290" s="1">
        <f t="shared" si="15"/>
        <v>1210813.03</v>
      </c>
      <c r="J290" t="s">
        <v>64</v>
      </c>
      <c r="K290" s="45" t="s">
        <v>172</v>
      </c>
      <c r="L290" s="57">
        <v>62602.05</v>
      </c>
      <c r="M290" s="58">
        <v>307707.73</v>
      </c>
      <c r="N290" s="57">
        <v>2.54</v>
      </c>
      <c r="O290" s="58">
        <v>0</v>
      </c>
      <c r="P290" s="57">
        <v>0</v>
      </c>
      <c r="Q290" s="58">
        <v>0</v>
      </c>
      <c r="R290" s="57">
        <v>0</v>
      </c>
      <c r="S290" s="58">
        <v>153221.01999999999</v>
      </c>
      <c r="T290" s="57">
        <v>1.29</v>
      </c>
      <c r="U290" s="58">
        <v>1210813.03</v>
      </c>
      <c r="V290" s="57">
        <v>10.31</v>
      </c>
      <c r="W290" s="58">
        <v>51497.23</v>
      </c>
      <c r="X290" s="59">
        <v>1785855.2</v>
      </c>
    </row>
    <row r="291" spans="1:24" x14ac:dyDescent="0.25">
      <c r="A291" t="s">
        <v>77</v>
      </c>
      <c r="D291" s="66"/>
      <c r="F291" t="s">
        <v>66</v>
      </c>
      <c r="G291" t="s">
        <v>67</v>
      </c>
      <c r="H291" s="1">
        <f t="shared" si="14"/>
        <v>1577447.54</v>
      </c>
      <c r="I291" s="1">
        <f t="shared" si="15"/>
        <v>1144020.27</v>
      </c>
      <c r="J291" t="s">
        <v>66</v>
      </c>
      <c r="K291" s="45" t="s">
        <v>173</v>
      </c>
      <c r="L291" s="57">
        <v>0</v>
      </c>
      <c r="M291" s="58">
        <v>288981.69</v>
      </c>
      <c r="N291" s="57">
        <v>947.07</v>
      </c>
      <c r="O291" s="58">
        <v>0</v>
      </c>
      <c r="P291" s="57">
        <v>0</v>
      </c>
      <c r="Q291" s="58">
        <v>0</v>
      </c>
      <c r="R291" s="57">
        <v>0</v>
      </c>
      <c r="S291" s="58">
        <v>144445.57999999999</v>
      </c>
      <c r="T291" s="57">
        <v>473.56</v>
      </c>
      <c r="U291" s="58">
        <v>1144020.27</v>
      </c>
      <c r="V291" s="57">
        <v>3713.89</v>
      </c>
      <c r="W291" s="58">
        <v>0</v>
      </c>
      <c r="X291" s="59">
        <v>1582582.06</v>
      </c>
    </row>
    <row r="292" spans="1:24" x14ac:dyDescent="0.25">
      <c r="A292" t="s">
        <v>77</v>
      </c>
      <c r="D292" s="66"/>
      <c r="F292" t="s">
        <v>68</v>
      </c>
      <c r="G292" t="s">
        <v>69</v>
      </c>
      <c r="H292" s="1">
        <f t="shared" si="14"/>
        <v>45772.719999999994</v>
      </c>
      <c r="I292" s="1">
        <f t="shared" si="15"/>
        <v>33261.339999999997</v>
      </c>
      <c r="J292" t="s">
        <v>68</v>
      </c>
      <c r="K292" s="45" t="s">
        <v>174</v>
      </c>
      <c r="L292" s="57">
        <v>14.4</v>
      </c>
      <c r="M292" s="58">
        <v>8340.93</v>
      </c>
      <c r="N292" s="57">
        <v>0</v>
      </c>
      <c r="O292" s="58">
        <v>0</v>
      </c>
      <c r="P292" s="57">
        <v>0</v>
      </c>
      <c r="Q292" s="58">
        <v>0</v>
      </c>
      <c r="R292" s="57">
        <v>0</v>
      </c>
      <c r="S292" s="58">
        <v>4170.45</v>
      </c>
      <c r="T292" s="57">
        <v>0</v>
      </c>
      <c r="U292" s="58">
        <v>33261.339999999997</v>
      </c>
      <c r="V292" s="57">
        <v>0</v>
      </c>
      <c r="W292" s="58">
        <v>46.2</v>
      </c>
      <c r="X292" s="59">
        <v>45833.32</v>
      </c>
    </row>
    <row r="293" spans="1:24" x14ac:dyDescent="0.25">
      <c r="A293" t="s">
        <v>77</v>
      </c>
      <c r="D293" s="66"/>
      <c r="F293" t="s">
        <v>70</v>
      </c>
      <c r="G293" t="s">
        <v>71</v>
      </c>
      <c r="H293" s="1">
        <f t="shared" si="14"/>
        <v>340337.24</v>
      </c>
      <c r="I293" s="1">
        <f t="shared" si="15"/>
        <v>246521.57</v>
      </c>
      <c r="J293" t="s">
        <v>70</v>
      </c>
      <c r="K293" s="45" t="s">
        <v>175</v>
      </c>
      <c r="L293" s="57">
        <v>37467.769999999997</v>
      </c>
      <c r="M293" s="58">
        <v>62547.38</v>
      </c>
      <c r="N293" s="57">
        <v>21.49</v>
      </c>
      <c r="O293" s="58">
        <v>0</v>
      </c>
      <c r="P293" s="57">
        <v>0</v>
      </c>
      <c r="Q293" s="58">
        <v>0</v>
      </c>
      <c r="R293" s="57">
        <v>0</v>
      </c>
      <c r="S293" s="58">
        <v>31268.29</v>
      </c>
      <c r="T293" s="57">
        <v>10.77</v>
      </c>
      <c r="U293" s="58">
        <v>246521.57</v>
      </c>
      <c r="V293" s="57">
        <v>85.23</v>
      </c>
      <c r="W293" s="58">
        <v>28348.57</v>
      </c>
      <c r="X293" s="59">
        <v>406271.07</v>
      </c>
    </row>
    <row r="294" spans="1:24" ht="13.8" thickBot="1" x14ac:dyDescent="0.3">
      <c r="D294" s="66"/>
      <c r="H294" s="6">
        <f>SUM(H260:H293)</f>
        <v>29374036.159999996</v>
      </c>
      <c r="I294" s="6">
        <f>SUM(I260:I293)</f>
        <v>21314723.219999999</v>
      </c>
      <c r="K294" s="42"/>
      <c r="L294" s="60">
        <v>985311.35000000009</v>
      </c>
      <c r="M294" s="61">
        <v>5373165.4500000011</v>
      </c>
      <c r="N294" s="60">
        <v>60531.150000000009</v>
      </c>
      <c r="O294" s="61">
        <v>0</v>
      </c>
      <c r="P294" s="60">
        <v>0</v>
      </c>
      <c r="Q294" s="61">
        <v>0</v>
      </c>
      <c r="R294" s="60">
        <v>0</v>
      </c>
      <c r="S294" s="61">
        <v>2686147.49</v>
      </c>
      <c r="T294" s="60">
        <v>30265.58</v>
      </c>
      <c r="U294" s="61">
        <v>21314723.219999999</v>
      </c>
      <c r="V294" s="60">
        <v>240252.46000000011</v>
      </c>
      <c r="W294" s="61">
        <v>745304.14999999991</v>
      </c>
      <c r="X294" s="60">
        <v>31435700.849999998</v>
      </c>
    </row>
    <row r="295" spans="1:24" ht="13.8" thickTop="1" x14ac:dyDescent="0.25">
      <c r="D295" s="66"/>
      <c r="H295" s="6"/>
      <c r="I295" s="6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51"/>
      <c r="X295" s="42"/>
    </row>
    <row r="296" spans="1:24" x14ac:dyDescent="0.25">
      <c r="A296" t="s">
        <v>78</v>
      </c>
      <c r="B296" t="s">
        <v>98</v>
      </c>
      <c r="C296" s="21">
        <f>SUM(H296:H298)</f>
        <v>497537.75</v>
      </c>
      <c r="D296" s="20">
        <f>SUM(I296:I298)</f>
        <v>377869.23</v>
      </c>
      <c r="E296" s="1"/>
      <c r="F296" t="s">
        <v>4</v>
      </c>
      <c r="G296" t="s">
        <v>5</v>
      </c>
      <c r="H296" s="1">
        <f t="shared" ref="H296:H329" si="16">SUM(M296,O296,Q296,U296,S296)</f>
        <v>7631.42</v>
      </c>
      <c r="I296" s="1">
        <f t="shared" ref="I296:I329" si="17">U296</f>
        <v>5797.87</v>
      </c>
      <c r="J296" t="s">
        <v>4</v>
      </c>
      <c r="K296" s="45" t="s">
        <v>142</v>
      </c>
      <c r="L296" s="57">
        <v>0</v>
      </c>
      <c r="M296" s="58">
        <v>1466.84</v>
      </c>
      <c r="N296" s="57">
        <v>0</v>
      </c>
      <c r="O296" s="58">
        <v>0</v>
      </c>
      <c r="P296" s="57">
        <v>0</v>
      </c>
      <c r="Q296" s="58">
        <v>0</v>
      </c>
      <c r="R296" s="57">
        <v>0</v>
      </c>
      <c r="S296" s="58">
        <v>366.71</v>
      </c>
      <c r="T296" s="57">
        <v>0</v>
      </c>
      <c r="U296" s="58">
        <v>5797.87</v>
      </c>
      <c r="V296" s="57">
        <v>0</v>
      </c>
      <c r="W296" s="58">
        <v>0</v>
      </c>
      <c r="X296" s="54">
        <v>7631.42</v>
      </c>
    </row>
    <row r="297" spans="1:24" x14ac:dyDescent="0.25">
      <c r="A297" t="s">
        <v>78</v>
      </c>
      <c r="B297" t="s">
        <v>99</v>
      </c>
      <c r="C297" s="21">
        <f>H308</f>
        <v>487961.02999999997</v>
      </c>
      <c r="D297" s="20">
        <f>I308</f>
        <v>371120.47</v>
      </c>
      <c r="E297" s="1"/>
      <c r="F297" t="s">
        <v>6</v>
      </c>
      <c r="G297" t="s">
        <v>7</v>
      </c>
      <c r="H297" s="1">
        <f t="shared" si="16"/>
        <v>64390.6</v>
      </c>
      <c r="I297" s="1">
        <f t="shared" si="17"/>
        <v>48965.38</v>
      </c>
      <c r="J297" t="s">
        <v>6</v>
      </c>
      <c r="K297" s="45" t="s">
        <v>143</v>
      </c>
      <c r="L297" s="57">
        <v>0</v>
      </c>
      <c r="M297" s="58">
        <v>12340.19</v>
      </c>
      <c r="N297" s="57">
        <v>803.62</v>
      </c>
      <c r="O297" s="58">
        <v>0</v>
      </c>
      <c r="P297" s="57">
        <v>0</v>
      </c>
      <c r="Q297" s="58">
        <v>0</v>
      </c>
      <c r="R297" s="57">
        <v>0</v>
      </c>
      <c r="S297" s="58">
        <v>3085.03</v>
      </c>
      <c r="T297" s="57">
        <v>200.91</v>
      </c>
      <c r="U297" s="58">
        <v>48965.38</v>
      </c>
      <c r="V297" s="57">
        <v>3214.46</v>
      </c>
      <c r="W297" s="58">
        <v>0</v>
      </c>
      <c r="X297" s="54">
        <v>68609.59</v>
      </c>
    </row>
    <row r="298" spans="1:24" x14ac:dyDescent="0.25">
      <c r="A298" t="s">
        <v>78</v>
      </c>
      <c r="B298" t="s">
        <v>100</v>
      </c>
      <c r="C298" s="21">
        <f>SUM(H299:H300)</f>
        <v>109047.99</v>
      </c>
      <c r="D298" s="20">
        <f>SUM(I299:I300)</f>
        <v>82871.55</v>
      </c>
      <c r="E298" s="1"/>
      <c r="F298" t="s">
        <v>8</v>
      </c>
      <c r="G298" t="s">
        <v>9</v>
      </c>
      <c r="H298" s="1">
        <f t="shared" si="16"/>
        <v>425515.73</v>
      </c>
      <c r="I298" s="1">
        <f t="shared" si="17"/>
        <v>323105.98</v>
      </c>
      <c r="J298" t="s">
        <v>8</v>
      </c>
      <c r="K298" s="45" t="s">
        <v>144</v>
      </c>
      <c r="L298" s="57">
        <v>0</v>
      </c>
      <c r="M298" s="58">
        <v>81927.710000000006</v>
      </c>
      <c r="N298" s="57">
        <v>124.62</v>
      </c>
      <c r="O298" s="58">
        <v>0</v>
      </c>
      <c r="P298" s="57">
        <v>0</v>
      </c>
      <c r="Q298" s="58">
        <v>0</v>
      </c>
      <c r="R298" s="57">
        <v>0</v>
      </c>
      <c r="S298" s="58">
        <v>20482.04</v>
      </c>
      <c r="T298" s="57">
        <v>31.14</v>
      </c>
      <c r="U298" s="58">
        <v>323105.98</v>
      </c>
      <c r="V298" s="57">
        <v>496.57</v>
      </c>
      <c r="W298" s="58">
        <v>0</v>
      </c>
      <c r="X298" s="54">
        <v>426168.06</v>
      </c>
    </row>
    <row r="299" spans="1:24" x14ac:dyDescent="0.25">
      <c r="A299" t="s">
        <v>78</v>
      </c>
      <c r="B299" t="s">
        <v>110</v>
      </c>
      <c r="C299" s="21">
        <f>H301</f>
        <v>304429.15999999997</v>
      </c>
      <c r="D299" s="20">
        <f>I301</f>
        <v>231381.9</v>
      </c>
      <c r="E299" s="1"/>
      <c r="F299" t="s">
        <v>10</v>
      </c>
      <c r="G299" t="s">
        <v>11</v>
      </c>
      <c r="H299" s="1">
        <f t="shared" si="16"/>
        <v>70648.11</v>
      </c>
      <c r="I299" s="1">
        <f t="shared" si="17"/>
        <v>53651.71</v>
      </c>
      <c r="J299" t="s">
        <v>10</v>
      </c>
      <c r="K299" s="45" t="s">
        <v>145</v>
      </c>
      <c r="L299" s="57">
        <v>0</v>
      </c>
      <c r="M299" s="58">
        <v>13597.05</v>
      </c>
      <c r="N299" s="57">
        <v>15.9</v>
      </c>
      <c r="O299" s="58">
        <v>0</v>
      </c>
      <c r="P299" s="57">
        <v>0</v>
      </c>
      <c r="Q299" s="58">
        <v>0</v>
      </c>
      <c r="R299" s="57">
        <v>0</v>
      </c>
      <c r="S299" s="58">
        <v>3399.35</v>
      </c>
      <c r="T299" s="57">
        <v>3.98</v>
      </c>
      <c r="U299" s="58">
        <v>53651.71</v>
      </c>
      <c r="V299" s="57">
        <v>61.81</v>
      </c>
      <c r="W299" s="58">
        <v>0</v>
      </c>
      <c r="X299" s="54">
        <v>70729.8</v>
      </c>
    </row>
    <row r="300" spans="1:24" x14ac:dyDescent="0.25">
      <c r="A300" t="s">
        <v>78</v>
      </c>
      <c r="B300" t="s">
        <v>101</v>
      </c>
      <c r="C300" s="21">
        <f>SUM(H302:H303)</f>
        <v>2131250.4499999997</v>
      </c>
      <c r="D300" s="20">
        <f>SUM(I302:I303)</f>
        <v>1620721.0999999999</v>
      </c>
      <c r="E300" s="1"/>
      <c r="F300" t="s">
        <v>12</v>
      </c>
      <c r="G300" t="s">
        <v>13</v>
      </c>
      <c r="H300" s="1">
        <f t="shared" si="16"/>
        <v>38399.880000000005</v>
      </c>
      <c r="I300" s="1">
        <f t="shared" si="17"/>
        <v>29219.84</v>
      </c>
      <c r="J300" t="s">
        <v>12</v>
      </c>
      <c r="K300" s="45" t="s">
        <v>146</v>
      </c>
      <c r="L300" s="57">
        <v>0</v>
      </c>
      <c r="M300" s="58">
        <v>7344.06</v>
      </c>
      <c r="N300" s="57">
        <v>2275.91</v>
      </c>
      <c r="O300" s="58">
        <v>0</v>
      </c>
      <c r="P300" s="57">
        <v>0</v>
      </c>
      <c r="Q300" s="58">
        <v>0</v>
      </c>
      <c r="R300" s="57">
        <v>0</v>
      </c>
      <c r="S300" s="58">
        <v>1835.98</v>
      </c>
      <c r="T300" s="57">
        <v>569.04999999999995</v>
      </c>
      <c r="U300" s="58">
        <v>29219.84</v>
      </c>
      <c r="V300" s="57">
        <v>9064.27</v>
      </c>
      <c r="W300" s="58">
        <v>0</v>
      </c>
      <c r="X300" s="54">
        <v>50309.11</v>
      </c>
    </row>
    <row r="301" spans="1:24" x14ac:dyDescent="0.25">
      <c r="A301" t="s">
        <v>78</v>
      </c>
      <c r="B301" t="s">
        <v>102</v>
      </c>
      <c r="C301" s="21">
        <f>SUM(H304:H305)</f>
        <v>226181.05</v>
      </c>
      <c r="D301" s="20">
        <f>SUM(I304:I305)</f>
        <v>172123.57</v>
      </c>
      <c r="E301" s="1"/>
      <c r="F301" t="s">
        <v>14</v>
      </c>
      <c r="G301" t="s">
        <v>15</v>
      </c>
      <c r="H301" s="1">
        <f t="shared" si="16"/>
        <v>304429.15999999997</v>
      </c>
      <c r="I301" s="1">
        <f t="shared" si="17"/>
        <v>231381.9</v>
      </c>
      <c r="J301" t="s">
        <v>14</v>
      </c>
      <c r="K301" s="45" t="s">
        <v>147</v>
      </c>
      <c r="L301" s="57">
        <v>0</v>
      </c>
      <c r="M301" s="58">
        <v>58437.89</v>
      </c>
      <c r="N301" s="57">
        <v>4935.87</v>
      </c>
      <c r="O301" s="58">
        <v>0</v>
      </c>
      <c r="P301" s="57">
        <v>0</v>
      </c>
      <c r="Q301" s="58">
        <v>0</v>
      </c>
      <c r="R301" s="57">
        <v>0</v>
      </c>
      <c r="S301" s="58">
        <v>14609.37</v>
      </c>
      <c r="T301" s="57">
        <v>1234.01</v>
      </c>
      <c r="U301" s="58">
        <v>231381.9</v>
      </c>
      <c r="V301" s="57">
        <v>19664.169999999998</v>
      </c>
      <c r="W301" s="58">
        <v>0</v>
      </c>
      <c r="X301" s="54">
        <v>330263.21000000002</v>
      </c>
    </row>
    <row r="302" spans="1:24" x14ac:dyDescent="0.25">
      <c r="A302" t="s">
        <v>78</v>
      </c>
      <c r="B302" t="s">
        <v>103</v>
      </c>
      <c r="C302" s="21">
        <f>H306</f>
        <v>78662.78</v>
      </c>
      <c r="D302" s="20">
        <f>I306</f>
        <v>59624.07</v>
      </c>
      <c r="E302" s="1"/>
      <c r="F302" t="s">
        <v>16</v>
      </c>
      <c r="G302" t="s">
        <v>17</v>
      </c>
      <c r="H302" s="1">
        <f t="shared" si="16"/>
        <v>1829357.5599999998</v>
      </c>
      <c r="I302" s="1">
        <f t="shared" si="17"/>
        <v>1391064.19</v>
      </c>
      <c r="J302" t="s">
        <v>16</v>
      </c>
      <c r="K302" s="45" t="s">
        <v>148</v>
      </c>
      <c r="L302" s="57">
        <v>0</v>
      </c>
      <c r="M302" s="58">
        <v>350634.67</v>
      </c>
      <c r="N302" s="57">
        <v>5861.83</v>
      </c>
      <c r="O302" s="58">
        <v>0</v>
      </c>
      <c r="P302" s="57">
        <v>0</v>
      </c>
      <c r="Q302" s="58">
        <v>0</v>
      </c>
      <c r="R302" s="57">
        <v>0</v>
      </c>
      <c r="S302" s="58">
        <v>87658.7</v>
      </c>
      <c r="T302" s="57">
        <v>1465.49</v>
      </c>
      <c r="U302" s="58">
        <v>1391064.19</v>
      </c>
      <c r="V302" s="57">
        <v>23284.77</v>
      </c>
      <c r="W302" s="58">
        <v>0</v>
      </c>
      <c r="X302" s="54">
        <v>1859969.65</v>
      </c>
    </row>
    <row r="303" spans="1:24" x14ac:dyDescent="0.25">
      <c r="A303" t="s">
        <v>78</v>
      </c>
      <c r="B303" t="s">
        <v>104</v>
      </c>
      <c r="C303" s="21">
        <f>SUM(H309:H310)</f>
        <v>128025.89000000001</v>
      </c>
      <c r="D303" s="20">
        <f>SUM(I309:I310)</f>
        <v>97324.58</v>
      </c>
      <c r="E303" s="1"/>
      <c r="F303" t="s">
        <v>18</v>
      </c>
      <c r="G303" t="s">
        <v>19</v>
      </c>
      <c r="H303" s="1">
        <f t="shared" si="16"/>
        <v>301892.89</v>
      </c>
      <c r="I303" s="1">
        <f t="shared" si="17"/>
        <v>229656.91</v>
      </c>
      <c r="J303" t="s">
        <v>18</v>
      </c>
      <c r="K303" s="45" t="s">
        <v>149</v>
      </c>
      <c r="L303" s="57">
        <v>0</v>
      </c>
      <c r="M303" s="58">
        <v>57788.79</v>
      </c>
      <c r="N303" s="57">
        <v>1228.79</v>
      </c>
      <c r="O303" s="58">
        <v>0</v>
      </c>
      <c r="P303" s="57">
        <v>0</v>
      </c>
      <c r="Q303" s="58">
        <v>0</v>
      </c>
      <c r="R303" s="57">
        <v>0</v>
      </c>
      <c r="S303" s="58">
        <v>14447.19</v>
      </c>
      <c r="T303" s="57">
        <v>307.19</v>
      </c>
      <c r="U303" s="58">
        <v>229656.91</v>
      </c>
      <c r="V303" s="57">
        <v>4911.83</v>
      </c>
      <c r="W303" s="58">
        <v>0</v>
      </c>
      <c r="X303" s="54">
        <v>308340.7</v>
      </c>
    </row>
    <row r="304" spans="1:24" x14ac:dyDescent="0.25">
      <c r="A304" t="s">
        <v>78</v>
      </c>
      <c r="B304" t="s">
        <v>105</v>
      </c>
      <c r="C304" s="21">
        <f>H314</f>
        <v>15782.76</v>
      </c>
      <c r="D304" s="20">
        <f>I314</f>
        <v>12016.48</v>
      </c>
      <c r="E304" s="1"/>
      <c r="F304" t="s">
        <v>20</v>
      </c>
      <c r="G304" t="s">
        <v>21</v>
      </c>
      <c r="H304" s="1">
        <f t="shared" si="16"/>
        <v>130962.35</v>
      </c>
      <c r="I304" s="1">
        <f t="shared" si="17"/>
        <v>99604.51</v>
      </c>
      <c r="J304" t="s">
        <v>20</v>
      </c>
      <c r="K304" s="45" t="s">
        <v>150</v>
      </c>
      <c r="L304" s="57">
        <v>0</v>
      </c>
      <c r="M304" s="58">
        <v>25086.240000000002</v>
      </c>
      <c r="N304" s="57">
        <v>541.05999999999995</v>
      </c>
      <c r="O304" s="58">
        <v>0</v>
      </c>
      <c r="P304" s="57">
        <v>0</v>
      </c>
      <c r="Q304" s="58">
        <v>0</v>
      </c>
      <c r="R304" s="57">
        <v>0</v>
      </c>
      <c r="S304" s="58">
        <v>6271.6</v>
      </c>
      <c r="T304" s="57">
        <v>135.26</v>
      </c>
      <c r="U304" s="58">
        <v>99604.51</v>
      </c>
      <c r="V304" s="57">
        <v>2164.25</v>
      </c>
      <c r="W304" s="58">
        <v>0</v>
      </c>
      <c r="X304" s="54">
        <v>133802.92000000001</v>
      </c>
    </row>
    <row r="305" spans="1:24" x14ac:dyDescent="0.25">
      <c r="A305" t="s">
        <v>78</v>
      </c>
      <c r="B305" t="s">
        <v>106</v>
      </c>
      <c r="C305" s="21">
        <f>H315</f>
        <v>162478</v>
      </c>
      <c r="D305" s="20">
        <f>I315</f>
        <v>123641.59</v>
      </c>
      <c r="E305" s="1"/>
      <c r="F305" t="s">
        <v>22</v>
      </c>
      <c r="G305" t="s">
        <v>23</v>
      </c>
      <c r="H305" s="1">
        <f t="shared" si="16"/>
        <v>95218.7</v>
      </c>
      <c r="I305" s="1">
        <f t="shared" si="17"/>
        <v>72519.06</v>
      </c>
      <c r="J305" t="s">
        <v>22</v>
      </c>
      <c r="K305" s="45" t="s">
        <v>151</v>
      </c>
      <c r="L305" s="57">
        <v>0</v>
      </c>
      <c r="M305" s="58">
        <v>18159.73</v>
      </c>
      <c r="N305" s="57">
        <v>3.08</v>
      </c>
      <c r="O305" s="58">
        <v>0</v>
      </c>
      <c r="P305" s="57">
        <v>0</v>
      </c>
      <c r="Q305" s="58">
        <v>0</v>
      </c>
      <c r="R305" s="57">
        <v>0</v>
      </c>
      <c r="S305" s="58">
        <v>4539.91</v>
      </c>
      <c r="T305" s="57">
        <v>0.76</v>
      </c>
      <c r="U305" s="58">
        <v>72519.06</v>
      </c>
      <c r="V305" s="57">
        <v>12.26</v>
      </c>
      <c r="W305" s="58">
        <v>0</v>
      </c>
      <c r="X305" s="54">
        <v>95234.8</v>
      </c>
    </row>
    <row r="306" spans="1:24" x14ac:dyDescent="0.25">
      <c r="A306" t="s">
        <v>78</v>
      </c>
      <c r="B306" t="s">
        <v>194</v>
      </c>
      <c r="C306" s="21">
        <f>H320</f>
        <v>1237336.71</v>
      </c>
      <c r="D306" s="20">
        <f>I320</f>
        <v>941352.22</v>
      </c>
      <c r="E306" s="1"/>
      <c r="F306" t="s">
        <v>24</v>
      </c>
      <c r="G306" t="s">
        <v>25</v>
      </c>
      <c r="H306" s="1">
        <f t="shared" si="16"/>
        <v>78662.78</v>
      </c>
      <c r="I306" s="1">
        <f t="shared" si="17"/>
        <v>59624.07</v>
      </c>
      <c r="J306" t="s">
        <v>24</v>
      </c>
      <c r="K306" s="45" t="s">
        <v>152</v>
      </c>
      <c r="L306" s="57">
        <v>0</v>
      </c>
      <c r="M306" s="58">
        <v>15230.97</v>
      </c>
      <c r="N306" s="57">
        <v>34.4</v>
      </c>
      <c r="O306" s="58">
        <v>0</v>
      </c>
      <c r="P306" s="57">
        <v>0</v>
      </c>
      <c r="Q306" s="58">
        <v>0</v>
      </c>
      <c r="R306" s="57">
        <v>0</v>
      </c>
      <c r="S306" s="58">
        <v>3807.74</v>
      </c>
      <c r="T306" s="57">
        <v>8.6</v>
      </c>
      <c r="U306" s="58">
        <v>59624.07</v>
      </c>
      <c r="V306" s="57">
        <v>137.61000000000001</v>
      </c>
      <c r="W306" s="58">
        <v>0</v>
      </c>
      <c r="X306" s="54">
        <v>78843.39</v>
      </c>
    </row>
    <row r="307" spans="1:24" x14ac:dyDescent="0.25">
      <c r="A307" t="s">
        <v>78</v>
      </c>
      <c r="B307" t="s">
        <v>109</v>
      </c>
      <c r="C307" s="21">
        <f>H307+SUM(H311:H313)+SUM(H316:H319)+SUM(H321:H322)</f>
        <v>1246483.3800000001</v>
      </c>
      <c r="D307" s="20">
        <f>I307+SUM(I311:I313)+SUM(I316:I319)+SUM(I321:I322)</f>
        <v>948121.53</v>
      </c>
      <c r="E307" s="1"/>
      <c r="F307" t="s">
        <v>26</v>
      </c>
      <c r="G307" t="s">
        <v>27</v>
      </c>
      <c r="H307" s="1">
        <f t="shared" si="16"/>
        <v>220934.39</v>
      </c>
      <c r="I307" s="1">
        <f t="shared" si="17"/>
        <v>167575.59</v>
      </c>
      <c r="J307" t="s">
        <v>26</v>
      </c>
      <c r="K307" s="45" t="s">
        <v>153</v>
      </c>
      <c r="L307" s="57">
        <v>0</v>
      </c>
      <c r="M307" s="58">
        <v>42687.01</v>
      </c>
      <c r="N307" s="57">
        <v>160.44999999999999</v>
      </c>
      <c r="O307" s="58">
        <v>0</v>
      </c>
      <c r="P307" s="57">
        <v>0</v>
      </c>
      <c r="Q307" s="58">
        <v>0</v>
      </c>
      <c r="R307" s="57">
        <v>0</v>
      </c>
      <c r="S307" s="58">
        <v>10671.79</v>
      </c>
      <c r="T307" s="57">
        <v>40.1</v>
      </c>
      <c r="U307" s="58">
        <v>167575.59</v>
      </c>
      <c r="V307" s="57">
        <v>638.20000000000005</v>
      </c>
      <c r="W307" s="58">
        <v>0</v>
      </c>
      <c r="X307" s="54">
        <v>221773.14</v>
      </c>
    </row>
    <row r="308" spans="1:24" x14ac:dyDescent="0.25">
      <c r="A308" t="s">
        <v>78</v>
      </c>
      <c r="B308" t="s">
        <v>107</v>
      </c>
      <c r="C308" s="21">
        <f>SUM(H323:H325)</f>
        <v>126164.82</v>
      </c>
      <c r="D308" s="20">
        <f>SUM(I323:I325)</f>
        <v>95817.969999999987</v>
      </c>
      <c r="E308" s="1"/>
      <c r="F308" t="s">
        <v>28</v>
      </c>
      <c r="G308" t="s">
        <v>29</v>
      </c>
      <c r="H308" s="1">
        <f t="shared" si="16"/>
        <v>487961.02999999997</v>
      </c>
      <c r="I308" s="1">
        <f t="shared" si="17"/>
        <v>371120.47</v>
      </c>
      <c r="J308" t="s">
        <v>28</v>
      </c>
      <c r="K308" s="45" t="s">
        <v>154</v>
      </c>
      <c r="L308" s="57">
        <v>0</v>
      </c>
      <c r="M308" s="58">
        <v>93472.47</v>
      </c>
      <c r="N308" s="57">
        <v>604.59</v>
      </c>
      <c r="O308" s="58">
        <v>0</v>
      </c>
      <c r="P308" s="57">
        <v>0</v>
      </c>
      <c r="Q308" s="58">
        <v>0</v>
      </c>
      <c r="R308" s="57">
        <v>0</v>
      </c>
      <c r="S308" s="58">
        <v>23368.09</v>
      </c>
      <c r="T308" s="57">
        <v>151.09</v>
      </c>
      <c r="U308" s="58">
        <v>371120.47</v>
      </c>
      <c r="V308" s="57">
        <v>2417.58</v>
      </c>
      <c r="W308" s="58">
        <v>0</v>
      </c>
      <c r="X308" s="54">
        <v>491134.29</v>
      </c>
    </row>
    <row r="309" spans="1:24" x14ac:dyDescent="0.25">
      <c r="A309" t="s">
        <v>78</v>
      </c>
      <c r="B309" t="s">
        <v>108</v>
      </c>
      <c r="C309" s="21">
        <f>SUM(H326:H329)</f>
        <v>884767.33000000007</v>
      </c>
      <c r="D309" s="20">
        <f>SUM(I326:I329)</f>
        <v>671894.02</v>
      </c>
      <c r="F309" t="s">
        <v>30</v>
      </c>
      <c r="G309" t="s">
        <v>31</v>
      </c>
      <c r="H309" s="1">
        <f t="shared" si="16"/>
        <v>124742.59000000001</v>
      </c>
      <c r="I309" s="1">
        <f t="shared" si="17"/>
        <v>94833.13</v>
      </c>
      <c r="J309" t="s">
        <v>30</v>
      </c>
      <c r="K309" s="45" t="s">
        <v>155</v>
      </c>
      <c r="L309" s="57">
        <v>0</v>
      </c>
      <c r="M309" s="58">
        <v>23927.38</v>
      </c>
      <c r="N309" s="57">
        <v>22.94</v>
      </c>
      <c r="O309" s="58">
        <v>0</v>
      </c>
      <c r="P309" s="57">
        <v>0</v>
      </c>
      <c r="Q309" s="58">
        <v>0</v>
      </c>
      <c r="R309" s="57">
        <v>0</v>
      </c>
      <c r="S309" s="58">
        <v>5982.08</v>
      </c>
      <c r="T309" s="57">
        <v>5.65</v>
      </c>
      <c r="U309" s="58">
        <v>94833.13</v>
      </c>
      <c r="V309" s="57">
        <v>91.45</v>
      </c>
      <c r="W309" s="58">
        <v>0</v>
      </c>
      <c r="X309" s="54">
        <v>124862.63</v>
      </c>
    </row>
    <row r="310" spans="1:24" x14ac:dyDescent="0.25">
      <c r="A310" t="s">
        <v>78</v>
      </c>
      <c r="D310" s="66"/>
      <c r="E310" s="6"/>
      <c r="F310" t="s">
        <v>32</v>
      </c>
      <c r="G310" t="s">
        <v>33</v>
      </c>
      <c r="H310" s="1">
        <f t="shared" si="16"/>
        <v>3283.3</v>
      </c>
      <c r="I310" s="1">
        <f t="shared" si="17"/>
        <v>2491.4499999999998</v>
      </c>
      <c r="J310" t="s">
        <v>32</v>
      </c>
      <c r="K310" s="45" t="s">
        <v>156</v>
      </c>
      <c r="L310" s="57">
        <v>0</v>
      </c>
      <c r="M310" s="58">
        <v>633.51</v>
      </c>
      <c r="N310" s="57">
        <v>7.03</v>
      </c>
      <c r="O310" s="58">
        <v>0</v>
      </c>
      <c r="P310" s="57">
        <v>0</v>
      </c>
      <c r="Q310" s="58">
        <v>0</v>
      </c>
      <c r="R310" s="57">
        <v>0</v>
      </c>
      <c r="S310" s="58">
        <v>158.34</v>
      </c>
      <c r="T310" s="57">
        <v>1.76</v>
      </c>
      <c r="U310" s="58">
        <v>2491.4499999999998</v>
      </c>
      <c r="V310" s="57">
        <v>28.1</v>
      </c>
      <c r="W310" s="58">
        <v>0</v>
      </c>
      <c r="X310" s="54">
        <v>3320.19</v>
      </c>
    </row>
    <row r="311" spans="1:24" x14ac:dyDescent="0.25">
      <c r="A311" t="s">
        <v>78</v>
      </c>
      <c r="B311" s="3" t="s">
        <v>97</v>
      </c>
      <c r="C311" s="25">
        <f>SUM(C296:C309)</f>
        <v>7636109.0999999996</v>
      </c>
      <c r="D311" s="28">
        <f>SUM(D296:D309)</f>
        <v>5805880.2799999993</v>
      </c>
      <c r="F311" t="s">
        <v>34</v>
      </c>
      <c r="G311" t="s">
        <v>35</v>
      </c>
      <c r="H311" s="1">
        <f t="shared" si="16"/>
        <v>6104.23</v>
      </c>
      <c r="I311" s="1">
        <f t="shared" si="17"/>
        <v>4641.53</v>
      </c>
      <c r="J311" t="s">
        <v>34</v>
      </c>
      <c r="K311" s="45" t="s">
        <v>157</v>
      </c>
      <c r="L311" s="57">
        <v>0</v>
      </c>
      <c r="M311" s="58">
        <v>1170.18</v>
      </c>
      <c r="N311" s="57">
        <v>12.27</v>
      </c>
      <c r="O311" s="58">
        <v>0</v>
      </c>
      <c r="P311" s="57">
        <v>0</v>
      </c>
      <c r="Q311" s="58">
        <v>0</v>
      </c>
      <c r="R311" s="57">
        <v>0</v>
      </c>
      <c r="S311" s="58">
        <v>292.52</v>
      </c>
      <c r="T311" s="57">
        <v>3.07</v>
      </c>
      <c r="U311" s="58">
        <v>4641.53</v>
      </c>
      <c r="V311" s="57">
        <v>48.42</v>
      </c>
      <c r="W311" s="58">
        <v>0</v>
      </c>
      <c r="X311" s="54">
        <v>6167.99</v>
      </c>
    </row>
    <row r="312" spans="1:24" x14ac:dyDescent="0.25">
      <c r="A312" t="s">
        <v>78</v>
      </c>
      <c r="D312" s="66"/>
      <c r="F312" t="s">
        <v>36</v>
      </c>
      <c r="G312" t="s">
        <v>37</v>
      </c>
      <c r="H312" s="1">
        <f t="shared" si="16"/>
        <v>50744.76</v>
      </c>
      <c r="I312" s="1">
        <f t="shared" si="17"/>
        <v>38562.76</v>
      </c>
      <c r="J312" t="s">
        <v>36</v>
      </c>
      <c r="K312" s="45" t="s">
        <v>158</v>
      </c>
      <c r="L312" s="57">
        <v>0</v>
      </c>
      <c r="M312" s="58">
        <v>9745.68</v>
      </c>
      <c r="N312" s="57">
        <v>1.19</v>
      </c>
      <c r="O312" s="58">
        <v>0</v>
      </c>
      <c r="P312" s="57">
        <v>0</v>
      </c>
      <c r="Q312" s="58">
        <v>0</v>
      </c>
      <c r="R312" s="57">
        <v>0</v>
      </c>
      <c r="S312" s="58">
        <v>2436.3200000000002</v>
      </c>
      <c r="T312" s="57">
        <v>0.3</v>
      </c>
      <c r="U312" s="58">
        <v>38562.76</v>
      </c>
      <c r="V312" s="57">
        <v>4.7300000000000004</v>
      </c>
      <c r="W312" s="58">
        <v>0</v>
      </c>
      <c r="X312" s="54">
        <v>50750.98</v>
      </c>
    </row>
    <row r="313" spans="1:24" x14ac:dyDescent="0.25">
      <c r="A313" t="s">
        <v>78</v>
      </c>
      <c r="B313" s="30" t="s">
        <v>176</v>
      </c>
      <c r="C313" s="21">
        <f>SUM(C296:C307)</f>
        <v>6625176.9499999993</v>
      </c>
      <c r="D313" s="20">
        <f>SUM(D296:D307)</f>
        <v>5038168.29</v>
      </c>
      <c r="F313" t="s">
        <v>38</v>
      </c>
      <c r="G313" t="s">
        <v>39</v>
      </c>
      <c r="H313" s="1">
        <f t="shared" si="16"/>
        <v>12305.25</v>
      </c>
      <c r="I313" s="1">
        <f t="shared" si="17"/>
        <v>9348.77</v>
      </c>
      <c r="J313" t="s">
        <v>38</v>
      </c>
      <c r="K313" s="45" t="s">
        <v>159</v>
      </c>
      <c r="L313" s="57">
        <v>189.61</v>
      </c>
      <c r="M313" s="58">
        <v>2365.15</v>
      </c>
      <c r="N313" s="57">
        <v>5.64</v>
      </c>
      <c r="O313" s="58">
        <v>0</v>
      </c>
      <c r="P313" s="57">
        <v>0</v>
      </c>
      <c r="Q313" s="58">
        <v>0</v>
      </c>
      <c r="R313" s="57">
        <v>0</v>
      </c>
      <c r="S313" s="58">
        <v>591.33000000000004</v>
      </c>
      <c r="T313" s="57">
        <v>1.42</v>
      </c>
      <c r="U313" s="58">
        <v>9348.77</v>
      </c>
      <c r="V313" s="57">
        <v>22.52</v>
      </c>
      <c r="W313" s="58">
        <v>273.66000000000003</v>
      </c>
      <c r="X313" s="54">
        <v>12798.1</v>
      </c>
    </row>
    <row r="314" spans="1:24" x14ac:dyDescent="0.25">
      <c r="A314" t="s">
        <v>78</v>
      </c>
      <c r="D314" s="66"/>
      <c r="F314" t="s">
        <v>40</v>
      </c>
      <c r="G314" t="s">
        <v>41</v>
      </c>
      <c r="H314" s="1">
        <f t="shared" si="16"/>
        <v>15782.76</v>
      </c>
      <c r="I314" s="1">
        <f t="shared" si="17"/>
        <v>12016.48</v>
      </c>
      <c r="J314" t="s">
        <v>40</v>
      </c>
      <c r="K314" s="45" t="s">
        <v>160</v>
      </c>
      <c r="L314" s="57">
        <v>0</v>
      </c>
      <c r="M314" s="58">
        <v>3013.03</v>
      </c>
      <c r="N314" s="57">
        <v>0</v>
      </c>
      <c r="O314" s="58">
        <v>0</v>
      </c>
      <c r="P314" s="57">
        <v>0</v>
      </c>
      <c r="Q314" s="58">
        <v>0</v>
      </c>
      <c r="R314" s="57">
        <v>0</v>
      </c>
      <c r="S314" s="58">
        <v>753.25</v>
      </c>
      <c r="T314" s="57">
        <v>0</v>
      </c>
      <c r="U314" s="58">
        <v>12016.48</v>
      </c>
      <c r="V314" s="57">
        <v>0</v>
      </c>
      <c r="W314" s="58">
        <v>0</v>
      </c>
      <c r="X314" s="54">
        <v>15782.76</v>
      </c>
    </row>
    <row r="315" spans="1:24" x14ac:dyDescent="0.25">
      <c r="A315" t="s">
        <v>78</v>
      </c>
      <c r="D315" s="66"/>
      <c r="F315" t="s">
        <v>42</v>
      </c>
      <c r="G315" t="s">
        <v>43</v>
      </c>
      <c r="H315" s="1">
        <f t="shared" si="16"/>
        <v>162478</v>
      </c>
      <c r="I315" s="1">
        <f t="shared" si="17"/>
        <v>123641.59</v>
      </c>
      <c r="J315" t="s">
        <v>42</v>
      </c>
      <c r="K315" s="45" t="s">
        <v>161</v>
      </c>
      <c r="L315" s="57">
        <v>0</v>
      </c>
      <c r="M315" s="58">
        <v>31069.13</v>
      </c>
      <c r="N315" s="57">
        <v>197.51</v>
      </c>
      <c r="O315" s="58">
        <v>0</v>
      </c>
      <c r="P315" s="57">
        <v>0</v>
      </c>
      <c r="Q315" s="58">
        <v>0</v>
      </c>
      <c r="R315" s="57">
        <v>0</v>
      </c>
      <c r="S315" s="58">
        <v>7767.28</v>
      </c>
      <c r="T315" s="57">
        <v>49.36</v>
      </c>
      <c r="U315" s="58">
        <v>123641.59</v>
      </c>
      <c r="V315" s="57">
        <v>789.26</v>
      </c>
      <c r="W315" s="58">
        <v>0</v>
      </c>
      <c r="X315" s="54">
        <v>163514.13</v>
      </c>
    </row>
    <row r="316" spans="1:24" x14ac:dyDescent="0.25">
      <c r="A316" t="s">
        <v>78</v>
      </c>
      <c r="D316" s="66"/>
      <c r="F316" t="s">
        <v>44</v>
      </c>
      <c r="G316" t="s">
        <v>45</v>
      </c>
      <c r="H316" s="1">
        <f t="shared" si="16"/>
        <v>17076.39</v>
      </c>
      <c r="I316" s="1">
        <f t="shared" si="17"/>
        <v>13002.89</v>
      </c>
      <c r="J316" t="s">
        <v>44</v>
      </c>
      <c r="K316" s="45" t="s">
        <v>162</v>
      </c>
      <c r="L316" s="57">
        <v>0</v>
      </c>
      <c r="M316" s="58">
        <v>3258.81</v>
      </c>
      <c r="N316" s="57">
        <v>0</v>
      </c>
      <c r="O316" s="58">
        <v>0</v>
      </c>
      <c r="P316" s="57">
        <v>0</v>
      </c>
      <c r="Q316" s="58">
        <v>0</v>
      </c>
      <c r="R316" s="57">
        <v>0</v>
      </c>
      <c r="S316" s="58">
        <v>814.69</v>
      </c>
      <c r="T316" s="57">
        <v>0</v>
      </c>
      <c r="U316" s="58">
        <v>13002.89</v>
      </c>
      <c r="V316" s="57">
        <v>0</v>
      </c>
      <c r="W316" s="58">
        <v>0</v>
      </c>
      <c r="X316" s="54">
        <v>17076.39</v>
      </c>
    </row>
    <row r="317" spans="1:24" x14ac:dyDescent="0.25">
      <c r="A317" t="s">
        <v>78</v>
      </c>
      <c r="D317" s="66"/>
      <c r="F317" t="s">
        <v>46</v>
      </c>
      <c r="G317" t="s">
        <v>47</v>
      </c>
      <c r="H317" s="1">
        <f t="shared" si="16"/>
        <v>49608.149999999994</v>
      </c>
      <c r="I317" s="1">
        <f t="shared" si="17"/>
        <v>37694.31</v>
      </c>
      <c r="J317" t="s">
        <v>46</v>
      </c>
      <c r="K317" s="45" t="s">
        <v>163</v>
      </c>
      <c r="L317" s="57">
        <v>313.14</v>
      </c>
      <c r="M317" s="58">
        <v>9531.2000000000007</v>
      </c>
      <c r="N317" s="57">
        <v>82.86</v>
      </c>
      <c r="O317" s="58">
        <v>0</v>
      </c>
      <c r="P317" s="57">
        <v>0</v>
      </c>
      <c r="Q317" s="58">
        <v>0</v>
      </c>
      <c r="R317" s="57">
        <v>0</v>
      </c>
      <c r="S317" s="58">
        <v>2382.64</v>
      </c>
      <c r="T317" s="57">
        <v>20.71</v>
      </c>
      <c r="U317" s="58">
        <v>37694.31</v>
      </c>
      <c r="V317" s="57">
        <v>328.2</v>
      </c>
      <c r="W317" s="58">
        <v>234.83</v>
      </c>
      <c r="X317" s="54">
        <v>50587.89</v>
      </c>
    </row>
    <row r="318" spans="1:24" x14ac:dyDescent="0.25">
      <c r="A318" t="s">
        <v>78</v>
      </c>
      <c r="D318" s="66"/>
      <c r="F318" t="s">
        <v>48</v>
      </c>
      <c r="G318" t="s">
        <v>49</v>
      </c>
      <c r="H318" s="1">
        <f t="shared" si="16"/>
        <v>29888.460000000003</v>
      </c>
      <c r="I318" s="1">
        <f t="shared" si="17"/>
        <v>22675.83</v>
      </c>
      <c r="J318" t="s">
        <v>48</v>
      </c>
      <c r="K318" s="45" t="s">
        <v>164</v>
      </c>
      <c r="L318" s="57">
        <v>0</v>
      </c>
      <c r="M318" s="58">
        <v>5770.15</v>
      </c>
      <c r="N318" s="57">
        <v>6.83</v>
      </c>
      <c r="O318" s="58">
        <v>0</v>
      </c>
      <c r="P318" s="57">
        <v>0</v>
      </c>
      <c r="Q318" s="58">
        <v>0</v>
      </c>
      <c r="R318" s="57">
        <v>0</v>
      </c>
      <c r="S318" s="58">
        <v>1442.48</v>
      </c>
      <c r="T318" s="57">
        <v>1.72</v>
      </c>
      <c r="U318" s="58">
        <v>22675.83</v>
      </c>
      <c r="V318" s="57">
        <v>27.21</v>
      </c>
      <c r="W318" s="58">
        <v>0</v>
      </c>
      <c r="X318" s="54">
        <v>29924.22</v>
      </c>
    </row>
    <row r="319" spans="1:24" x14ac:dyDescent="0.25">
      <c r="A319" t="s">
        <v>78</v>
      </c>
      <c r="D319" s="66"/>
      <c r="F319" t="s">
        <v>50</v>
      </c>
      <c r="G319" t="s">
        <v>51</v>
      </c>
      <c r="H319" s="1">
        <f t="shared" si="16"/>
        <v>321537.52</v>
      </c>
      <c r="I319" s="1">
        <f t="shared" si="17"/>
        <v>244626.14</v>
      </c>
      <c r="J319" t="s">
        <v>50</v>
      </c>
      <c r="K319" s="45" t="s">
        <v>165</v>
      </c>
      <c r="L319" s="57">
        <v>0</v>
      </c>
      <c r="M319" s="58">
        <v>61528.98</v>
      </c>
      <c r="N319" s="57">
        <v>9185.1200000000008</v>
      </c>
      <c r="O319" s="58">
        <v>0</v>
      </c>
      <c r="P319" s="57">
        <v>0</v>
      </c>
      <c r="Q319" s="58">
        <v>0</v>
      </c>
      <c r="R319" s="57">
        <v>0</v>
      </c>
      <c r="S319" s="58">
        <v>15382.4</v>
      </c>
      <c r="T319" s="57">
        <v>2296.2199999999998</v>
      </c>
      <c r="U319" s="58">
        <v>244626.14</v>
      </c>
      <c r="V319" s="57">
        <v>36736.519999999997</v>
      </c>
      <c r="W319" s="58">
        <v>0</v>
      </c>
      <c r="X319" s="54">
        <v>369755.38</v>
      </c>
    </row>
    <row r="320" spans="1:24" x14ac:dyDescent="0.25">
      <c r="A320" t="s">
        <v>78</v>
      </c>
      <c r="D320" s="66"/>
      <c r="F320" t="s">
        <v>52</v>
      </c>
      <c r="G320" t="s">
        <v>53</v>
      </c>
      <c r="H320" s="1">
        <f t="shared" si="16"/>
        <v>1237336.71</v>
      </c>
      <c r="I320" s="1">
        <f t="shared" si="17"/>
        <v>941352.22</v>
      </c>
      <c r="J320" t="s">
        <v>52</v>
      </c>
      <c r="K320" s="45" t="s">
        <v>166</v>
      </c>
      <c r="L320" s="57">
        <v>0</v>
      </c>
      <c r="M320" s="58">
        <v>236789.12</v>
      </c>
      <c r="N320" s="57">
        <v>801.79</v>
      </c>
      <c r="O320" s="58">
        <v>0</v>
      </c>
      <c r="P320" s="57">
        <v>0</v>
      </c>
      <c r="Q320" s="58">
        <v>0</v>
      </c>
      <c r="R320" s="57">
        <v>0</v>
      </c>
      <c r="S320" s="58">
        <v>59195.37</v>
      </c>
      <c r="T320" s="57">
        <v>200.4</v>
      </c>
      <c r="U320" s="58">
        <v>941352.22</v>
      </c>
      <c r="V320" s="57">
        <v>3200.25</v>
      </c>
      <c r="W320" s="58">
        <v>0</v>
      </c>
      <c r="X320" s="54">
        <v>1241539.1499999999</v>
      </c>
    </row>
    <row r="321" spans="1:24" x14ac:dyDescent="0.25">
      <c r="A321" t="s">
        <v>78</v>
      </c>
      <c r="D321" s="66"/>
      <c r="F321" t="s">
        <v>54</v>
      </c>
      <c r="G321" t="s">
        <v>55</v>
      </c>
      <c r="H321" s="1">
        <f t="shared" si="16"/>
        <v>48.66</v>
      </c>
      <c r="I321" s="1">
        <f t="shared" si="17"/>
        <v>37.08</v>
      </c>
      <c r="J321" t="s">
        <v>54</v>
      </c>
      <c r="K321" s="45" t="s">
        <v>167</v>
      </c>
      <c r="L321" s="57">
        <v>0</v>
      </c>
      <c r="M321" s="58">
        <v>9.27</v>
      </c>
      <c r="N321" s="57">
        <v>0</v>
      </c>
      <c r="O321" s="58">
        <v>0</v>
      </c>
      <c r="P321" s="57">
        <v>0</v>
      </c>
      <c r="Q321" s="58">
        <v>0</v>
      </c>
      <c r="R321" s="57">
        <v>0</v>
      </c>
      <c r="S321" s="58">
        <v>2.31</v>
      </c>
      <c r="T321" s="57">
        <v>0</v>
      </c>
      <c r="U321" s="58">
        <v>37.08</v>
      </c>
      <c r="V321" s="57">
        <v>0</v>
      </c>
      <c r="W321" s="58">
        <v>0</v>
      </c>
      <c r="X321" s="54">
        <v>48.66</v>
      </c>
    </row>
    <row r="322" spans="1:24" x14ac:dyDescent="0.25">
      <c r="A322" t="s">
        <v>78</v>
      </c>
      <c r="D322" s="66"/>
      <c r="F322" t="s">
        <v>56</v>
      </c>
      <c r="G322" t="s">
        <v>57</v>
      </c>
      <c r="H322" s="1">
        <f t="shared" si="16"/>
        <v>538235.57000000007</v>
      </c>
      <c r="I322" s="1">
        <f t="shared" si="17"/>
        <v>409956.63</v>
      </c>
      <c r="J322" t="s">
        <v>56</v>
      </c>
      <c r="K322" s="45" t="s">
        <v>168</v>
      </c>
      <c r="L322" s="57">
        <v>50.51</v>
      </c>
      <c r="M322" s="58">
        <v>102623.07</v>
      </c>
      <c r="N322" s="57">
        <v>515.17999999999995</v>
      </c>
      <c r="O322" s="58">
        <v>0</v>
      </c>
      <c r="P322" s="57">
        <v>0</v>
      </c>
      <c r="Q322" s="58">
        <v>0</v>
      </c>
      <c r="R322" s="57">
        <v>0</v>
      </c>
      <c r="S322" s="58">
        <v>25655.87</v>
      </c>
      <c r="T322" s="57">
        <v>128.81</v>
      </c>
      <c r="U322" s="58">
        <v>409956.63</v>
      </c>
      <c r="V322" s="57">
        <v>2059.83</v>
      </c>
      <c r="W322" s="58">
        <v>37.880000000000003</v>
      </c>
      <c r="X322" s="54">
        <v>541027.78</v>
      </c>
    </row>
    <row r="323" spans="1:24" x14ac:dyDescent="0.25">
      <c r="A323" t="s">
        <v>78</v>
      </c>
      <c r="D323" s="66"/>
      <c r="F323" t="s">
        <v>58</v>
      </c>
      <c r="G323" t="s">
        <v>59</v>
      </c>
      <c r="H323" s="1">
        <f t="shared" si="16"/>
        <v>123540.19</v>
      </c>
      <c r="I323" s="1">
        <f t="shared" si="17"/>
        <v>93821.29</v>
      </c>
      <c r="J323" t="s">
        <v>58</v>
      </c>
      <c r="K323" s="45" t="s">
        <v>169</v>
      </c>
      <c r="L323" s="57">
        <v>93963.92</v>
      </c>
      <c r="M323" s="58">
        <v>23775.16</v>
      </c>
      <c r="N323" s="57">
        <v>148.72</v>
      </c>
      <c r="O323" s="58">
        <v>0</v>
      </c>
      <c r="P323" s="57">
        <v>0</v>
      </c>
      <c r="Q323" s="58">
        <v>0</v>
      </c>
      <c r="R323" s="57">
        <v>0</v>
      </c>
      <c r="S323" s="58">
        <v>5943.74</v>
      </c>
      <c r="T323" s="57">
        <v>37.18</v>
      </c>
      <c r="U323" s="58">
        <v>93821.29</v>
      </c>
      <c r="V323" s="57">
        <v>594.86</v>
      </c>
      <c r="W323" s="58">
        <v>67358.33</v>
      </c>
      <c r="X323" s="54">
        <v>285643.2</v>
      </c>
    </row>
    <row r="324" spans="1:24" x14ac:dyDescent="0.25">
      <c r="A324" t="s">
        <v>78</v>
      </c>
      <c r="D324" s="66"/>
      <c r="F324" t="s">
        <v>60</v>
      </c>
      <c r="G324" t="s">
        <v>61</v>
      </c>
      <c r="H324" s="1">
        <f t="shared" si="16"/>
        <v>2624.63</v>
      </c>
      <c r="I324" s="1">
        <f t="shared" si="17"/>
        <v>1996.68</v>
      </c>
      <c r="J324" t="s">
        <v>60</v>
      </c>
      <c r="K324" s="45" t="s">
        <v>170</v>
      </c>
      <c r="L324" s="57">
        <v>1623.31</v>
      </c>
      <c r="M324" s="58">
        <v>502.37</v>
      </c>
      <c r="N324" s="57">
        <v>0</v>
      </c>
      <c r="O324" s="58">
        <v>0</v>
      </c>
      <c r="P324" s="57">
        <v>0</v>
      </c>
      <c r="Q324" s="58">
        <v>0</v>
      </c>
      <c r="R324" s="57">
        <v>0</v>
      </c>
      <c r="S324" s="58">
        <v>125.58</v>
      </c>
      <c r="T324" s="57">
        <v>0</v>
      </c>
      <c r="U324" s="58">
        <v>1996.68</v>
      </c>
      <c r="V324" s="57">
        <v>0</v>
      </c>
      <c r="W324" s="58">
        <v>1217.45</v>
      </c>
      <c r="X324" s="54">
        <v>5465.39</v>
      </c>
    </row>
    <row r="325" spans="1:24" x14ac:dyDescent="0.25">
      <c r="A325" t="s">
        <v>78</v>
      </c>
      <c r="D325" s="66"/>
      <c r="F325" t="s">
        <v>62</v>
      </c>
      <c r="G325" t="s">
        <v>63</v>
      </c>
      <c r="H325" s="1">
        <f t="shared" si="16"/>
        <v>0</v>
      </c>
      <c r="I325" s="1">
        <f t="shared" si="17"/>
        <v>0</v>
      </c>
      <c r="J325" t="s">
        <v>62</v>
      </c>
      <c r="K325" s="45" t="s">
        <v>171</v>
      </c>
      <c r="L325" s="57">
        <v>0</v>
      </c>
      <c r="M325" s="58">
        <v>0</v>
      </c>
      <c r="N325" s="57">
        <v>0</v>
      </c>
      <c r="O325" s="58">
        <v>0</v>
      </c>
      <c r="P325" s="57">
        <v>0</v>
      </c>
      <c r="Q325" s="58">
        <v>0</v>
      </c>
      <c r="R325" s="57">
        <v>0</v>
      </c>
      <c r="S325" s="58">
        <v>0</v>
      </c>
      <c r="T325" s="57">
        <v>0</v>
      </c>
      <c r="U325" s="58">
        <v>0</v>
      </c>
      <c r="V325" s="57">
        <v>0</v>
      </c>
      <c r="W325" s="58">
        <v>0</v>
      </c>
      <c r="X325" s="54">
        <v>0</v>
      </c>
    </row>
    <row r="326" spans="1:24" x14ac:dyDescent="0.25">
      <c r="A326" t="s">
        <v>78</v>
      </c>
      <c r="D326" s="66"/>
      <c r="F326" t="s">
        <v>64</v>
      </c>
      <c r="G326" t="s">
        <v>65</v>
      </c>
      <c r="H326" s="1">
        <f t="shared" si="16"/>
        <v>349613.66000000003</v>
      </c>
      <c r="I326" s="1">
        <f t="shared" si="17"/>
        <v>265596.40000000002</v>
      </c>
      <c r="J326" t="s">
        <v>64</v>
      </c>
      <c r="K326" s="45" t="s">
        <v>172</v>
      </c>
      <c r="L326" s="57">
        <v>0</v>
      </c>
      <c r="M326" s="58">
        <v>67213.740000000005</v>
      </c>
      <c r="N326" s="57">
        <v>279.19</v>
      </c>
      <c r="O326" s="58">
        <v>0</v>
      </c>
      <c r="P326" s="57">
        <v>0</v>
      </c>
      <c r="Q326" s="58">
        <v>0</v>
      </c>
      <c r="R326" s="57">
        <v>0</v>
      </c>
      <c r="S326" s="58">
        <v>16803.52</v>
      </c>
      <c r="T326" s="57">
        <v>69.790000000000006</v>
      </c>
      <c r="U326" s="58">
        <v>265596.40000000002</v>
      </c>
      <c r="V326" s="57">
        <v>1111.27</v>
      </c>
      <c r="W326" s="58">
        <v>0</v>
      </c>
      <c r="X326" s="54">
        <v>351073.91</v>
      </c>
    </row>
    <row r="327" spans="1:24" x14ac:dyDescent="0.25">
      <c r="A327" t="s">
        <v>78</v>
      </c>
      <c r="D327" s="66"/>
      <c r="F327" t="s">
        <v>66</v>
      </c>
      <c r="G327" t="s">
        <v>67</v>
      </c>
      <c r="H327" s="1">
        <f t="shared" si="16"/>
        <v>401593.47000000003</v>
      </c>
      <c r="I327" s="1">
        <f t="shared" si="17"/>
        <v>304769.63</v>
      </c>
      <c r="J327" t="s">
        <v>66</v>
      </c>
      <c r="K327" s="45" t="s">
        <v>173</v>
      </c>
      <c r="L327" s="57">
        <v>0</v>
      </c>
      <c r="M327" s="58">
        <v>77459.16</v>
      </c>
      <c r="N327" s="57">
        <v>399.71</v>
      </c>
      <c r="O327" s="58">
        <v>0</v>
      </c>
      <c r="P327" s="57">
        <v>0</v>
      </c>
      <c r="Q327" s="58">
        <v>0</v>
      </c>
      <c r="R327" s="57">
        <v>0</v>
      </c>
      <c r="S327" s="58">
        <v>19364.68</v>
      </c>
      <c r="T327" s="57">
        <v>99.92</v>
      </c>
      <c r="U327" s="58">
        <v>304769.63</v>
      </c>
      <c r="V327" s="57">
        <v>1563.84</v>
      </c>
      <c r="W327" s="58">
        <v>0</v>
      </c>
      <c r="X327" s="54">
        <v>403656.94</v>
      </c>
    </row>
    <row r="328" spans="1:24" x14ac:dyDescent="0.25">
      <c r="A328" t="s">
        <v>78</v>
      </c>
      <c r="D328" s="66"/>
      <c r="F328" t="s">
        <v>68</v>
      </c>
      <c r="G328" t="s">
        <v>69</v>
      </c>
      <c r="H328" s="1">
        <f t="shared" si="16"/>
        <v>4936.71</v>
      </c>
      <c r="I328" s="1">
        <f t="shared" si="17"/>
        <v>3747.56</v>
      </c>
      <c r="J328" t="s">
        <v>68</v>
      </c>
      <c r="K328" s="45" t="s">
        <v>174</v>
      </c>
      <c r="L328" s="57">
        <v>31.8</v>
      </c>
      <c r="M328" s="58">
        <v>951.36</v>
      </c>
      <c r="N328" s="57">
        <v>0</v>
      </c>
      <c r="O328" s="58">
        <v>0</v>
      </c>
      <c r="P328" s="57">
        <v>0</v>
      </c>
      <c r="Q328" s="58">
        <v>0</v>
      </c>
      <c r="R328" s="57">
        <v>0</v>
      </c>
      <c r="S328" s="58">
        <v>237.79</v>
      </c>
      <c r="T328" s="57">
        <v>0</v>
      </c>
      <c r="U328" s="58">
        <v>3747.56</v>
      </c>
      <c r="V328" s="57">
        <v>0</v>
      </c>
      <c r="W328" s="58">
        <v>23.85</v>
      </c>
      <c r="X328" s="54">
        <v>4992.3599999999997</v>
      </c>
    </row>
    <row r="329" spans="1:24" x14ac:dyDescent="0.25">
      <c r="A329" t="s">
        <v>78</v>
      </c>
      <c r="D329" s="66"/>
      <c r="F329" t="s">
        <v>70</v>
      </c>
      <c r="G329" t="s">
        <v>71</v>
      </c>
      <c r="H329" s="1">
        <f t="shared" si="16"/>
        <v>128623.48999999999</v>
      </c>
      <c r="I329" s="1">
        <f t="shared" si="17"/>
        <v>97780.43</v>
      </c>
      <c r="J329" t="s">
        <v>70</v>
      </c>
      <c r="K329" s="45" t="s">
        <v>175</v>
      </c>
      <c r="L329" s="57">
        <v>0</v>
      </c>
      <c r="M329" s="58">
        <v>24674.38</v>
      </c>
      <c r="N329" s="57">
        <v>90.61</v>
      </c>
      <c r="O329" s="58">
        <v>0</v>
      </c>
      <c r="P329" s="57">
        <v>0</v>
      </c>
      <c r="Q329" s="58">
        <v>0</v>
      </c>
      <c r="R329" s="57">
        <v>0</v>
      </c>
      <c r="S329" s="58">
        <v>6168.68</v>
      </c>
      <c r="T329" s="57">
        <v>22.65</v>
      </c>
      <c r="U329" s="58">
        <v>97780.43</v>
      </c>
      <c r="V329" s="57">
        <v>359.52</v>
      </c>
      <c r="W329" s="58">
        <v>0</v>
      </c>
      <c r="X329" s="54">
        <v>129096.27</v>
      </c>
    </row>
    <row r="330" spans="1:24" ht="13.8" thickBot="1" x14ac:dyDescent="0.3">
      <c r="D330" s="66"/>
      <c r="H330" s="6">
        <f>SUM(H296:H329)</f>
        <v>7636109.1000000006</v>
      </c>
      <c r="I330" s="6">
        <f>SUM(I296:I329)</f>
        <v>5805880.2799999984</v>
      </c>
      <c r="K330" s="42"/>
      <c r="L330" s="60">
        <v>96172.29</v>
      </c>
      <c r="M330" s="61">
        <v>1464184.45</v>
      </c>
      <c r="N330" s="60">
        <v>28346.709999999995</v>
      </c>
      <c r="O330" s="61">
        <v>0</v>
      </c>
      <c r="P330" s="60">
        <v>0</v>
      </c>
      <c r="Q330" s="61">
        <v>0</v>
      </c>
      <c r="R330" s="60">
        <v>0</v>
      </c>
      <c r="S330" s="61">
        <v>366044.37</v>
      </c>
      <c r="T330" s="60">
        <v>7086.5399999999991</v>
      </c>
      <c r="U330" s="61">
        <v>5805880.2799999984</v>
      </c>
      <c r="V330" s="60">
        <v>113033.76000000001</v>
      </c>
      <c r="W330" s="61">
        <v>69146</v>
      </c>
      <c r="X330" s="42">
        <v>7949894.3999999994</v>
      </c>
    </row>
    <row r="331" spans="1:24" ht="13.8" thickTop="1" x14ac:dyDescent="0.25">
      <c r="D331" s="66"/>
      <c r="H331" s="1"/>
      <c r="I331" s="1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51"/>
      <c r="X331" s="42"/>
    </row>
    <row r="332" spans="1:24" x14ac:dyDescent="0.25">
      <c r="A332" t="s">
        <v>79</v>
      </c>
      <c r="B332" t="s">
        <v>98</v>
      </c>
      <c r="C332" s="21">
        <f>SUM(H332:H334)</f>
        <v>150622.62</v>
      </c>
      <c r="D332" s="20">
        <f>SUM(I332:I334)</f>
        <v>100055.94</v>
      </c>
      <c r="E332" s="1"/>
      <c r="F332" t="s">
        <v>4</v>
      </c>
      <c r="G332" t="s">
        <v>5</v>
      </c>
      <c r="H332" s="1">
        <f t="shared" ref="H332:H365" si="18">SUM(M332,O332,Q332,U332,S332)</f>
        <v>48795.09</v>
      </c>
      <c r="I332" s="1">
        <f t="shared" ref="I332:I365" si="19">U332</f>
        <v>32341.13</v>
      </c>
      <c r="J332" t="s">
        <v>4</v>
      </c>
      <c r="K332" s="45" t="s">
        <v>142</v>
      </c>
      <c r="L332" s="57">
        <v>0</v>
      </c>
      <c r="M332" s="58">
        <v>8226.98</v>
      </c>
      <c r="N332" s="57">
        <v>0</v>
      </c>
      <c r="O332" s="58">
        <v>8226.98</v>
      </c>
      <c r="P332" s="57">
        <v>0</v>
      </c>
      <c r="Q332" s="58">
        <v>0</v>
      </c>
      <c r="R332" s="57">
        <v>0</v>
      </c>
      <c r="S332" s="58">
        <v>0</v>
      </c>
      <c r="T332" s="57">
        <v>0</v>
      </c>
      <c r="U332" s="58">
        <v>32341.13</v>
      </c>
      <c r="V332" s="57">
        <v>0</v>
      </c>
      <c r="W332" s="58">
        <v>0</v>
      </c>
      <c r="X332" s="59">
        <v>48795.09</v>
      </c>
    </row>
    <row r="333" spans="1:24" x14ac:dyDescent="0.25">
      <c r="A333" t="s">
        <v>79</v>
      </c>
      <c r="B333" t="s">
        <v>99</v>
      </c>
      <c r="C333" s="21">
        <f>H344</f>
        <v>210974.16999999998</v>
      </c>
      <c r="D333" s="20">
        <f>I344</f>
        <v>140331.10999999999</v>
      </c>
      <c r="E333" s="1"/>
      <c r="F333" t="s">
        <v>6</v>
      </c>
      <c r="G333" t="s">
        <v>7</v>
      </c>
      <c r="H333" s="1">
        <f t="shared" si="18"/>
        <v>4300.0499999999993</v>
      </c>
      <c r="I333" s="1">
        <f t="shared" si="19"/>
        <v>2855.97</v>
      </c>
      <c r="J333" t="s">
        <v>6</v>
      </c>
      <c r="K333" s="45" t="s">
        <v>143</v>
      </c>
      <c r="L333" s="57">
        <v>0</v>
      </c>
      <c r="M333" s="58">
        <v>722.04</v>
      </c>
      <c r="N333" s="57">
        <v>0</v>
      </c>
      <c r="O333" s="58">
        <v>722.04</v>
      </c>
      <c r="P333" s="57">
        <v>0</v>
      </c>
      <c r="Q333" s="58">
        <v>0</v>
      </c>
      <c r="R333" s="57">
        <v>0</v>
      </c>
      <c r="S333" s="58">
        <v>0</v>
      </c>
      <c r="T333" s="57">
        <v>0</v>
      </c>
      <c r="U333" s="58">
        <v>2855.97</v>
      </c>
      <c r="V333" s="57">
        <v>0</v>
      </c>
      <c r="W333" s="58">
        <v>0</v>
      </c>
      <c r="X333" s="59">
        <v>4300.05</v>
      </c>
    </row>
    <row r="334" spans="1:24" x14ac:dyDescent="0.25">
      <c r="A334" t="s">
        <v>79</v>
      </c>
      <c r="B334" t="s">
        <v>100</v>
      </c>
      <c r="C334" s="21">
        <f>SUM(H335:H336)</f>
        <v>18459.559999999998</v>
      </c>
      <c r="D334" s="20">
        <f>SUM(I335:I336)</f>
        <v>12259.46</v>
      </c>
      <c r="E334" s="1"/>
      <c r="F334" t="s">
        <v>8</v>
      </c>
      <c r="G334" t="s">
        <v>9</v>
      </c>
      <c r="H334" s="1">
        <f t="shared" si="18"/>
        <v>97527.48</v>
      </c>
      <c r="I334" s="1">
        <f t="shared" si="19"/>
        <v>64858.84</v>
      </c>
      <c r="J334" t="s">
        <v>8</v>
      </c>
      <c r="K334" s="45" t="s">
        <v>144</v>
      </c>
      <c r="L334" s="57">
        <v>494.21</v>
      </c>
      <c r="M334" s="58">
        <v>16334.32</v>
      </c>
      <c r="N334" s="57">
        <v>85.13</v>
      </c>
      <c r="O334" s="58">
        <v>16334.32</v>
      </c>
      <c r="P334" s="57">
        <v>85.13</v>
      </c>
      <c r="Q334" s="58">
        <v>0</v>
      </c>
      <c r="R334" s="57">
        <v>0</v>
      </c>
      <c r="S334" s="58">
        <v>0</v>
      </c>
      <c r="T334" s="57">
        <v>0</v>
      </c>
      <c r="U334" s="58">
        <v>64858.84</v>
      </c>
      <c r="V334" s="57">
        <v>338.98</v>
      </c>
      <c r="W334" s="58">
        <v>370.65</v>
      </c>
      <c r="X334" s="59">
        <v>98901.58</v>
      </c>
    </row>
    <row r="335" spans="1:24" x14ac:dyDescent="0.25">
      <c r="A335" t="s">
        <v>79</v>
      </c>
      <c r="B335" t="s">
        <v>110</v>
      </c>
      <c r="C335" s="21">
        <f>H337</f>
        <v>95713.86</v>
      </c>
      <c r="D335" s="20">
        <f>I337</f>
        <v>63586.400000000001</v>
      </c>
      <c r="E335" s="1"/>
      <c r="F335" t="s">
        <v>10</v>
      </c>
      <c r="G335" t="s">
        <v>11</v>
      </c>
      <c r="H335" s="1">
        <f t="shared" si="18"/>
        <v>11061.14</v>
      </c>
      <c r="I335" s="1">
        <f t="shared" si="19"/>
        <v>7343.66</v>
      </c>
      <c r="J335" t="s">
        <v>10</v>
      </c>
      <c r="K335" s="45" t="s">
        <v>145</v>
      </c>
      <c r="L335" s="57">
        <v>0</v>
      </c>
      <c r="M335" s="58">
        <v>1858.74</v>
      </c>
      <c r="N335" s="57">
        <v>0</v>
      </c>
      <c r="O335" s="58">
        <v>1858.74</v>
      </c>
      <c r="P335" s="57">
        <v>0</v>
      </c>
      <c r="Q335" s="58">
        <v>0</v>
      </c>
      <c r="R335" s="57">
        <v>0</v>
      </c>
      <c r="S335" s="58">
        <v>0</v>
      </c>
      <c r="T335" s="57">
        <v>0</v>
      </c>
      <c r="U335" s="58">
        <v>7343.66</v>
      </c>
      <c r="V335" s="57">
        <v>0</v>
      </c>
      <c r="W335" s="58">
        <v>0</v>
      </c>
      <c r="X335" s="59">
        <v>11061.14</v>
      </c>
    </row>
    <row r="336" spans="1:24" x14ac:dyDescent="0.25">
      <c r="A336" t="s">
        <v>79</v>
      </c>
      <c r="B336" t="s">
        <v>101</v>
      </c>
      <c r="C336" s="21">
        <f>SUM(H338:H339)</f>
        <v>1071416.98</v>
      </c>
      <c r="D336" s="20">
        <f>SUM(I338:I339)</f>
        <v>712464.42</v>
      </c>
      <c r="E336" s="1"/>
      <c r="F336" t="s">
        <v>12</v>
      </c>
      <c r="G336" t="s">
        <v>13</v>
      </c>
      <c r="H336" s="1">
        <f t="shared" si="18"/>
        <v>7398.42</v>
      </c>
      <c r="I336" s="1">
        <f t="shared" si="19"/>
        <v>4915.8</v>
      </c>
      <c r="J336" t="s">
        <v>12</v>
      </c>
      <c r="K336" s="45" t="s">
        <v>146</v>
      </c>
      <c r="L336" s="57">
        <v>0</v>
      </c>
      <c r="M336" s="58">
        <v>1241.31</v>
      </c>
      <c r="N336" s="57">
        <v>316.75</v>
      </c>
      <c r="O336" s="58">
        <v>1241.31</v>
      </c>
      <c r="P336" s="57">
        <v>316.75</v>
      </c>
      <c r="Q336" s="58">
        <v>0</v>
      </c>
      <c r="R336" s="57">
        <v>0</v>
      </c>
      <c r="S336" s="58">
        <v>0</v>
      </c>
      <c r="T336" s="57">
        <v>0</v>
      </c>
      <c r="U336" s="58">
        <v>4915.8</v>
      </c>
      <c r="V336" s="57">
        <v>1262.68</v>
      </c>
      <c r="W336" s="58">
        <v>0</v>
      </c>
      <c r="X336" s="59">
        <v>9294.6</v>
      </c>
    </row>
    <row r="337" spans="1:24" x14ac:dyDescent="0.25">
      <c r="A337" t="s">
        <v>79</v>
      </c>
      <c r="B337" t="s">
        <v>102</v>
      </c>
      <c r="C337" s="21">
        <f>SUM(H340:H341)</f>
        <v>86168.49</v>
      </c>
      <c r="D337" s="20">
        <f>SUM(I340:I341)</f>
        <v>56975.79</v>
      </c>
      <c r="E337" s="1"/>
      <c r="F337" t="s">
        <v>14</v>
      </c>
      <c r="G337" t="s">
        <v>15</v>
      </c>
      <c r="H337" s="1">
        <f t="shared" si="18"/>
        <v>95713.86</v>
      </c>
      <c r="I337" s="1">
        <f t="shared" si="19"/>
        <v>63586.400000000001</v>
      </c>
      <c r="J337" t="s">
        <v>14</v>
      </c>
      <c r="K337" s="45" t="s">
        <v>147</v>
      </c>
      <c r="L337" s="57">
        <v>0</v>
      </c>
      <c r="M337" s="58">
        <v>16063.73</v>
      </c>
      <c r="N337" s="57">
        <v>151.94</v>
      </c>
      <c r="O337" s="58">
        <v>16063.73</v>
      </c>
      <c r="P337" s="57">
        <v>151.94</v>
      </c>
      <c r="Q337" s="58">
        <v>0</v>
      </c>
      <c r="R337" s="57">
        <v>0</v>
      </c>
      <c r="S337" s="58">
        <v>0</v>
      </c>
      <c r="T337" s="57">
        <v>0</v>
      </c>
      <c r="U337" s="58">
        <v>63586.400000000001</v>
      </c>
      <c r="V337" s="57">
        <v>605.33000000000004</v>
      </c>
      <c r="W337" s="58">
        <v>0</v>
      </c>
      <c r="X337" s="59">
        <v>96623.07</v>
      </c>
    </row>
    <row r="338" spans="1:24" x14ac:dyDescent="0.25">
      <c r="A338" t="s">
        <v>79</v>
      </c>
      <c r="B338" t="s">
        <v>103</v>
      </c>
      <c r="C338" s="21">
        <f>H342</f>
        <v>7031.92</v>
      </c>
      <c r="D338" s="20">
        <f>I342</f>
        <v>4668.58</v>
      </c>
      <c r="E338" s="1"/>
      <c r="F338" t="s">
        <v>16</v>
      </c>
      <c r="G338" t="s">
        <v>17</v>
      </c>
      <c r="H338" s="1">
        <f t="shared" si="18"/>
        <v>1032141.5700000001</v>
      </c>
      <c r="I338" s="1">
        <f t="shared" si="19"/>
        <v>686360.41</v>
      </c>
      <c r="J338" t="s">
        <v>16</v>
      </c>
      <c r="K338" s="45" t="s">
        <v>148</v>
      </c>
      <c r="L338" s="57">
        <v>0</v>
      </c>
      <c r="M338" s="58">
        <v>172890.58</v>
      </c>
      <c r="N338" s="57">
        <v>415.12</v>
      </c>
      <c r="O338" s="58">
        <v>172890.58</v>
      </c>
      <c r="P338" s="57">
        <v>415.12</v>
      </c>
      <c r="Q338" s="58">
        <v>0</v>
      </c>
      <c r="R338" s="57">
        <v>0</v>
      </c>
      <c r="S338" s="58">
        <v>0</v>
      </c>
      <c r="T338" s="57">
        <v>0</v>
      </c>
      <c r="U338" s="58">
        <v>686360.41</v>
      </c>
      <c r="V338" s="57">
        <v>1619</v>
      </c>
      <c r="W338" s="58">
        <v>0</v>
      </c>
      <c r="X338" s="59">
        <v>1034590.81</v>
      </c>
    </row>
    <row r="339" spans="1:24" x14ac:dyDescent="0.25">
      <c r="A339" t="s">
        <v>79</v>
      </c>
      <c r="B339" t="s">
        <v>104</v>
      </c>
      <c r="C339" s="21">
        <f>SUM(H345:H346)</f>
        <v>55816.340000000004</v>
      </c>
      <c r="D339" s="20">
        <f>SUM(I345:I346)</f>
        <v>37026.400000000001</v>
      </c>
      <c r="E339" s="1"/>
      <c r="F339" t="s">
        <v>18</v>
      </c>
      <c r="G339" t="s">
        <v>19</v>
      </c>
      <c r="H339" s="1">
        <f t="shared" si="18"/>
        <v>39275.409999999996</v>
      </c>
      <c r="I339" s="1">
        <f t="shared" si="19"/>
        <v>26104.01</v>
      </c>
      <c r="J339" t="s">
        <v>18</v>
      </c>
      <c r="K339" s="45" t="s">
        <v>149</v>
      </c>
      <c r="L339" s="57">
        <v>0</v>
      </c>
      <c r="M339" s="58">
        <v>6585.7</v>
      </c>
      <c r="N339" s="57">
        <v>0</v>
      </c>
      <c r="O339" s="58">
        <v>6585.7</v>
      </c>
      <c r="P339" s="57">
        <v>0</v>
      </c>
      <c r="Q339" s="58">
        <v>0</v>
      </c>
      <c r="R339" s="57">
        <v>0</v>
      </c>
      <c r="S339" s="58">
        <v>0</v>
      </c>
      <c r="T339" s="57">
        <v>0</v>
      </c>
      <c r="U339" s="58">
        <v>26104.01</v>
      </c>
      <c r="V339" s="57">
        <v>0</v>
      </c>
      <c r="W339" s="58">
        <v>0</v>
      </c>
      <c r="X339" s="59">
        <v>39275.410000000003</v>
      </c>
    </row>
    <row r="340" spans="1:24" x14ac:dyDescent="0.25">
      <c r="A340" t="s">
        <v>79</v>
      </c>
      <c r="B340" t="s">
        <v>105</v>
      </c>
      <c r="C340" s="21">
        <f>H350</f>
        <v>5545.24</v>
      </c>
      <c r="D340" s="20">
        <f>I350</f>
        <v>3692.28</v>
      </c>
      <c r="E340" s="1"/>
      <c r="F340" t="s">
        <v>20</v>
      </c>
      <c r="G340" t="s">
        <v>21</v>
      </c>
      <c r="H340" s="1">
        <f t="shared" si="18"/>
        <v>85422.19</v>
      </c>
      <c r="I340" s="1">
        <f t="shared" si="19"/>
        <v>56479.23</v>
      </c>
      <c r="J340" t="s">
        <v>20</v>
      </c>
      <c r="K340" s="45" t="s">
        <v>150</v>
      </c>
      <c r="L340" s="57">
        <v>0</v>
      </c>
      <c r="M340" s="58">
        <v>14471.48</v>
      </c>
      <c r="N340" s="57">
        <v>0</v>
      </c>
      <c r="O340" s="58">
        <v>14471.48</v>
      </c>
      <c r="P340" s="57">
        <v>0</v>
      </c>
      <c r="Q340" s="58">
        <v>0</v>
      </c>
      <c r="R340" s="57">
        <v>0</v>
      </c>
      <c r="S340" s="58">
        <v>0</v>
      </c>
      <c r="T340" s="57">
        <v>0</v>
      </c>
      <c r="U340" s="58">
        <v>56479.23</v>
      </c>
      <c r="V340" s="57">
        <v>0</v>
      </c>
      <c r="W340" s="58">
        <v>0</v>
      </c>
      <c r="X340" s="59">
        <v>85422.19</v>
      </c>
    </row>
    <row r="341" spans="1:24" x14ac:dyDescent="0.25">
      <c r="A341" t="s">
        <v>79</v>
      </c>
      <c r="B341" t="s">
        <v>106</v>
      </c>
      <c r="C341" s="21">
        <f>H351</f>
        <v>168286.37</v>
      </c>
      <c r="D341" s="20">
        <f>I351</f>
        <v>111859.39</v>
      </c>
      <c r="E341" s="1"/>
      <c r="F341" t="s">
        <v>22</v>
      </c>
      <c r="G341" t="s">
        <v>23</v>
      </c>
      <c r="H341" s="1">
        <f t="shared" si="18"/>
        <v>746.3</v>
      </c>
      <c r="I341" s="1">
        <f t="shared" si="19"/>
        <v>496.56</v>
      </c>
      <c r="J341" t="s">
        <v>22</v>
      </c>
      <c r="K341" s="45" t="s">
        <v>151</v>
      </c>
      <c r="L341" s="57">
        <v>0</v>
      </c>
      <c r="M341" s="58">
        <v>124.87</v>
      </c>
      <c r="N341" s="57">
        <v>0</v>
      </c>
      <c r="O341" s="58">
        <v>124.87</v>
      </c>
      <c r="P341" s="57">
        <v>0</v>
      </c>
      <c r="Q341" s="58">
        <v>0</v>
      </c>
      <c r="R341" s="57">
        <v>0</v>
      </c>
      <c r="S341" s="58">
        <v>0</v>
      </c>
      <c r="T341" s="57">
        <v>0</v>
      </c>
      <c r="U341" s="58">
        <v>496.56</v>
      </c>
      <c r="V341" s="57">
        <v>0</v>
      </c>
      <c r="W341" s="58">
        <v>0</v>
      </c>
      <c r="X341" s="59">
        <v>746.3</v>
      </c>
    </row>
    <row r="342" spans="1:24" x14ac:dyDescent="0.25">
      <c r="A342" t="s">
        <v>79</v>
      </c>
      <c r="B342" t="s">
        <v>194</v>
      </c>
      <c r="C342" s="21">
        <f>H356</f>
        <v>616364.77</v>
      </c>
      <c r="D342" s="20">
        <f>I356</f>
        <v>410092.27</v>
      </c>
      <c r="E342" s="1"/>
      <c r="F342" t="s">
        <v>24</v>
      </c>
      <c r="G342" t="s">
        <v>25</v>
      </c>
      <c r="H342" s="1">
        <f t="shared" si="18"/>
        <v>7031.92</v>
      </c>
      <c r="I342" s="1">
        <f t="shared" si="19"/>
        <v>4668.58</v>
      </c>
      <c r="J342" t="s">
        <v>24</v>
      </c>
      <c r="K342" s="45" t="s">
        <v>152</v>
      </c>
      <c r="L342" s="57">
        <v>0</v>
      </c>
      <c r="M342" s="58">
        <v>1181.67</v>
      </c>
      <c r="N342" s="57">
        <v>0</v>
      </c>
      <c r="O342" s="58">
        <v>1181.67</v>
      </c>
      <c r="P342" s="57">
        <v>0</v>
      </c>
      <c r="Q342" s="58">
        <v>0</v>
      </c>
      <c r="R342" s="57">
        <v>0</v>
      </c>
      <c r="S342" s="58">
        <v>0</v>
      </c>
      <c r="T342" s="57">
        <v>0</v>
      </c>
      <c r="U342" s="58">
        <v>4668.58</v>
      </c>
      <c r="V342" s="57">
        <v>0</v>
      </c>
      <c r="W342" s="58">
        <v>0</v>
      </c>
      <c r="X342" s="59">
        <v>7031.92</v>
      </c>
    </row>
    <row r="343" spans="1:24" x14ac:dyDescent="0.25">
      <c r="A343" t="s">
        <v>79</v>
      </c>
      <c r="B343" t="s">
        <v>109</v>
      </c>
      <c r="C343" s="21">
        <f>H343+SUM(H347:H349)+SUM(H352:H355)+SUM(H357:H358)</f>
        <v>369573.92000000004</v>
      </c>
      <c r="D343" s="20">
        <f>I343+SUM(I347:I349)+SUM(I352:I355)+SUM(I357:I358)</f>
        <v>245538.69999999998</v>
      </c>
      <c r="E343" s="1"/>
      <c r="F343" t="s">
        <v>26</v>
      </c>
      <c r="G343" t="s">
        <v>27</v>
      </c>
      <c r="H343" s="1">
        <f t="shared" si="18"/>
        <v>22932.91</v>
      </c>
      <c r="I343" s="1">
        <f t="shared" si="19"/>
        <v>15195.73</v>
      </c>
      <c r="J343" t="s">
        <v>26</v>
      </c>
      <c r="K343" s="45" t="s">
        <v>153</v>
      </c>
      <c r="L343" s="57">
        <v>0</v>
      </c>
      <c r="M343" s="58">
        <v>3868.59</v>
      </c>
      <c r="N343" s="57">
        <v>78.989999999999995</v>
      </c>
      <c r="O343" s="58">
        <v>3868.59</v>
      </c>
      <c r="P343" s="57">
        <v>78.989999999999995</v>
      </c>
      <c r="Q343" s="58">
        <v>0</v>
      </c>
      <c r="R343" s="57">
        <v>0</v>
      </c>
      <c r="S343" s="58">
        <v>0</v>
      </c>
      <c r="T343" s="57">
        <v>0</v>
      </c>
      <c r="U343" s="58">
        <v>15195.73</v>
      </c>
      <c r="V343" s="57">
        <v>306.66000000000003</v>
      </c>
      <c r="W343" s="58">
        <v>0</v>
      </c>
      <c r="X343" s="59">
        <v>23397.55</v>
      </c>
    </row>
    <row r="344" spans="1:24" x14ac:dyDescent="0.25">
      <c r="A344" t="s">
        <v>79</v>
      </c>
      <c r="B344" t="s">
        <v>107</v>
      </c>
      <c r="C344" s="21">
        <f>SUM(H359:H361)</f>
        <v>384513.01</v>
      </c>
      <c r="D344" s="20">
        <f>SUM(I359:I361)</f>
        <v>254617.03</v>
      </c>
      <c r="E344" s="1"/>
      <c r="F344" t="s">
        <v>28</v>
      </c>
      <c r="G344" t="s">
        <v>29</v>
      </c>
      <c r="H344" s="1">
        <f t="shared" si="18"/>
        <v>210974.16999999998</v>
      </c>
      <c r="I344" s="1">
        <f t="shared" si="19"/>
        <v>140331.10999999999</v>
      </c>
      <c r="J344" t="s">
        <v>28</v>
      </c>
      <c r="K344" s="45" t="s">
        <v>154</v>
      </c>
      <c r="L344" s="57">
        <v>494.19</v>
      </c>
      <c r="M344" s="58">
        <v>35321.53</v>
      </c>
      <c r="N344" s="57">
        <v>26.05</v>
      </c>
      <c r="O344" s="58">
        <v>35321.53</v>
      </c>
      <c r="P344" s="57">
        <v>26.05</v>
      </c>
      <c r="Q344" s="58">
        <v>0</v>
      </c>
      <c r="R344" s="57">
        <v>0</v>
      </c>
      <c r="S344" s="58">
        <v>0</v>
      </c>
      <c r="T344" s="57">
        <v>0</v>
      </c>
      <c r="U344" s="58">
        <v>140331.10999999999</v>
      </c>
      <c r="V344" s="57">
        <v>103.91</v>
      </c>
      <c r="W344" s="58">
        <v>370.67</v>
      </c>
      <c r="X344" s="59">
        <v>211995.04</v>
      </c>
    </row>
    <row r="345" spans="1:24" x14ac:dyDescent="0.25">
      <c r="A345" t="s">
        <v>79</v>
      </c>
      <c r="B345" t="s">
        <v>108</v>
      </c>
      <c r="C345" s="21">
        <f>SUM(H362:H365)</f>
        <v>534554.26</v>
      </c>
      <c r="D345" s="20">
        <f>SUM(I362:I365)</f>
        <v>354227.12</v>
      </c>
      <c r="F345" t="s">
        <v>30</v>
      </c>
      <c r="G345" t="s">
        <v>31</v>
      </c>
      <c r="H345" s="1">
        <f t="shared" si="18"/>
        <v>54842.400000000001</v>
      </c>
      <c r="I345" s="1">
        <f t="shared" si="19"/>
        <v>36380.94</v>
      </c>
      <c r="J345" t="s">
        <v>30</v>
      </c>
      <c r="K345" s="45" t="s">
        <v>155</v>
      </c>
      <c r="L345" s="57">
        <v>0</v>
      </c>
      <c r="M345" s="58">
        <v>9230.73</v>
      </c>
      <c r="N345" s="57">
        <v>1.46</v>
      </c>
      <c r="O345" s="58">
        <v>9230.73</v>
      </c>
      <c r="P345" s="57">
        <v>1.46</v>
      </c>
      <c r="Q345" s="58">
        <v>0</v>
      </c>
      <c r="R345" s="57">
        <v>0</v>
      </c>
      <c r="S345" s="58">
        <v>0</v>
      </c>
      <c r="T345" s="57">
        <v>0</v>
      </c>
      <c r="U345" s="58">
        <v>36380.94</v>
      </c>
      <c r="V345" s="57">
        <v>6.02</v>
      </c>
      <c r="W345" s="58">
        <v>0</v>
      </c>
      <c r="X345" s="59">
        <v>54851.34</v>
      </c>
    </row>
    <row r="346" spans="1:24" x14ac:dyDescent="0.25">
      <c r="A346" t="s">
        <v>79</v>
      </c>
      <c r="D346" s="66"/>
      <c r="E346" s="6"/>
      <c r="F346" t="s">
        <v>32</v>
      </c>
      <c r="G346" t="s">
        <v>33</v>
      </c>
      <c r="H346" s="1">
        <f t="shared" si="18"/>
        <v>973.94</v>
      </c>
      <c r="I346" s="1">
        <f t="shared" si="19"/>
        <v>645.46</v>
      </c>
      <c r="J346" t="s">
        <v>32</v>
      </c>
      <c r="K346" s="45" t="s">
        <v>156</v>
      </c>
      <c r="L346" s="57">
        <v>0</v>
      </c>
      <c r="M346" s="58">
        <v>164.24</v>
      </c>
      <c r="N346" s="57">
        <v>0</v>
      </c>
      <c r="O346" s="58">
        <v>164.24</v>
      </c>
      <c r="P346" s="57">
        <v>0</v>
      </c>
      <c r="Q346" s="58">
        <v>0</v>
      </c>
      <c r="R346" s="57">
        <v>0</v>
      </c>
      <c r="S346" s="58">
        <v>0</v>
      </c>
      <c r="T346" s="57">
        <v>0</v>
      </c>
      <c r="U346" s="58">
        <v>645.46</v>
      </c>
      <c r="V346" s="57">
        <v>0</v>
      </c>
      <c r="W346" s="58">
        <v>0</v>
      </c>
      <c r="X346" s="59">
        <v>973.94</v>
      </c>
    </row>
    <row r="347" spans="1:24" x14ac:dyDescent="0.25">
      <c r="A347" t="s">
        <v>79</v>
      </c>
      <c r="B347" s="3" t="s">
        <v>97</v>
      </c>
      <c r="C347" s="25">
        <f>SUM(C332:C345)</f>
        <v>3775041.51</v>
      </c>
      <c r="D347" s="28">
        <f>SUM(D332:D345)</f>
        <v>2507394.89</v>
      </c>
      <c r="F347" t="s">
        <v>34</v>
      </c>
      <c r="G347" t="s">
        <v>35</v>
      </c>
      <c r="H347" s="1">
        <f t="shared" si="18"/>
        <v>4584.9800000000005</v>
      </c>
      <c r="I347" s="1">
        <f t="shared" si="19"/>
        <v>3051.32</v>
      </c>
      <c r="J347" t="s">
        <v>34</v>
      </c>
      <c r="K347" s="45" t="s">
        <v>157</v>
      </c>
      <c r="L347" s="57">
        <v>0</v>
      </c>
      <c r="M347" s="58">
        <v>766.83</v>
      </c>
      <c r="N347" s="57">
        <v>0</v>
      </c>
      <c r="O347" s="58">
        <v>766.83</v>
      </c>
      <c r="P347" s="57">
        <v>0</v>
      </c>
      <c r="Q347" s="58">
        <v>0</v>
      </c>
      <c r="R347" s="57">
        <v>0</v>
      </c>
      <c r="S347" s="58">
        <v>0</v>
      </c>
      <c r="T347" s="57">
        <v>0</v>
      </c>
      <c r="U347" s="58">
        <v>3051.32</v>
      </c>
      <c r="V347" s="57">
        <v>0</v>
      </c>
      <c r="W347" s="58">
        <v>0</v>
      </c>
      <c r="X347" s="59">
        <v>4584.9799999999996</v>
      </c>
    </row>
    <row r="348" spans="1:24" x14ac:dyDescent="0.25">
      <c r="A348" t="s">
        <v>79</v>
      </c>
      <c r="D348" s="66"/>
      <c r="F348" t="s">
        <v>36</v>
      </c>
      <c r="G348" t="s">
        <v>37</v>
      </c>
      <c r="H348" s="1">
        <f t="shared" si="18"/>
        <v>36017.629999999997</v>
      </c>
      <c r="I348" s="1">
        <f t="shared" si="19"/>
        <v>23951.01</v>
      </c>
      <c r="J348" t="s">
        <v>36</v>
      </c>
      <c r="K348" s="45" t="s">
        <v>158</v>
      </c>
      <c r="L348" s="57">
        <v>3848.73</v>
      </c>
      <c r="M348" s="58">
        <v>6033.31</v>
      </c>
      <c r="N348" s="57">
        <v>0</v>
      </c>
      <c r="O348" s="58">
        <v>6033.31</v>
      </c>
      <c r="P348" s="57">
        <v>0</v>
      </c>
      <c r="Q348" s="58">
        <v>0</v>
      </c>
      <c r="R348" s="57">
        <v>0</v>
      </c>
      <c r="S348" s="58">
        <v>0</v>
      </c>
      <c r="T348" s="57">
        <v>0</v>
      </c>
      <c r="U348" s="58">
        <v>23951.01</v>
      </c>
      <c r="V348" s="57">
        <v>0</v>
      </c>
      <c r="W348" s="58">
        <v>2848.84</v>
      </c>
      <c r="X348" s="59">
        <v>42715.199999999997</v>
      </c>
    </row>
    <row r="349" spans="1:24" x14ac:dyDescent="0.25">
      <c r="A349" t="s">
        <v>79</v>
      </c>
      <c r="B349" s="30" t="s">
        <v>176</v>
      </c>
      <c r="C349" s="21">
        <f>SUM(C332:C343)</f>
        <v>2855974.2399999998</v>
      </c>
      <c r="D349" s="20">
        <f>SUM(D332:D343)</f>
        <v>1898550.74</v>
      </c>
      <c r="F349" t="s">
        <v>38</v>
      </c>
      <c r="G349" t="s">
        <v>39</v>
      </c>
      <c r="H349" s="1">
        <f t="shared" si="18"/>
        <v>6617.6900000000005</v>
      </c>
      <c r="I349" s="1">
        <f t="shared" si="19"/>
        <v>4387.21</v>
      </c>
      <c r="J349" t="s">
        <v>38</v>
      </c>
      <c r="K349" s="45" t="s">
        <v>159</v>
      </c>
      <c r="L349" s="57">
        <v>0</v>
      </c>
      <c r="M349" s="58">
        <v>1115.24</v>
      </c>
      <c r="N349" s="57">
        <v>2.11</v>
      </c>
      <c r="O349" s="58">
        <v>1115.24</v>
      </c>
      <c r="P349" s="57">
        <v>2.11</v>
      </c>
      <c r="Q349" s="58">
        <v>0</v>
      </c>
      <c r="R349" s="57">
        <v>0</v>
      </c>
      <c r="S349" s="58">
        <v>0</v>
      </c>
      <c r="T349" s="57">
        <v>0</v>
      </c>
      <c r="U349" s="58">
        <v>4387.21</v>
      </c>
      <c r="V349" s="57">
        <v>8.4499999999999993</v>
      </c>
      <c r="W349" s="58">
        <v>0</v>
      </c>
      <c r="X349" s="59">
        <v>6630.36</v>
      </c>
    </row>
    <row r="350" spans="1:24" x14ac:dyDescent="0.25">
      <c r="A350" t="s">
        <v>79</v>
      </c>
      <c r="D350" s="66"/>
      <c r="F350" t="s">
        <v>40</v>
      </c>
      <c r="G350" t="s">
        <v>41</v>
      </c>
      <c r="H350" s="1">
        <f t="shared" si="18"/>
        <v>5545.24</v>
      </c>
      <c r="I350" s="1">
        <f t="shared" si="19"/>
        <v>3692.28</v>
      </c>
      <c r="J350" t="s">
        <v>40</v>
      </c>
      <c r="K350" s="45" t="s">
        <v>160</v>
      </c>
      <c r="L350" s="57">
        <v>0</v>
      </c>
      <c r="M350" s="58">
        <v>926.48</v>
      </c>
      <c r="N350" s="57">
        <v>0</v>
      </c>
      <c r="O350" s="58">
        <v>926.48</v>
      </c>
      <c r="P350" s="57">
        <v>0</v>
      </c>
      <c r="Q350" s="58">
        <v>0</v>
      </c>
      <c r="R350" s="57">
        <v>0</v>
      </c>
      <c r="S350" s="58">
        <v>0</v>
      </c>
      <c r="T350" s="57">
        <v>0</v>
      </c>
      <c r="U350" s="58">
        <v>3692.28</v>
      </c>
      <c r="V350" s="57">
        <v>0</v>
      </c>
      <c r="W350" s="58">
        <v>0</v>
      </c>
      <c r="X350" s="59">
        <v>5545.24</v>
      </c>
    </row>
    <row r="351" spans="1:24" x14ac:dyDescent="0.25">
      <c r="A351" t="s">
        <v>79</v>
      </c>
      <c r="D351" s="66"/>
      <c r="F351" t="s">
        <v>42</v>
      </c>
      <c r="G351" t="s">
        <v>43</v>
      </c>
      <c r="H351" s="1">
        <f t="shared" si="18"/>
        <v>168286.37</v>
      </c>
      <c r="I351" s="1">
        <f t="shared" si="19"/>
        <v>111859.39</v>
      </c>
      <c r="J351" t="s">
        <v>42</v>
      </c>
      <c r="K351" s="45" t="s">
        <v>161</v>
      </c>
      <c r="L351" s="57">
        <v>481.09</v>
      </c>
      <c r="M351" s="58">
        <v>28213.49</v>
      </c>
      <c r="N351" s="57">
        <v>9.1999999999999993</v>
      </c>
      <c r="O351" s="58">
        <v>28213.49</v>
      </c>
      <c r="P351" s="57">
        <v>9.1999999999999993</v>
      </c>
      <c r="Q351" s="58">
        <v>0</v>
      </c>
      <c r="R351" s="57">
        <v>0</v>
      </c>
      <c r="S351" s="58">
        <v>0</v>
      </c>
      <c r="T351" s="57">
        <v>0</v>
      </c>
      <c r="U351" s="58">
        <v>111859.39</v>
      </c>
      <c r="V351" s="57">
        <v>36.78</v>
      </c>
      <c r="W351" s="58">
        <v>356.11</v>
      </c>
      <c r="X351" s="59">
        <v>169178.75</v>
      </c>
    </row>
    <row r="352" spans="1:24" x14ac:dyDescent="0.25">
      <c r="A352" t="s">
        <v>79</v>
      </c>
      <c r="D352" s="66"/>
      <c r="F352" t="s">
        <v>44</v>
      </c>
      <c r="G352" t="s">
        <v>45</v>
      </c>
      <c r="H352" s="1">
        <f t="shared" si="18"/>
        <v>5143.17</v>
      </c>
      <c r="I352" s="1">
        <f t="shared" si="19"/>
        <v>3426.93</v>
      </c>
      <c r="J352" t="s">
        <v>44</v>
      </c>
      <c r="K352" s="45" t="s">
        <v>162</v>
      </c>
      <c r="L352" s="57">
        <v>0</v>
      </c>
      <c r="M352" s="58">
        <v>858.12</v>
      </c>
      <c r="N352" s="57">
        <v>0</v>
      </c>
      <c r="O352" s="58">
        <v>858.12</v>
      </c>
      <c r="P352" s="57">
        <v>0</v>
      </c>
      <c r="Q352" s="58">
        <v>0</v>
      </c>
      <c r="R352" s="57">
        <v>0</v>
      </c>
      <c r="S352" s="58">
        <v>0</v>
      </c>
      <c r="T352" s="57">
        <v>0</v>
      </c>
      <c r="U352" s="58">
        <v>3426.93</v>
      </c>
      <c r="V352" s="57">
        <v>0</v>
      </c>
      <c r="W352" s="58">
        <v>0</v>
      </c>
      <c r="X352" s="59">
        <v>5143.17</v>
      </c>
    </row>
    <row r="353" spans="1:24" x14ac:dyDescent="0.25">
      <c r="A353" t="s">
        <v>79</v>
      </c>
      <c r="D353" s="66"/>
      <c r="F353" t="s">
        <v>46</v>
      </c>
      <c r="G353" t="s">
        <v>47</v>
      </c>
      <c r="H353" s="1">
        <f t="shared" si="18"/>
        <v>54306.94</v>
      </c>
      <c r="I353" s="1">
        <f t="shared" si="19"/>
        <v>35965.360000000001</v>
      </c>
      <c r="J353" t="s">
        <v>46</v>
      </c>
      <c r="K353" s="45" t="s">
        <v>163</v>
      </c>
      <c r="L353" s="57">
        <v>1028.49</v>
      </c>
      <c r="M353" s="58">
        <v>9170.7900000000009</v>
      </c>
      <c r="N353" s="57">
        <v>38.93</v>
      </c>
      <c r="O353" s="58">
        <v>9170.7900000000009</v>
      </c>
      <c r="P353" s="57">
        <v>38.93</v>
      </c>
      <c r="Q353" s="58">
        <v>0</v>
      </c>
      <c r="R353" s="57">
        <v>0</v>
      </c>
      <c r="S353" s="58">
        <v>0</v>
      </c>
      <c r="T353" s="57">
        <v>0</v>
      </c>
      <c r="U353" s="58">
        <v>35965.360000000001</v>
      </c>
      <c r="V353" s="57">
        <v>152.68</v>
      </c>
      <c r="W353" s="58">
        <v>771.37</v>
      </c>
      <c r="X353" s="59">
        <v>56337.34</v>
      </c>
    </row>
    <row r="354" spans="1:24" x14ac:dyDescent="0.25">
      <c r="A354" t="s">
        <v>79</v>
      </c>
      <c r="D354" s="66"/>
      <c r="F354" t="s">
        <v>48</v>
      </c>
      <c r="G354" t="s">
        <v>49</v>
      </c>
      <c r="H354" s="1">
        <f t="shared" si="18"/>
        <v>1809.62</v>
      </c>
      <c r="I354" s="1">
        <f t="shared" si="19"/>
        <v>1200.32</v>
      </c>
      <c r="J354" t="s">
        <v>48</v>
      </c>
      <c r="K354" s="45" t="s">
        <v>164</v>
      </c>
      <c r="L354" s="57">
        <v>0</v>
      </c>
      <c r="M354" s="58">
        <v>304.64999999999998</v>
      </c>
      <c r="N354" s="57">
        <v>0</v>
      </c>
      <c r="O354" s="58">
        <v>304.64999999999998</v>
      </c>
      <c r="P354" s="57">
        <v>0</v>
      </c>
      <c r="Q354" s="58">
        <v>0</v>
      </c>
      <c r="R354" s="57">
        <v>0</v>
      </c>
      <c r="S354" s="58">
        <v>0</v>
      </c>
      <c r="T354" s="57">
        <v>0</v>
      </c>
      <c r="U354" s="58">
        <v>1200.32</v>
      </c>
      <c r="V354" s="57">
        <v>0</v>
      </c>
      <c r="W354" s="58">
        <v>0</v>
      </c>
      <c r="X354" s="59">
        <v>1809.62</v>
      </c>
    </row>
    <row r="355" spans="1:24" x14ac:dyDescent="0.25">
      <c r="A355" t="s">
        <v>79</v>
      </c>
      <c r="D355" s="66"/>
      <c r="F355" t="s">
        <v>50</v>
      </c>
      <c r="G355" t="s">
        <v>51</v>
      </c>
      <c r="H355" s="1">
        <f t="shared" si="18"/>
        <v>173859.01</v>
      </c>
      <c r="I355" s="1">
        <f t="shared" si="19"/>
        <v>115574.17</v>
      </c>
      <c r="J355" t="s">
        <v>50</v>
      </c>
      <c r="K355" s="45" t="s">
        <v>165</v>
      </c>
      <c r="L355" s="57">
        <v>0</v>
      </c>
      <c r="M355" s="58">
        <v>29142.42</v>
      </c>
      <c r="N355" s="57">
        <v>239.59</v>
      </c>
      <c r="O355" s="58">
        <v>29142.42</v>
      </c>
      <c r="P355" s="57">
        <v>239.59</v>
      </c>
      <c r="Q355" s="58">
        <v>0</v>
      </c>
      <c r="R355" s="57">
        <v>0</v>
      </c>
      <c r="S355" s="58">
        <v>0</v>
      </c>
      <c r="T355" s="57">
        <v>0</v>
      </c>
      <c r="U355" s="58">
        <v>115574.17</v>
      </c>
      <c r="V355" s="57">
        <v>939.85</v>
      </c>
      <c r="W355" s="58">
        <v>0</v>
      </c>
      <c r="X355" s="59">
        <v>175278.04</v>
      </c>
    </row>
    <row r="356" spans="1:24" x14ac:dyDescent="0.25">
      <c r="A356" t="s">
        <v>79</v>
      </c>
      <c r="D356" s="66"/>
      <c r="F356" t="s">
        <v>52</v>
      </c>
      <c r="G356" t="s">
        <v>53</v>
      </c>
      <c r="H356" s="1">
        <f t="shared" si="18"/>
        <v>616364.77</v>
      </c>
      <c r="I356" s="1">
        <f t="shared" si="19"/>
        <v>410092.27</v>
      </c>
      <c r="J356" t="s">
        <v>52</v>
      </c>
      <c r="K356" s="45" t="s">
        <v>166</v>
      </c>
      <c r="L356" s="57">
        <v>0</v>
      </c>
      <c r="M356" s="58">
        <v>103136.25</v>
      </c>
      <c r="N356" s="57">
        <v>72.83</v>
      </c>
      <c r="O356" s="58">
        <v>103136.25</v>
      </c>
      <c r="P356" s="57">
        <v>72.83</v>
      </c>
      <c r="Q356" s="58">
        <v>0</v>
      </c>
      <c r="R356" s="57">
        <v>0</v>
      </c>
      <c r="S356" s="58">
        <v>0</v>
      </c>
      <c r="T356" s="57">
        <v>0</v>
      </c>
      <c r="U356" s="58">
        <v>410092.27</v>
      </c>
      <c r="V356" s="57">
        <v>285.72000000000003</v>
      </c>
      <c r="W356" s="58">
        <v>0</v>
      </c>
      <c r="X356" s="59">
        <v>616796.15</v>
      </c>
    </row>
    <row r="357" spans="1:24" x14ac:dyDescent="0.25">
      <c r="A357" t="s">
        <v>79</v>
      </c>
      <c r="D357" s="66"/>
      <c r="F357" t="s">
        <v>54</v>
      </c>
      <c r="G357" t="s">
        <v>55</v>
      </c>
      <c r="H357" s="1">
        <f t="shared" si="18"/>
        <v>2135.8000000000002</v>
      </c>
      <c r="I357" s="1">
        <f t="shared" si="19"/>
        <v>1414.6</v>
      </c>
      <c r="J357" t="s">
        <v>54</v>
      </c>
      <c r="K357" s="45" t="s">
        <v>167</v>
      </c>
      <c r="L357" s="57">
        <v>0</v>
      </c>
      <c r="M357" s="58">
        <v>360.6</v>
      </c>
      <c r="N357" s="57">
        <v>0</v>
      </c>
      <c r="O357" s="58">
        <v>360.6</v>
      </c>
      <c r="P357" s="57">
        <v>0</v>
      </c>
      <c r="Q357" s="58">
        <v>0</v>
      </c>
      <c r="R357" s="57">
        <v>0</v>
      </c>
      <c r="S357" s="58">
        <v>0</v>
      </c>
      <c r="T357" s="57">
        <v>0</v>
      </c>
      <c r="U357" s="58">
        <v>1414.6</v>
      </c>
      <c r="V357" s="57">
        <v>0</v>
      </c>
      <c r="W357" s="58">
        <v>0</v>
      </c>
      <c r="X357" s="59">
        <v>2135.8000000000002</v>
      </c>
    </row>
    <row r="358" spans="1:24" x14ac:dyDescent="0.25">
      <c r="A358" t="s">
        <v>79</v>
      </c>
      <c r="D358" s="66"/>
      <c r="F358" t="s">
        <v>56</v>
      </c>
      <c r="G358" t="s">
        <v>57</v>
      </c>
      <c r="H358" s="1">
        <f t="shared" si="18"/>
        <v>62166.17</v>
      </c>
      <c r="I358" s="1">
        <f t="shared" si="19"/>
        <v>41372.050000000003</v>
      </c>
      <c r="J358" t="s">
        <v>56</v>
      </c>
      <c r="K358" s="45" t="s">
        <v>168</v>
      </c>
      <c r="L358" s="57">
        <v>0</v>
      </c>
      <c r="M358" s="58">
        <v>10397.06</v>
      </c>
      <c r="N358" s="57">
        <v>7.07</v>
      </c>
      <c r="O358" s="58">
        <v>10397.06</v>
      </c>
      <c r="P358" s="57">
        <v>7.07</v>
      </c>
      <c r="Q358" s="58">
        <v>0</v>
      </c>
      <c r="R358" s="57">
        <v>0</v>
      </c>
      <c r="S358" s="58">
        <v>0</v>
      </c>
      <c r="T358" s="57">
        <v>0</v>
      </c>
      <c r="U358" s="58">
        <v>41372.050000000003</v>
      </c>
      <c r="V358" s="57">
        <v>28.12</v>
      </c>
      <c r="W358" s="58">
        <v>0</v>
      </c>
      <c r="X358" s="59">
        <v>62208.43</v>
      </c>
    </row>
    <row r="359" spans="1:24" x14ac:dyDescent="0.25">
      <c r="A359" t="s">
        <v>79</v>
      </c>
      <c r="D359" s="66"/>
      <c r="F359" t="s">
        <v>58</v>
      </c>
      <c r="G359" t="s">
        <v>59</v>
      </c>
      <c r="H359" s="1">
        <f t="shared" si="18"/>
        <v>364716.23</v>
      </c>
      <c r="I359" s="1">
        <f t="shared" si="19"/>
        <v>241505.53</v>
      </c>
      <c r="J359" t="s">
        <v>58</v>
      </c>
      <c r="K359" s="45" t="s">
        <v>169</v>
      </c>
      <c r="L359" s="57">
        <v>220505.18</v>
      </c>
      <c r="M359" s="58">
        <v>61605.35</v>
      </c>
      <c r="N359" s="57">
        <v>0</v>
      </c>
      <c r="O359" s="58">
        <v>61605.35</v>
      </c>
      <c r="P359" s="57">
        <v>0</v>
      </c>
      <c r="Q359" s="58">
        <v>0</v>
      </c>
      <c r="R359" s="57">
        <v>0</v>
      </c>
      <c r="S359" s="58">
        <v>0</v>
      </c>
      <c r="T359" s="57">
        <v>0</v>
      </c>
      <c r="U359" s="58">
        <v>241505.53</v>
      </c>
      <c r="V359" s="57">
        <v>0</v>
      </c>
      <c r="W359" s="58">
        <v>163547.91</v>
      </c>
      <c r="X359" s="59">
        <v>748769.32</v>
      </c>
    </row>
    <row r="360" spans="1:24" x14ac:dyDescent="0.25">
      <c r="A360" t="s">
        <v>79</v>
      </c>
      <c r="D360" s="66"/>
      <c r="F360" t="s">
        <v>60</v>
      </c>
      <c r="G360" t="s">
        <v>61</v>
      </c>
      <c r="H360" s="1">
        <f t="shared" si="18"/>
        <v>19796.78</v>
      </c>
      <c r="I360" s="1">
        <f t="shared" si="19"/>
        <v>13111.5</v>
      </c>
      <c r="J360" t="s">
        <v>60</v>
      </c>
      <c r="K360" s="45" t="s">
        <v>170</v>
      </c>
      <c r="L360" s="57">
        <v>12726.49</v>
      </c>
      <c r="M360" s="58">
        <v>3342.64</v>
      </c>
      <c r="N360" s="57">
        <v>0.77</v>
      </c>
      <c r="O360" s="58">
        <v>3342.64</v>
      </c>
      <c r="P360" s="57">
        <v>0.77</v>
      </c>
      <c r="Q360" s="58">
        <v>0</v>
      </c>
      <c r="R360" s="57">
        <v>0</v>
      </c>
      <c r="S360" s="58">
        <v>0</v>
      </c>
      <c r="T360" s="57">
        <v>0</v>
      </c>
      <c r="U360" s="58">
        <v>13111.5</v>
      </c>
      <c r="V360" s="57">
        <v>3.05</v>
      </c>
      <c r="W360" s="58">
        <v>9544.84</v>
      </c>
      <c r="X360" s="59">
        <v>42072.7</v>
      </c>
    </row>
    <row r="361" spans="1:24" x14ac:dyDescent="0.25">
      <c r="A361" t="s">
        <v>79</v>
      </c>
      <c r="D361" s="66"/>
      <c r="F361" t="s">
        <v>62</v>
      </c>
      <c r="G361" t="s">
        <v>63</v>
      </c>
      <c r="H361" s="1">
        <f t="shared" si="18"/>
        <v>0</v>
      </c>
      <c r="I361" s="1">
        <f t="shared" si="19"/>
        <v>0</v>
      </c>
      <c r="J361" t="s">
        <v>62</v>
      </c>
      <c r="K361" s="45" t="s">
        <v>171</v>
      </c>
      <c r="L361" s="57">
        <v>0</v>
      </c>
      <c r="M361" s="58">
        <v>0</v>
      </c>
      <c r="N361" s="57">
        <v>0</v>
      </c>
      <c r="O361" s="58">
        <v>0</v>
      </c>
      <c r="P361" s="57">
        <v>0</v>
      </c>
      <c r="Q361" s="58">
        <v>0</v>
      </c>
      <c r="R361" s="57">
        <v>0</v>
      </c>
      <c r="S361" s="58">
        <v>0</v>
      </c>
      <c r="T361" s="57">
        <v>0</v>
      </c>
      <c r="U361" s="58">
        <v>0</v>
      </c>
      <c r="V361" s="57">
        <v>0</v>
      </c>
      <c r="W361" s="58">
        <v>0</v>
      </c>
      <c r="X361" s="59">
        <v>0</v>
      </c>
    </row>
    <row r="362" spans="1:24" x14ac:dyDescent="0.25">
      <c r="A362" t="s">
        <v>79</v>
      </c>
      <c r="D362" s="66"/>
      <c r="F362" t="s">
        <v>64</v>
      </c>
      <c r="G362" t="s">
        <v>65</v>
      </c>
      <c r="H362" s="1">
        <f t="shared" si="18"/>
        <v>160441.31</v>
      </c>
      <c r="I362" s="1">
        <f t="shared" si="19"/>
        <v>106373.87</v>
      </c>
      <c r="J362" t="s">
        <v>64</v>
      </c>
      <c r="K362" s="45" t="s">
        <v>172</v>
      </c>
      <c r="L362" s="57">
        <v>79.2</v>
      </c>
      <c r="M362" s="58">
        <v>27033.72</v>
      </c>
      <c r="N362" s="57">
        <v>13.5</v>
      </c>
      <c r="O362" s="58">
        <v>27033.72</v>
      </c>
      <c r="P362" s="57">
        <v>13.5</v>
      </c>
      <c r="Q362" s="58">
        <v>0</v>
      </c>
      <c r="R362" s="57">
        <v>0</v>
      </c>
      <c r="S362" s="58">
        <v>0</v>
      </c>
      <c r="T362" s="57">
        <v>0</v>
      </c>
      <c r="U362" s="58">
        <v>106373.87</v>
      </c>
      <c r="V362" s="57">
        <v>52.48</v>
      </c>
      <c r="W362" s="58">
        <v>56.34</v>
      </c>
      <c r="X362" s="59">
        <v>160656.32999999999</v>
      </c>
    </row>
    <row r="363" spans="1:24" x14ac:dyDescent="0.25">
      <c r="A363" t="s">
        <v>79</v>
      </c>
      <c r="D363" s="66"/>
      <c r="F363" t="s">
        <v>66</v>
      </c>
      <c r="G363" t="s">
        <v>67</v>
      </c>
      <c r="H363" s="1">
        <f t="shared" si="18"/>
        <v>297814.45999999996</v>
      </c>
      <c r="I363" s="1">
        <f t="shared" si="19"/>
        <v>197444.34</v>
      </c>
      <c r="J363" t="s">
        <v>66</v>
      </c>
      <c r="K363" s="45" t="s">
        <v>173</v>
      </c>
      <c r="L363" s="57">
        <v>0</v>
      </c>
      <c r="M363" s="58">
        <v>50185.06</v>
      </c>
      <c r="N363" s="57">
        <v>21.24</v>
      </c>
      <c r="O363" s="58">
        <v>50185.06</v>
      </c>
      <c r="P363" s="57">
        <v>21.24</v>
      </c>
      <c r="Q363" s="58">
        <v>0</v>
      </c>
      <c r="R363" s="57">
        <v>0</v>
      </c>
      <c r="S363" s="58">
        <v>0</v>
      </c>
      <c r="T363" s="57">
        <v>0</v>
      </c>
      <c r="U363" s="58">
        <v>197444.34</v>
      </c>
      <c r="V363" s="57">
        <v>83.54</v>
      </c>
      <c r="W363" s="58">
        <v>0</v>
      </c>
      <c r="X363" s="59">
        <v>297940.47999999998</v>
      </c>
    </row>
    <row r="364" spans="1:24" x14ac:dyDescent="0.25">
      <c r="A364" t="s">
        <v>79</v>
      </c>
      <c r="D364" s="66"/>
      <c r="F364" t="s">
        <v>68</v>
      </c>
      <c r="G364" t="s">
        <v>69</v>
      </c>
      <c r="H364" s="1">
        <f t="shared" si="18"/>
        <v>9816.58</v>
      </c>
      <c r="I364" s="1">
        <f t="shared" si="19"/>
        <v>6513.96</v>
      </c>
      <c r="J364" t="s">
        <v>68</v>
      </c>
      <c r="K364" s="45" t="s">
        <v>174</v>
      </c>
      <c r="L364" s="57">
        <v>0</v>
      </c>
      <c r="M364" s="58">
        <v>1651.31</v>
      </c>
      <c r="N364" s="57">
        <v>0</v>
      </c>
      <c r="O364" s="58">
        <v>1651.31</v>
      </c>
      <c r="P364" s="57">
        <v>0</v>
      </c>
      <c r="Q364" s="58">
        <v>0</v>
      </c>
      <c r="R364" s="57">
        <v>0</v>
      </c>
      <c r="S364" s="58">
        <v>0</v>
      </c>
      <c r="T364" s="57">
        <v>0</v>
      </c>
      <c r="U364" s="58">
        <v>6513.96</v>
      </c>
      <c r="V364" s="57">
        <v>0</v>
      </c>
      <c r="W364" s="58">
        <v>0</v>
      </c>
      <c r="X364" s="59">
        <v>9816.58</v>
      </c>
    </row>
    <row r="365" spans="1:24" x14ac:dyDescent="0.25">
      <c r="A365" t="s">
        <v>79</v>
      </c>
      <c r="D365" s="66"/>
      <c r="F365" t="s">
        <v>70</v>
      </c>
      <c r="G365" t="s">
        <v>71</v>
      </c>
      <c r="H365" s="1">
        <f t="shared" si="18"/>
        <v>66481.91</v>
      </c>
      <c r="I365" s="1">
        <f t="shared" si="19"/>
        <v>43894.95</v>
      </c>
      <c r="J365" t="s">
        <v>70</v>
      </c>
      <c r="K365" s="45" t="s">
        <v>175</v>
      </c>
      <c r="L365" s="57">
        <v>0</v>
      </c>
      <c r="M365" s="58">
        <v>11293.48</v>
      </c>
      <c r="N365" s="57">
        <v>0</v>
      </c>
      <c r="O365" s="58">
        <v>11293.48</v>
      </c>
      <c r="P365" s="57">
        <v>0</v>
      </c>
      <c r="Q365" s="58">
        <v>0</v>
      </c>
      <c r="R365" s="57">
        <v>0</v>
      </c>
      <c r="S365" s="58">
        <v>0</v>
      </c>
      <c r="T365" s="57">
        <v>0</v>
      </c>
      <c r="U365" s="58">
        <v>43894.95</v>
      </c>
      <c r="V365" s="57">
        <v>0</v>
      </c>
      <c r="W365" s="58">
        <v>0</v>
      </c>
      <c r="X365" s="59">
        <v>66481.91</v>
      </c>
    </row>
    <row r="366" spans="1:24" ht="13.8" thickBot="1" x14ac:dyDescent="0.3">
      <c r="D366" s="66"/>
      <c r="H366" s="6">
        <f>SUM(H332:H365)</f>
        <v>3775041.5099999988</v>
      </c>
      <c r="I366" s="6">
        <f>SUM(I332:I365)</f>
        <v>2507394.89</v>
      </c>
      <c r="K366" s="42"/>
      <c r="L366" s="60">
        <v>239657.58</v>
      </c>
      <c r="M366" s="61">
        <v>633823.31000000006</v>
      </c>
      <c r="N366" s="60">
        <v>1480.6799999999996</v>
      </c>
      <c r="O366" s="61">
        <v>633823.31000000006</v>
      </c>
      <c r="P366" s="60">
        <v>1480.6799999999996</v>
      </c>
      <c r="Q366" s="61">
        <v>0</v>
      </c>
      <c r="R366" s="60">
        <v>0</v>
      </c>
      <c r="S366" s="61">
        <v>0</v>
      </c>
      <c r="T366" s="60">
        <v>0</v>
      </c>
      <c r="U366" s="61">
        <v>2507394.89</v>
      </c>
      <c r="V366" s="60">
        <v>5833.2500000000009</v>
      </c>
      <c r="W366" s="61">
        <v>177866.73</v>
      </c>
      <c r="X366" s="60">
        <v>4201360.43</v>
      </c>
    </row>
    <row r="367" spans="1:24" ht="13.8" thickTop="1" x14ac:dyDescent="0.25">
      <c r="D367" s="66"/>
      <c r="H367" s="6"/>
      <c r="I367" s="6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51"/>
      <c r="X367" s="42"/>
    </row>
    <row r="368" spans="1:24" x14ac:dyDescent="0.25">
      <c r="A368" t="s">
        <v>80</v>
      </c>
      <c r="B368" t="s">
        <v>98</v>
      </c>
      <c r="C368" s="21">
        <f>SUM(H368:H370)</f>
        <v>461495.5</v>
      </c>
      <c r="D368" s="20">
        <f>SUM(I368:I370)</f>
        <v>361965.35000000003</v>
      </c>
      <c r="E368" s="1"/>
      <c r="F368" t="s">
        <v>4</v>
      </c>
      <c r="G368" t="s">
        <v>5</v>
      </c>
      <c r="H368" s="1">
        <f t="shared" ref="H368:H401" si="20">SUM(M368,O368,Q368,U368,S368)</f>
        <v>1354.78</v>
      </c>
      <c r="I368" s="1">
        <f t="shared" ref="I368:I401" si="21">U368</f>
        <v>1069.81</v>
      </c>
      <c r="J368" t="s">
        <v>4</v>
      </c>
      <c r="K368" s="45" t="s">
        <v>142</v>
      </c>
      <c r="L368" s="57">
        <v>0</v>
      </c>
      <c r="M368" s="58">
        <v>272.41000000000003</v>
      </c>
      <c r="N368" s="57">
        <v>0</v>
      </c>
      <c r="O368" s="58">
        <v>12.56</v>
      </c>
      <c r="P368" s="57">
        <v>0</v>
      </c>
      <c r="Q368" s="58">
        <v>0</v>
      </c>
      <c r="R368" s="57">
        <v>0</v>
      </c>
      <c r="S368" s="58">
        <v>0</v>
      </c>
      <c r="T368" s="57">
        <v>0</v>
      </c>
      <c r="U368" s="58">
        <v>1069.81</v>
      </c>
      <c r="V368" s="57">
        <v>0</v>
      </c>
      <c r="W368" s="58">
        <v>0</v>
      </c>
      <c r="X368" s="59">
        <v>1354.78</v>
      </c>
    </row>
    <row r="369" spans="1:24" x14ac:dyDescent="0.25">
      <c r="A369" t="s">
        <v>80</v>
      </c>
      <c r="B369" t="s">
        <v>99</v>
      </c>
      <c r="C369" s="21">
        <f>H380</f>
        <v>461536.55</v>
      </c>
      <c r="D369" s="20">
        <f>I380</f>
        <v>362417.2</v>
      </c>
      <c r="E369" s="1"/>
      <c r="F369" t="s">
        <v>6</v>
      </c>
      <c r="G369" t="s">
        <v>7</v>
      </c>
      <c r="H369" s="1">
        <f t="shared" si="20"/>
        <v>24844.71</v>
      </c>
      <c r="I369" s="1">
        <f t="shared" si="21"/>
        <v>19630.53</v>
      </c>
      <c r="J369" t="s">
        <v>6</v>
      </c>
      <c r="K369" s="45" t="s">
        <v>143</v>
      </c>
      <c r="L369" s="57">
        <v>0</v>
      </c>
      <c r="M369" s="58">
        <v>4995.8999999999996</v>
      </c>
      <c r="N369" s="57">
        <v>0</v>
      </c>
      <c r="O369" s="58">
        <v>218.28</v>
      </c>
      <c r="P369" s="57">
        <v>0</v>
      </c>
      <c r="Q369" s="58">
        <v>0</v>
      </c>
      <c r="R369" s="57">
        <v>0</v>
      </c>
      <c r="S369" s="58">
        <v>0</v>
      </c>
      <c r="T369" s="57">
        <v>0</v>
      </c>
      <c r="U369" s="58">
        <v>19630.53</v>
      </c>
      <c r="V369" s="57">
        <v>0</v>
      </c>
      <c r="W369" s="58">
        <v>0</v>
      </c>
      <c r="X369" s="59">
        <v>24844.71</v>
      </c>
    </row>
    <row r="370" spans="1:24" x14ac:dyDescent="0.25">
      <c r="A370" t="s">
        <v>80</v>
      </c>
      <c r="B370" t="s">
        <v>100</v>
      </c>
      <c r="C370" s="21">
        <f>SUM(H371:H372)</f>
        <v>87129.760000000009</v>
      </c>
      <c r="D370" s="20">
        <f>SUM(I371:I372)</f>
        <v>68036.91</v>
      </c>
      <c r="E370" s="1"/>
      <c r="F370" t="s">
        <v>8</v>
      </c>
      <c r="G370" t="s">
        <v>9</v>
      </c>
      <c r="H370" s="1">
        <f t="shared" si="20"/>
        <v>435296.01</v>
      </c>
      <c r="I370" s="1">
        <f t="shared" si="21"/>
        <v>341265.01</v>
      </c>
      <c r="J370" t="s">
        <v>8</v>
      </c>
      <c r="K370" s="45" t="s">
        <v>144</v>
      </c>
      <c r="L370" s="57">
        <v>0</v>
      </c>
      <c r="M370" s="58">
        <v>86178.559999999998</v>
      </c>
      <c r="N370" s="57">
        <v>81.040000000000006</v>
      </c>
      <c r="O370" s="58">
        <v>7852.44</v>
      </c>
      <c r="P370" s="57">
        <v>-8.17</v>
      </c>
      <c r="Q370" s="58">
        <v>0</v>
      </c>
      <c r="R370" s="57">
        <v>0</v>
      </c>
      <c r="S370" s="58">
        <v>0</v>
      </c>
      <c r="T370" s="57">
        <v>0</v>
      </c>
      <c r="U370" s="58">
        <v>341265.01</v>
      </c>
      <c r="V370" s="57">
        <v>323.92</v>
      </c>
      <c r="W370" s="58">
        <v>0</v>
      </c>
      <c r="X370" s="59">
        <v>435692.79999999999</v>
      </c>
    </row>
    <row r="371" spans="1:24" x14ac:dyDescent="0.25">
      <c r="A371" t="s">
        <v>80</v>
      </c>
      <c r="B371" t="s">
        <v>110</v>
      </c>
      <c r="C371" s="21">
        <f>H373</f>
        <v>122671.48999999999</v>
      </c>
      <c r="D371" s="20">
        <f>I373</f>
        <v>95116.28</v>
      </c>
      <c r="E371" s="1"/>
      <c r="F371" t="s">
        <v>10</v>
      </c>
      <c r="G371" t="s">
        <v>11</v>
      </c>
      <c r="H371" s="1">
        <f t="shared" si="20"/>
        <v>52425.05</v>
      </c>
      <c r="I371" s="1">
        <f t="shared" si="21"/>
        <v>41213.230000000003</v>
      </c>
      <c r="J371" t="s">
        <v>10</v>
      </c>
      <c r="K371" s="45" t="s">
        <v>145</v>
      </c>
      <c r="L371" s="57">
        <v>0</v>
      </c>
      <c r="M371" s="58">
        <v>10503.59</v>
      </c>
      <c r="N371" s="57">
        <v>678.51</v>
      </c>
      <c r="O371" s="58">
        <v>708.23</v>
      </c>
      <c r="P371" s="57">
        <v>190.92</v>
      </c>
      <c r="Q371" s="58">
        <v>0</v>
      </c>
      <c r="R371" s="57">
        <v>0</v>
      </c>
      <c r="S371" s="58">
        <v>0</v>
      </c>
      <c r="T371" s="57">
        <v>0</v>
      </c>
      <c r="U371" s="58">
        <v>41213.230000000003</v>
      </c>
      <c r="V371" s="57">
        <v>2711.61</v>
      </c>
      <c r="W371" s="58">
        <v>0</v>
      </c>
      <c r="X371" s="59">
        <v>56006.09</v>
      </c>
    </row>
    <row r="372" spans="1:24" x14ac:dyDescent="0.25">
      <c r="A372" t="s">
        <v>80</v>
      </c>
      <c r="B372" t="s">
        <v>101</v>
      </c>
      <c r="C372" s="21">
        <f>SUM(H374:H375)</f>
        <v>1738339.9600000002</v>
      </c>
      <c r="D372" s="20">
        <f>SUM(I374:I375)</f>
        <v>1356867.61</v>
      </c>
      <c r="E372" s="1"/>
      <c r="F372" t="s">
        <v>12</v>
      </c>
      <c r="G372" t="s">
        <v>13</v>
      </c>
      <c r="H372" s="1">
        <f t="shared" si="20"/>
        <v>34704.71</v>
      </c>
      <c r="I372" s="1">
        <f t="shared" si="21"/>
        <v>26823.68</v>
      </c>
      <c r="J372" t="s">
        <v>12</v>
      </c>
      <c r="K372" s="45" t="s">
        <v>146</v>
      </c>
      <c r="L372" s="57">
        <v>0</v>
      </c>
      <c r="M372" s="58">
        <v>6760.67</v>
      </c>
      <c r="N372" s="57">
        <v>837.64</v>
      </c>
      <c r="O372" s="58">
        <v>1120.3599999999999</v>
      </c>
      <c r="P372" s="57">
        <v>37.369999999999997</v>
      </c>
      <c r="Q372" s="58">
        <v>0</v>
      </c>
      <c r="R372" s="57">
        <v>0</v>
      </c>
      <c r="S372" s="58">
        <v>0</v>
      </c>
      <c r="T372" s="57">
        <v>0</v>
      </c>
      <c r="U372" s="58">
        <v>26823.68</v>
      </c>
      <c r="V372" s="57">
        <v>3295.11</v>
      </c>
      <c r="W372" s="58">
        <v>0</v>
      </c>
      <c r="X372" s="59">
        <v>38874.83</v>
      </c>
    </row>
    <row r="373" spans="1:24" x14ac:dyDescent="0.25">
      <c r="A373" t="s">
        <v>80</v>
      </c>
      <c r="B373" t="s">
        <v>102</v>
      </c>
      <c r="C373" s="21">
        <f>SUM(H376:H377)</f>
        <v>114742.08</v>
      </c>
      <c r="D373" s="20">
        <f>SUM(I376:I377)</f>
        <v>89387.35</v>
      </c>
      <c r="E373" s="1"/>
      <c r="F373" t="s">
        <v>14</v>
      </c>
      <c r="G373" t="s">
        <v>15</v>
      </c>
      <c r="H373" s="1">
        <f t="shared" si="20"/>
        <v>122671.48999999999</v>
      </c>
      <c r="I373" s="1">
        <f t="shared" si="21"/>
        <v>95116.28</v>
      </c>
      <c r="J373" t="s">
        <v>14</v>
      </c>
      <c r="K373" s="45" t="s">
        <v>147</v>
      </c>
      <c r="L373" s="57">
        <v>0</v>
      </c>
      <c r="M373" s="58">
        <v>23931.88</v>
      </c>
      <c r="N373" s="57">
        <v>1043.75</v>
      </c>
      <c r="O373" s="58">
        <v>3623.33</v>
      </c>
      <c r="P373" s="57">
        <v>20.010000000000002</v>
      </c>
      <c r="Q373" s="58">
        <v>0</v>
      </c>
      <c r="R373" s="57">
        <v>0</v>
      </c>
      <c r="S373" s="58">
        <v>0</v>
      </c>
      <c r="T373" s="57">
        <v>0</v>
      </c>
      <c r="U373" s="58">
        <v>95116.28</v>
      </c>
      <c r="V373" s="57">
        <v>4170.29</v>
      </c>
      <c r="W373" s="58">
        <v>0</v>
      </c>
      <c r="X373" s="59">
        <v>127905.54</v>
      </c>
    </row>
    <row r="374" spans="1:24" x14ac:dyDescent="0.25">
      <c r="A374" t="s">
        <v>80</v>
      </c>
      <c r="B374" t="s">
        <v>103</v>
      </c>
      <c r="C374" s="21">
        <f>H378</f>
        <v>239419.02000000002</v>
      </c>
      <c r="D374" s="20">
        <f>I378</f>
        <v>187463.42</v>
      </c>
      <c r="E374" s="1"/>
      <c r="F374" t="s">
        <v>16</v>
      </c>
      <c r="G374" t="s">
        <v>17</v>
      </c>
      <c r="H374" s="1">
        <f t="shared" si="20"/>
        <v>1457052.1900000002</v>
      </c>
      <c r="I374" s="1">
        <f t="shared" si="21"/>
        <v>1138053.3400000001</v>
      </c>
      <c r="J374" t="s">
        <v>16</v>
      </c>
      <c r="K374" s="45" t="s">
        <v>148</v>
      </c>
      <c r="L374" s="57">
        <v>0</v>
      </c>
      <c r="M374" s="58">
        <v>287897.21000000002</v>
      </c>
      <c r="N374" s="57">
        <v>3904.34</v>
      </c>
      <c r="O374" s="58">
        <v>31101.64</v>
      </c>
      <c r="P374" s="57">
        <v>456.42</v>
      </c>
      <c r="Q374" s="58">
        <v>0</v>
      </c>
      <c r="R374" s="57">
        <v>0</v>
      </c>
      <c r="S374" s="58">
        <v>0</v>
      </c>
      <c r="T374" s="57">
        <v>0</v>
      </c>
      <c r="U374" s="58">
        <v>1138053.3400000001</v>
      </c>
      <c r="V374" s="57">
        <v>15467.41</v>
      </c>
      <c r="W374" s="58">
        <v>0</v>
      </c>
      <c r="X374" s="59">
        <v>1476880.36</v>
      </c>
    </row>
    <row r="375" spans="1:24" x14ac:dyDescent="0.25">
      <c r="A375" t="s">
        <v>80</v>
      </c>
      <c r="B375" t="s">
        <v>104</v>
      </c>
      <c r="C375" s="21">
        <f>SUM(H381:H382)</f>
        <v>70481.75</v>
      </c>
      <c r="D375" s="20">
        <f>SUM(I381:I382)</f>
        <v>54948.61</v>
      </c>
      <c r="E375" s="1"/>
      <c r="F375" t="s">
        <v>18</v>
      </c>
      <c r="G375" t="s">
        <v>19</v>
      </c>
      <c r="H375" s="1">
        <f t="shared" si="20"/>
        <v>281287.77</v>
      </c>
      <c r="I375" s="1">
        <f t="shared" si="21"/>
        <v>218814.27</v>
      </c>
      <c r="J375" t="s">
        <v>18</v>
      </c>
      <c r="K375" s="45" t="s">
        <v>149</v>
      </c>
      <c r="L375" s="57">
        <v>0</v>
      </c>
      <c r="M375" s="58">
        <v>55032.42</v>
      </c>
      <c r="N375" s="57">
        <v>674.45</v>
      </c>
      <c r="O375" s="58">
        <v>7441.08</v>
      </c>
      <c r="P375" s="57">
        <v>112.77</v>
      </c>
      <c r="Q375" s="58">
        <v>0</v>
      </c>
      <c r="R375" s="57">
        <v>0</v>
      </c>
      <c r="S375" s="58">
        <v>0</v>
      </c>
      <c r="T375" s="57">
        <v>0</v>
      </c>
      <c r="U375" s="58">
        <v>218814.27</v>
      </c>
      <c r="V375" s="57">
        <v>2696.96</v>
      </c>
      <c r="W375" s="58">
        <v>0</v>
      </c>
      <c r="X375" s="59">
        <v>284771.95</v>
      </c>
    </row>
    <row r="376" spans="1:24" x14ac:dyDescent="0.25">
      <c r="A376" t="s">
        <v>80</v>
      </c>
      <c r="B376" t="s">
        <v>105</v>
      </c>
      <c r="C376" s="21">
        <f>H386</f>
        <v>9759.869999999999</v>
      </c>
      <c r="D376" s="20">
        <f>I386</f>
        <v>7655.15</v>
      </c>
      <c r="E376" s="1"/>
      <c r="F376" t="s">
        <v>20</v>
      </c>
      <c r="G376" t="s">
        <v>21</v>
      </c>
      <c r="H376" s="1">
        <f t="shared" si="20"/>
        <v>86176.89</v>
      </c>
      <c r="I376" s="1">
        <f t="shared" si="21"/>
        <v>67337.86</v>
      </c>
      <c r="J376" t="s">
        <v>20</v>
      </c>
      <c r="K376" s="45" t="s">
        <v>150</v>
      </c>
      <c r="L376" s="57">
        <v>2352.9699999999998</v>
      </c>
      <c r="M376" s="58">
        <v>17002.39</v>
      </c>
      <c r="N376" s="57">
        <v>0</v>
      </c>
      <c r="O376" s="58">
        <v>1836.64</v>
      </c>
      <c r="P376" s="57">
        <v>0</v>
      </c>
      <c r="Q376" s="58">
        <v>0</v>
      </c>
      <c r="R376" s="57">
        <v>0</v>
      </c>
      <c r="S376" s="58">
        <v>0</v>
      </c>
      <c r="T376" s="57">
        <v>0</v>
      </c>
      <c r="U376" s="58">
        <v>67337.86</v>
      </c>
      <c r="V376" s="57">
        <v>0</v>
      </c>
      <c r="W376" s="58">
        <v>3398.45</v>
      </c>
      <c r="X376" s="59">
        <v>91928.31</v>
      </c>
    </row>
    <row r="377" spans="1:24" x14ac:dyDescent="0.25">
      <c r="A377" t="s">
        <v>80</v>
      </c>
      <c r="B377" t="s">
        <v>106</v>
      </c>
      <c r="C377" s="21">
        <f>H387</f>
        <v>180985.78</v>
      </c>
      <c r="D377" s="20">
        <f>I387</f>
        <v>142022.34</v>
      </c>
      <c r="E377" s="1"/>
      <c r="F377" t="s">
        <v>22</v>
      </c>
      <c r="G377" t="s">
        <v>23</v>
      </c>
      <c r="H377" s="1">
        <f t="shared" si="20"/>
        <v>28565.190000000002</v>
      </c>
      <c r="I377" s="1">
        <f t="shared" si="21"/>
        <v>22049.49</v>
      </c>
      <c r="J377" t="s">
        <v>22</v>
      </c>
      <c r="K377" s="45" t="s">
        <v>151</v>
      </c>
      <c r="L377" s="57">
        <v>175.19</v>
      </c>
      <c r="M377" s="58">
        <v>5579.93</v>
      </c>
      <c r="N377" s="57">
        <v>0</v>
      </c>
      <c r="O377" s="58">
        <v>935.77</v>
      </c>
      <c r="P377" s="57">
        <v>0</v>
      </c>
      <c r="Q377" s="58">
        <v>0</v>
      </c>
      <c r="R377" s="57">
        <v>0</v>
      </c>
      <c r="S377" s="58">
        <v>0</v>
      </c>
      <c r="T377" s="57">
        <v>0</v>
      </c>
      <c r="U377" s="58">
        <v>22049.49</v>
      </c>
      <c r="V377" s="57">
        <v>0</v>
      </c>
      <c r="W377" s="58">
        <v>256.62</v>
      </c>
      <c r="X377" s="59">
        <v>28997</v>
      </c>
    </row>
    <row r="378" spans="1:24" x14ac:dyDescent="0.25">
      <c r="A378" t="s">
        <v>80</v>
      </c>
      <c r="B378" t="s">
        <v>194</v>
      </c>
      <c r="C378" s="21">
        <f>H392</f>
        <v>1188548.44</v>
      </c>
      <c r="D378" s="20">
        <f>I392</f>
        <v>931635.19999999995</v>
      </c>
      <c r="E378" s="1"/>
      <c r="F378" t="s">
        <v>24</v>
      </c>
      <c r="G378" t="s">
        <v>25</v>
      </c>
      <c r="H378" s="1">
        <f t="shared" si="20"/>
        <v>239419.02000000002</v>
      </c>
      <c r="I378" s="1">
        <f t="shared" si="21"/>
        <v>187463.42</v>
      </c>
      <c r="J378" t="s">
        <v>24</v>
      </c>
      <c r="K378" s="45" t="s">
        <v>152</v>
      </c>
      <c r="L378" s="57">
        <v>0</v>
      </c>
      <c r="M378" s="58">
        <v>47359.11</v>
      </c>
      <c r="N378" s="57">
        <v>10.54</v>
      </c>
      <c r="O378" s="58">
        <v>4596.49</v>
      </c>
      <c r="P378" s="57">
        <v>0</v>
      </c>
      <c r="Q378" s="58">
        <v>0</v>
      </c>
      <c r="R378" s="57">
        <v>0</v>
      </c>
      <c r="S378" s="58">
        <v>0</v>
      </c>
      <c r="T378" s="57">
        <v>0</v>
      </c>
      <c r="U378" s="58">
        <v>187463.42</v>
      </c>
      <c r="V378" s="57">
        <v>41.59</v>
      </c>
      <c r="W378" s="58">
        <v>0</v>
      </c>
      <c r="X378" s="59">
        <v>239471.15</v>
      </c>
    </row>
    <row r="379" spans="1:24" x14ac:dyDescent="0.25">
      <c r="A379" t="s">
        <v>80</v>
      </c>
      <c r="B379" t="s">
        <v>109</v>
      </c>
      <c r="C379" s="21">
        <f>H379+SUM(H383:H385)+SUM(H388:H391)+SUM(H393:H394)</f>
        <v>825603.1100000001</v>
      </c>
      <c r="D379" s="20">
        <f>I379+SUM(I383:I385)+SUM(I388:I391)+SUM(I393:I394)</f>
        <v>640028.93999999994</v>
      </c>
      <c r="E379" s="1"/>
      <c r="F379" t="s">
        <v>26</v>
      </c>
      <c r="G379" t="s">
        <v>27</v>
      </c>
      <c r="H379" s="1">
        <f t="shared" si="20"/>
        <v>67726.5</v>
      </c>
      <c r="I379" s="1">
        <f t="shared" si="21"/>
        <v>52625.59</v>
      </c>
      <c r="J379" t="s">
        <v>26</v>
      </c>
      <c r="K379" s="45" t="s">
        <v>153</v>
      </c>
      <c r="L379" s="57">
        <v>0</v>
      </c>
      <c r="M379" s="58">
        <v>13397.18</v>
      </c>
      <c r="N379" s="57">
        <v>170.88</v>
      </c>
      <c r="O379" s="58">
        <v>1703.73</v>
      </c>
      <c r="P379" s="57">
        <v>21.21</v>
      </c>
      <c r="Q379" s="58">
        <v>0</v>
      </c>
      <c r="R379" s="57">
        <v>0</v>
      </c>
      <c r="S379" s="58">
        <v>0</v>
      </c>
      <c r="T379" s="57">
        <v>0</v>
      </c>
      <c r="U379" s="58">
        <v>52625.59</v>
      </c>
      <c r="V379" s="57">
        <v>670.93</v>
      </c>
      <c r="W379" s="58">
        <v>0</v>
      </c>
      <c r="X379" s="59">
        <v>68589.52</v>
      </c>
    </row>
    <row r="380" spans="1:24" x14ac:dyDescent="0.25">
      <c r="A380" t="s">
        <v>80</v>
      </c>
      <c r="B380" t="s">
        <v>107</v>
      </c>
      <c r="C380" s="21">
        <f>SUM(H395:H397)</f>
        <v>689566.29999999993</v>
      </c>
      <c r="D380" s="20">
        <f>SUM(I395:I397)</f>
        <v>529546.07999999996</v>
      </c>
      <c r="E380" s="1"/>
      <c r="F380" t="s">
        <v>28</v>
      </c>
      <c r="G380" t="s">
        <v>29</v>
      </c>
      <c r="H380" s="1">
        <f t="shared" si="20"/>
        <v>461536.55</v>
      </c>
      <c r="I380" s="1">
        <f t="shared" si="21"/>
        <v>362417.2</v>
      </c>
      <c r="J380" t="s">
        <v>28</v>
      </c>
      <c r="K380" s="45" t="s">
        <v>154</v>
      </c>
      <c r="L380" s="57">
        <v>772.21</v>
      </c>
      <c r="M380" s="58">
        <v>91251.73</v>
      </c>
      <c r="N380" s="57">
        <v>229.79</v>
      </c>
      <c r="O380" s="58">
        <v>7867.62</v>
      </c>
      <c r="P380" s="57">
        <v>28.36</v>
      </c>
      <c r="Q380" s="58">
        <v>0</v>
      </c>
      <c r="R380" s="57">
        <v>0</v>
      </c>
      <c r="S380" s="58">
        <v>0</v>
      </c>
      <c r="T380" s="57">
        <v>0</v>
      </c>
      <c r="U380" s="58">
        <v>362417.2</v>
      </c>
      <c r="V380" s="57">
        <v>910.5</v>
      </c>
      <c r="W380" s="58">
        <v>1151.31</v>
      </c>
      <c r="X380" s="59">
        <v>464628.72</v>
      </c>
    </row>
    <row r="381" spans="1:24" x14ac:dyDescent="0.25">
      <c r="A381" t="s">
        <v>80</v>
      </c>
      <c r="B381" t="s">
        <v>108</v>
      </c>
      <c r="C381" s="21">
        <f>SUM(H398:H401)</f>
        <v>883485.43</v>
      </c>
      <c r="D381" s="20">
        <f>SUM(I398:I401)</f>
        <v>685980.55999999994</v>
      </c>
      <c r="F381" t="s">
        <v>30</v>
      </c>
      <c r="G381" t="s">
        <v>31</v>
      </c>
      <c r="H381" s="1">
        <f t="shared" si="20"/>
        <v>68572.160000000003</v>
      </c>
      <c r="I381" s="1">
        <f t="shared" si="21"/>
        <v>53451.13</v>
      </c>
      <c r="J381" t="s">
        <v>30</v>
      </c>
      <c r="K381" s="45" t="s">
        <v>155</v>
      </c>
      <c r="L381" s="57">
        <v>0</v>
      </c>
      <c r="M381" s="58">
        <v>13491.2</v>
      </c>
      <c r="N381" s="57">
        <v>36.159999999999997</v>
      </c>
      <c r="O381" s="58">
        <v>1629.83</v>
      </c>
      <c r="P381" s="57">
        <v>26.29</v>
      </c>
      <c r="Q381" s="58">
        <v>0</v>
      </c>
      <c r="R381" s="57">
        <v>0</v>
      </c>
      <c r="S381" s="58">
        <v>0</v>
      </c>
      <c r="T381" s="57">
        <v>0</v>
      </c>
      <c r="U381" s="58">
        <v>53451.13</v>
      </c>
      <c r="V381" s="57">
        <v>141.47999999999999</v>
      </c>
      <c r="W381" s="58">
        <v>0</v>
      </c>
      <c r="X381" s="59">
        <v>68776.09</v>
      </c>
    </row>
    <row r="382" spans="1:24" x14ac:dyDescent="0.25">
      <c r="A382" t="s">
        <v>80</v>
      </c>
      <c r="D382" s="66"/>
      <c r="E382" s="6"/>
      <c r="F382" t="s">
        <v>32</v>
      </c>
      <c r="G382" t="s">
        <v>33</v>
      </c>
      <c r="H382" s="1">
        <f t="shared" si="20"/>
        <v>1909.5900000000001</v>
      </c>
      <c r="I382" s="1">
        <f t="shared" si="21"/>
        <v>1497.48</v>
      </c>
      <c r="J382" t="s">
        <v>32</v>
      </c>
      <c r="K382" s="45" t="s">
        <v>156</v>
      </c>
      <c r="L382" s="57">
        <v>0</v>
      </c>
      <c r="M382" s="58">
        <v>379.6</v>
      </c>
      <c r="N382" s="57">
        <v>0</v>
      </c>
      <c r="O382" s="58">
        <v>32.51</v>
      </c>
      <c r="P382" s="57">
        <v>0</v>
      </c>
      <c r="Q382" s="58">
        <v>0</v>
      </c>
      <c r="R382" s="57">
        <v>0</v>
      </c>
      <c r="S382" s="58">
        <v>0</v>
      </c>
      <c r="T382" s="57">
        <v>0</v>
      </c>
      <c r="U382" s="58">
        <v>1497.48</v>
      </c>
      <c r="V382" s="57">
        <v>0</v>
      </c>
      <c r="W382" s="58">
        <v>0</v>
      </c>
      <c r="X382" s="59">
        <v>1909.59</v>
      </c>
    </row>
    <row r="383" spans="1:24" x14ac:dyDescent="0.25">
      <c r="A383" t="s">
        <v>80</v>
      </c>
      <c r="B383" s="3" t="s">
        <v>97</v>
      </c>
      <c r="C383" s="25">
        <f>SUM(C368:C381)</f>
        <v>7073765.04</v>
      </c>
      <c r="D383" s="28">
        <f>SUM(D368:D381)</f>
        <v>5513070.9999999991</v>
      </c>
      <c r="F383" t="s">
        <v>34</v>
      </c>
      <c r="G383" t="s">
        <v>35</v>
      </c>
      <c r="H383" s="1">
        <f t="shared" si="20"/>
        <v>17397.29</v>
      </c>
      <c r="I383" s="1">
        <f t="shared" si="21"/>
        <v>13215.54</v>
      </c>
      <c r="J383" t="s">
        <v>34</v>
      </c>
      <c r="K383" s="45" t="s">
        <v>157</v>
      </c>
      <c r="L383" s="57">
        <v>0</v>
      </c>
      <c r="M383" s="58">
        <v>3371.17</v>
      </c>
      <c r="N383" s="57">
        <v>0</v>
      </c>
      <c r="O383" s="58">
        <v>810.58</v>
      </c>
      <c r="P383" s="57">
        <v>0</v>
      </c>
      <c r="Q383" s="58">
        <v>0</v>
      </c>
      <c r="R383" s="57">
        <v>0</v>
      </c>
      <c r="S383" s="58">
        <v>0</v>
      </c>
      <c r="T383" s="57">
        <v>0</v>
      </c>
      <c r="U383" s="58">
        <v>13215.54</v>
      </c>
      <c r="V383" s="57">
        <v>0</v>
      </c>
      <c r="W383" s="58">
        <v>0</v>
      </c>
      <c r="X383" s="59">
        <v>17397.29</v>
      </c>
    </row>
    <row r="384" spans="1:24" x14ac:dyDescent="0.25">
      <c r="A384" t="s">
        <v>80</v>
      </c>
      <c r="D384" s="66"/>
      <c r="F384" t="s">
        <v>36</v>
      </c>
      <c r="G384" t="s">
        <v>37</v>
      </c>
      <c r="H384" s="1">
        <f t="shared" si="20"/>
        <v>170803.61</v>
      </c>
      <c r="I384" s="1">
        <f t="shared" si="21"/>
        <v>132077.06</v>
      </c>
      <c r="J384" t="s">
        <v>36</v>
      </c>
      <c r="K384" s="45" t="s">
        <v>158</v>
      </c>
      <c r="L384" s="57">
        <v>0</v>
      </c>
      <c r="M384" s="58">
        <v>33082.980000000003</v>
      </c>
      <c r="N384" s="57">
        <v>23.7</v>
      </c>
      <c r="O384" s="58">
        <v>5643.57</v>
      </c>
      <c r="P384" s="57">
        <v>1.19</v>
      </c>
      <c r="Q384" s="58">
        <v>0</v>
      </c>
      <c r="R384" s="57">
        <v>0</v>
      </c>
      <c r="S384" s="58">
        <v>0</v>
      </c>
      <c r="T384" s="57">
        <v>0</v>
      </c>
      <c r="U384" s="58">
        <v>132077.06</v>
      </c>
      <c r="V384" s="57">
        <v>92.43</v>
      </c>
      <c r="W384" s="58">
        <v>0</v>
      </c>
      <c r="X384" s="59">
        <v>170920.93</v>
      </c>
    </row>
    <row r="385" spans="1:24" x14ac:dyDescent="0.25">
      <c r="A385" t="s">
        <v>80</v>
      </c>
      <c r="B385" s="30" t="s">
        <v>176</v>
      </c>
      <c r="C385" s="21">
        <f>SUM(C368:C379)</f>
        <v>5500713.3100000005</v>
      </c>
      <c r="D385" s="20">
        <f>SUM(D368:D379)</f>
        <v>4297544.3599999994</v>
      </c>
      <c r="F385" t="s">
        <v>38</v>
      </c>
      <c r="G385" t="s">
        <v>39</v>
      </c>
      <c r="H385" s="1">
        <f t="shared" si="20"/>
        <v>6239.7</v>
      </c>
      <c r="I385" s="1">
        <f t="shared" si="21"/>
        <v>4799.25</v>
      </c>
      <c r="J385" t="s">
        <v>38</v>
      </c>
      <c r="K385" s="45" t="s">
        <v>159</v>
      </c>
      <c r="L385" s="57">
        <v>0</v>
      </c>
      <c r="M385" s="58">
        <v>1221.71</v>
      </c>
      <c r="N385" s="57">
        <v>3.14</v>
      </c>
      <c r="O385" s="58">
        <v>218.74</v>
      </c>
      <c r="P385" s="57">
        <v>0.03</v>
      </c>
      <c r="Q385" s="58">
        <v>0</v>
      </c>
      <c r="R385" s="57">
        <v>0</v>
      </c>
      <c r="S385" s="58">
        <v>0</v>
      </c>
      <c r="T385" s="57">
        <v>0</v>
      </c>
      <c r="U385" s="58">
        <v>4799.25</v>
      </c>
      <c r="V385" s="57">
        <v>12.58</v>
      </c>
      <c r="W385" s="58">
        <v>0</v>
      </c>
      <c r="X385" s="59">
        <v>6255.45</v>
      </c>
    </row>
    <row r="386" spans="1:24" x14ac:dyDescent="0.25">
      <c r="A386" t="s">
        <v>80</v>
      </c>
      <c r="D386" s="66"/>
      <c r="F386" t="s">
        <v>40</v>
      </c>
      <c r="G386" t="s">
        <v>41</v>
      </c>
      <c r="H386" s="1">
        <f t="shared" si="20"/>
        <v>9759.869999999999</v>
      </c>
      <c r="I386" s="1">
        <f t="shared" si="21"/>
        <v>7655.15</v>
      </c>
      <c r="J386" t="s">
        <v>40</v>
      </c>
      <c r="K386" s="45" t="s">
        <v>160</v>
      </c>
      <c r="L386" s="57">
        <v>0</v>
      </c>
      <c r="M386" s="58">
        <v>1919.64</v>
      </c>
      <c r="N386" s="57">
        <v>0</v>
      </c>
      <c r="O386" s="58">
        <v>185.08</v>
      </c>
      <c r="P386" s="57">
        <v>0</v>
      </c>
      <c r="Q386" s="58">
        <v>0</v>
      </c>
      <c r="R386" s="57">
        <v>0</v>
      </c>
      <c r="S386" s="58">
        <v>0</v>
      </c>
      <c r="T386" s="57">
        <v>0</v>
      </c>
      <c r="U386" s="58">
        <v>7655.15</v>
      </c>
      <c r="V386" s="57">
        <v>0</v>
      </c>
      <c r="W386" s="58">
        <v>0</v>
      </c>
      <c r="X386" s="59">
        <v>9759.8700000000008</v>
      </c>
    </row>
    <row r="387" spans="1:24" x14ac:dyDescent="0.25">
      <c r="A387" t="s">
        <v>80</v>
      </c>
      <c r="D387" s="66"/>
      <c r="F387" t="s">
        <v>42</v>
      </c>
      <c r="G387" t="s">
        <v>43</v>
      </c>
      <c r="H387" s="1">
        <f t="shared" si="20"/>
        <v>180985.78</v>
      </c>
      <c r="I387" s="1">
        <f t="shared" si="21"/>
        <v>142022.34</v>
      </c>
      <c r="J387" t="s">
        <v>42</v>
      </c>
      <c r="K387" s="45" t="s">
        <v>161</v>
      </c>
      <c r="L387" s="57">
        <v>0</v>
      </c>
      <c r="M387" s="58">
        <v>35651.69</v>
      </c>
      <c r="N387" s="57">
        <v>1016.93</v>
      </c>
      <c r="O387" s="58">
        <v>3311.75</v>
      </c>
      <c r="P387" s="57">
        <v>483.03</v>
      </c>
      <c r="Q387" s="58">
        <v>0</v>
      </c>
      <c r="R387" s="57">
        <v>0</v>
      </c>
      <c r="S387" s="58">
        <v>0</v>
      </c>
      <c r="T387" s="57">
        <v>0</v>
      </c>
      <c r="U387" s="58">
        <v>142022.34</v>
      </c>
      <c r="V387" s="57">
        <v>4063.09</v>
      </c>
      <c r="W387" s="58">
        <v>0</v>
      </c>
      <c r="X387" s="59">
        <v>186548.83</v>
      </c>
    </row>
    <row r="388" spans="1:24" x14ac:dyDescent="0.25">
      <c r="A388" t="s">
        <v>80</v>
      </c>
      <c r="D388" s="66"/>
      <c r="F388" t="s">
        <v>44</v>
      </c>
      <c r="G388" t="s">
        <v>45</v>
      </c>
      <c r="H388" s="1">
        <f t="shared" si="20"/>
        <v>8432.99</v>
      </c>
      <c r="I388" s="1">
        <f t="shared" si="21"/>
        <v>6416.63</v>
      </c>
      <c r="J388" t="s">
        <v>44</v>
      </c>
      <c r="K388" s="45" t="s">
        <v>162</v>
      </c>
      <c r="L388" s="57">
        <v>0</v>
      </c>
      <c r="M388" s="58">
        <v>1635.74</v>
      </c>
      <c r="N388" s="57">
        <v>334.68</v>
      </c>
      <c r="O388" s="58">
        <v>380.62</v>
      </c>
      <c r="P388" s="57">
        <v>94.87</v>
      </c>
      <c r="Q388" s="58">
        <v>0</v>
      </c>
      <c r="R388" s="57">
        <v>0</v>
      </c>
      <c r="S388" s="58">
        <v>0</v>
      </c>
      <c r="T388" s="57">
        <v>0</v>
      </c>
      <c r="U388" s="58">
        <v>6416.63</v>
      </c>
      <c r="V388" s="57">
        <v>1315.33</v>
      </c>
      <c r="W388" s="58">
        <v>0</v>
      </c>
      <c r="X388" s="59">
        <v>10177.870000000001</v>
      </c>
    </row>
    <row r="389" spans="1:24" x14ac:dyDescent="0.25">
      <c r="A389" t="s">
        <v>80</v>
      </c>
      <c r="D389" s="66"/>
      <c r="F389" t="s">
        <v>46</v>
      </c>
      <c r="G389" t="s">
        <v>47</v>
      </c>
      <c r="H389" s="1">
        <f t="shared" si="20"/>
        <v>71787.460000000006</v>
      </c>
      <c r="I389" s="1">
        <f t="shared" si="21"/>
        <v>55701.43</v>
      </c>
      <c r="J389" t="s">
        <v>46</v>
      </c>
      <c r="K389" s="45" t="s">
        <v>163</v>
      </c>
      <c r="L389" s="57">
        <v>2919.95</v>
      </c>
      <c r="M389" s="58">
        <v>14092.51</v>
      </c>
      <c r="N389" s="57">
        <v>74.09</v>
      </c>
      <c r="O389" s="58">
        <v>1993.52</v>
      </c>
      <c r="P389" s="57">
        <v>21.68</v>
      </c>
      <c r="Q389" s="58">
        <v>0</v>
      </c>
      <c r="R389" s="57">
        <v>0</v>
      </c>
      <c r="S389" s="58">
        <v>0</v>
      </c>
      <c r="T389" s="57">
        <v>0</v>
      </c>
      <c r="U389" s="58">
        <v>55701.43</v>
      </c>
      <c r="V389" s="57">
        <v>288.97000000000003</v>
      </c>
      <c r="W389" s="58">
        <v>4216.6099999999997</v>
      </c>
      <c r="X389" s="59">
        <v>79308.759999999995</v>
      </c>
    </row>
    <row r="390" spans="1:24" x14ac:dyDescent="0.25">
      <c r="A390" t="s">
        <v>80</v>
      </c>
      <c r="D390" s="66"/>
      <c r="F390" t="s">
        <v>48</v>
      </c>
      <c r="G390" t="s">
        <v>49</v>
      </c>
      <c r="H390" s="1">
        <f t="shared" si="20"/>
        <v>25707.17</v>
      </c>
      <c r="I390" s="1">
        <f t="shared" si="21"/>
        <v>19969.55</v>
      </c>
      <c r="J390" t="s">
        <v>48</v>
      </c>
      <c r="K390" s="45" t="s">
        <v>164</v>
      </c>
      <c r="L390" s="57">
        <v>0</v>
      </c>
      <c r="M390" s="58">
        <v>5094.07</v>
      </c>
      <c r="N390" s="57">
        <v>0</v>
      </c>
      <c r="O390" s="58">
        <v>643.54999999999995</v>
      </c>
      <c r="P390" s="57">
        <v>0</v>
      </c>
      <c r="Q390" s="58">
        <v>0</v>
      </c>
      <c r="R390" s="57">
        <v>0</v>
      </c>
      <c r="S390" s="58">
        <v>0</v>
      </c>
      <c r="T390" s="57">
        <v>0</v>
      </c>
      <c r="U390" s="58">
        <v>19969.55</v>
      </c>
      <c r="V390" s="57">
        <v>0</v>
      </c>
      <c r="W390" s="58">
        <v>0</v>
      </c>
      <c r="X390" s="59">
        <v>25707.17</v>
      </c>
    </row>
    <row r="391" spans="1:24" x14ac:dyDescent="0.25">
      <c r="A391" t="s">
        <v>80</v>
      </c>
      <c r="D391" s="66"/>
      <c r="F391" t="s">
        <v>50</v>
      </c>
      <c r="G391" t="s">
        <v>51</v>
      </c>
      <c r="H391" s="1">
        <f t="shared" si="20"/>
        <v>211301.06</v>
      </c>
      <c r="I391" s="1">
        <f t="shared" si="21"/>
        <v>162887.20000000001</v>
      </c>
      <c r="J391" t="s">
        <v>50</v>
      </c>
      <c r="K391" s="45" t="s">
        <v>165</v>
      </c>
      <c r="L391" s="57">
        <v>722.98</v>
      </c>
      <c r="M391" s="58">
        <v>41295.29</v>
      </c>
      <c r="N391" s="57">
        <v>3451.2</v>
      </c>
      <c r="O391" s="58">
        <v>7118.57</v>
      </c>
      <c r="P391" s="57">
        <v>67.599999999999994</v>
      </c>
      <c r="Q391" s="58">
        <v>0</v>
      </c>
      <c r="R391" s="57">
        <v>0</v>
      </c>
      <c r="S391" s="58">
        <v>0</v>
      </c>
      <c r="T391" s="57">
        <v>0</v>
      </c>
      <c r="U391" s="58">
        <v>162887.20000000001</v>
      </c>
      <c r="V391" s="57">
        <v>13774.84</v>
      </c>
      <c r="W391" s="58">
        <v>1069.26</v>
      </c>
      <c r="X391" s="59">
        <v>230386.94</v>
      </c>
    </row>
    <row r="392" spans="1:24" x14ac:dyDescent="0.25">
      <c r="A392" t="s">
        <v>80</v>
      </c>
      <c r="D392" s="66"/>
      <c r="F392" t="s">
        <v>52</v>
      </c>
      <c r="G392" t="s">
        <v>53</v>
      </c>
      <c r="H392" s="1">
        <f t="shared" si="20"/>
        <v>1188548.44</v>
      </c>
      <c r="I392" s="1">
        <f t="shared" si="21"/>
        <v>931635.19999999995</v>
      </c>
      <c r="J392" t="s">
        <v>52</v>
      </c>
      <c r="K392" s="45" t="s">
        <v>166</v>
      </c>
      <c r="L392" s="57">
        <v>0</v>
      </c>
      <c r="M392" s="58">
        <v>234653.27</v>
      </c>
      <c r="N392" s="57">
        <v>287.07</v>
      </c>
      <c r="O392" s="58">
        <v>22259.97</v>
      </c>
      <c r="P392" s="57">
        <v>8.18</v>
      </c>
      <c r="Q392" s="58">
        <v>0</v>
      </c>
      <c r="R392" s="57">
        <v>0</v>
      </c>
      <c r="S392" s="58">
        <v>0</v>
      </c>
      <c r="T392" s="57">
        <v>0</v>
      </c>
      <c r="U392" s="58">
        <v>931635.19999999995</v>
      </c>
      <c r="V392" s="57">
        <v>1135.5999999999999</v>
      </c>
      <c r="W392" s="58">
        <v>0</v>
      </c>
      <c r="X392" s="59">
        <v>1189979.29</v>
      </c>
    </row>
    <row r="393" spans="1:24" x14ac:dyDescent="0.25">
      <c r="A393" t="s">
        <v>80</v>
      </c>
      <c r="D393" s="66"/>
      <c r="F393" t="s">
        <v>54</v>
      </c>
      <c r="G393" t="s">
        <v>55</v>
      </c>
      <c r="H393" s="1">
        <f t="shared" si="20"/>
        <v>1309.8200000000002</v>
      </c>
      <c r="I393" s="1">
        <f t="shared" si="21"/>
        <v>1012.84</v>
      </c>
      <c r="J393" t="s">
        <v>54</v>
      </c>
      <c r="K393" s="45" t="s">
        <v>167</v>
      </c>
      <c r="L393" s="57">
        <v>0</v>
      </c>
      <c r="M393" s="58">
        <v>258.07</v>
      </c>
      <c r="N393" s="57">
        <v>0</v>
      </c>
      <c r="O393" s="58">
        <v>38.909999999999997</v>
      </c>
      <c r="P393" s="57">
        <v>0</v>
      </c>
      <c r="Q393" s="58">
        <v>0</v>
      </c>
      <c r="R393" s="57">
        <v>0</v>
      </c>
      <c r="S393" s="58">
        <v>0</v>
      </c>
      <c r="T393" s="57">
        <v>0</v>
      </c>
      <c r="U393" s="58">
        <v>1012.84</v>
      </c>
      <c r="V393" s="57">
        <v>0</v>
      </c>
      <c r="W393" s="58">
        <v>0</v>
      </c>
      <c r="X393" s="59">
        <v>1309.82</v>
      </c>
    </row>
    <row r="394" spans="1:24" x14ac:dyDescent="0.25">
      <c r="A394" t="s">
        <v>80</v>
      </c>
      <c r="D394" s="66"/>
      <c r="F394" t="s">
        <v>56</v>
      </c>
      <c r="G394" t="s">
        <v>57</v>
      </c>
      <c r="H394" s="1">
        <f t="shared" si="20"/>
        <v>244897.51</v>
      </c>
      <c r="I394" s="1">
        <f t="shared" si="21"/>
        <v>191323.85</v>
      </c>
      <c r="J394" t="s">
        <v>56</v>
      </c>
      <c r="K394" s="45" t="s">
        <v>168</v>
      </c>
      <c r="L394" s="57">
        <v>0</v>
      </c>
      <c r="M394" s="58">
        <v>48174.2</v>
      </c>
      <c r="N394" s="57">
        <v>196.99</v>
      </c>
      <c r="O394" s="58">
        <v>5399.46</v>
      </c>
      <c r="P394" s="57">
        <v>70.56</v>
      </c>
      <c r="Q394" s="58">
        <v>0</v>
      </c>
      <c r="R394" s="57">
        <v>0</v>
      </c>
      <c r="S394" s="58">
        <v>0</v>
      </c>
      <c r="T394" s="57">
        <v>0</v>
      </c>
      <c r="U394" s="58">
        <v>191323.85</v>
      </c>
      <c r="V394" s="57">
        <v>787.02</v>
      </c>
      <c r="W394" s="58">
        <v>0</v>
      </c>
      <c r="X394" s="59">
        <v>245952.08</v>
      </c>
    </row>
    <row r="395" spans="1:24" x14ac:dyDescent="0.25">
      <c r="A395" t="s">
        <v>80</v>
      </c>
      <c r="D395" s="66"/>
      <c r="F395" t="s">
        <v>58</v>
      </c>
      <c r="G395" t="s">
        <v>59</v>
      </c>
      <c r="H395" s="1">
        <f t="shared" si="20"/>
        <v>557613.21</v>
      </c>
      <c r="I395" s="1">
        <f t="shared" si="21"/>
        <v>428607.35</v>
      </c>
      <c r="J395" t="s">
        <v>58</v>
      </c>
      <c r="K395" s="45" t="s">
        <v>169</v>
      </c>
      <c r="L395" s="57">
        <v>189132.1</v>
      </c>
      <c r="M395" s="58">
        <v>107599.15</v>
      </c>
      <c r="N395" s="57">
        <v>311.83999999999997</v>
      </c>
      <c r="O395" s="58">
        <v>21406.71</v>
      </c>
      <c r="P395" s="57">
        <v>8.2200000000000006</v>
      </c>
      <c r="Q395" s="58">
        <v>0</v>
      </c>
      <c r="R395" s="57">
        <v>0</v>
      </c>
      <c r="S395" s="58">
        <v>0</v>
      </c>
      <c r="T395" s="57">
        <v>0</v>
      </c>
      <c r="U395" s="58">
        <v>428607.35</v>
      </c>
      <c r="V395" s="57">
        <v>1221.02</v>
      </c>
      <c r="W395" s="58">
        <v>282241.98</v>
      </c>
      <c r="X395" s="59">
        <v>1030528.37</v>
      </c>
    </row>
    <row r="396" spans="1:24" x14ac:dyDescent="0.25">
      <c r="A396" t="s">
        <v>80</v>
      </c>
      <c r="D396" s="66"/>
      <c r="F396" t="s">
        <v>60</v>
      </c>
      <c r="G396" t="s">
        <v>61</v>
      </c>
      <c r="H396" s="1">
        <f t="shared" si="20"/>
        <v>131953.09</v>
      </c>
      <c r="I396" s="1">
        <f t="shared" si="21"/>
        <v>100938.73</v>
      </c>
      <c r="J396" t="s">
        <v>60</v>
      </c>
      <c r="K396" s="45" t="s">
        <v>170</v>
      </c>
      <c r="L396" s="57">
        <v>45588.07</v>
      </c>
      <c r="M396" s="58">
        <v>25479.21</v>
      </c>
      <c r="N396" s="57">
        <v>181.64</v>
      </c>
      <c r="O396" s="58">
        <v>5535.15</v>
      </c>
      <c r="P396" s="57">
        <v>8.23</v>
      </c>
      <c r="Q396" s="58">
        <v>0</v>
      </c>
      <c r="R396" s="57">
        <v>0</v>
      </c>
      <c r="S396" s="58">
        <v>0</v>
      </c>
      <c r="T396" s="57">
        <v>0</v>
      </c>
      <c r="U396" s="58">
        <v>100938.73</v>
      </c>
      <c r="V396" s="57">
        <v>710.14</v>
      </c>
      <c r="W396" s="58">
        <v>67029.490000000005</v>
      </c>
      <c r="X396" s="59">
        <v>245470.66</v>
      </c>
    </row>
    <row r="397" spans="1:24" x14ac:dyDescent="0.25">
      <c r="A397" t="s">
        <v>80</v>
      </c>
      <c r="D397" s="66"/>
      <c r="F397" t="s">
        <v>62</v>
      </c>
      <c r="G397" t="s">
        <v>63</v>
      </c>
      <c r="H397" s="1">
        <f t="shared" si="20"/>
        <v>0</v>
      </c>
      <c r="I397" s="1">
        <f t="shared" si="21"/>
        <v>0</v>
      </c>
      <c r="J397" t="s">
        <v>62</v>
      </c>
      <c r="K397" s="45" t="s">
        <v>171</v>
      </c>
      <c r="L397" s="57">
        <v>0</v>
      </c>
      <c r="M397" s="58">
        <v>0</v>
      </c>
      <c r="N397" s="57">
        <v>0</v>
      </c>
      <c r="O397" s="58">
        <v>0</v>
      </c>
      <c r="P397" s="57">
        <v>0</v>
      </c>
      <c r="Q397" s="58">
        <v>0</v>
      </c>
      <c r="R397" s="57">
        <v>0</v>
      </c>
      <c r="S397" s="58">
        <v>0</v>
      </c>
      <c r="T397" s="57">
        <v>0</v>
      </c>
      <c r="U397" s="58">
        <v>0</v>
      </c>
      <c r="V397" s="57">
        <v>0</v>
      </c>
      <c r="W397" s="58">
        <v>0</v>
      </c>
      <c r="X397" s="59">
        <v>0</v>
      </c>
    </row>
    <row r="398" spans="1:24" x14ac:dyDescent="0.25">
      <c r="A398" t="s">
        <v>80</v>
      </c>
      <c r="D398" s="66"/>
      <c r="F398" t="s">
        <v>64</v>
      </c>
      <c r="G398" t="s">
        <v>65</v>
      </c>
      <c r="H398" s="1">
        <f t="shared" si="20"/>
        <v>480629.02</v>
      </c>
      <c r="I398" s="1">
        <f t="shared" si="21"/>
        <v>372714.8</v>
      </c>
      <c r="J398" t="s">
        <v>64</v>
      </c>
      <c r="K398" s="45" t="s">
        <v>172</v>
      </c>
      <c r="L398" s="57">
        <v>14221.55</v>
      </c>
      <c r="M398" s="58">
        <v>93907.839999999997</v>
      </c>
      <c r="N398" s="57">
        <v>56.05</v>
      </c>
      <c r="O398" s="58">
        <v>14006.38</v>
      </c>
      <c r="P398" s="57">
        <v>55.74</v>
      </c>
      <c r="Q398" s="58">
        <v>0</v>
      </c>
      <c r="R398" s="57">
        <v>0</v>
      </c>
      <c r="S398" s="58">
        <v>0</v>
      </c>
      <c r="T398" s="57">
        <v>0</v>
      </c>
      <c r="U398" s="58">
        <v>372714.8</v>
      </c>
      <c r="V398" s="57">
        <v>224.12</v>
      </c>
      <c r="W398" s="58">
        <v>21121.26</v>
      </c>
      <c r="X398" s="59">
        <v>516307.74</v>
      </c>
    </row>
    <row r="399" spans="1:24" x14ac:dyDescent="0.25">
      <c r="A399" t="s">
        <v>80</v>
      </c>
      <c r="D399" s="66"/>
      <c r="F399" t="s">
        <v>66</v>
      </c>
      <c r="G399" t="s">
        <v>67</v>
      </c>
      <c r="H399" s="1">
        <f t="shared" si="20"/>
        <v>327396.47999999998</v>
      </c>
      <c r="I399" s="1">
        <f t="shared" si="21"/>
        <v>254830.79</v>
      </c>
      <c r="J399" t="s">
        <v>66</v>
      </c>
      <c r="K399" s="45" t="s">
        <v>173</v>
      </c>
      <c r="L399" s="57">
        <v>1121.25</v>
      </c>
      <c r="M399" s="58">
        <v>64598.31</v>
      </c>
      <c r="N399" s="57">
        <v>71.14</v>
      </c>
      <c r="O399" s="58">
        <v>7967.38</v>
      </c>
      <c r="P399" s="57">
        <v>4.6399999999999997</v>
      </c>
      <c r="Q399" s="58">
        <v>0</v>
      </c>
      <c r="R399" s="57">
        <v>0</v>
      </c>
      <c r="S399" s="58">
        <v>0</v>
      </c>
      <c r="T399" s="57">
        <v>0</v>
      </c>
      <c r="U399" s="58">
        <v>254830.79</v>
      </c>
      <c r="V399" s="57">
        <v>279.44</v>
      </c>
      <c r="W399" s="58">
        <v>1664.42</v>
      </c>
      <c r="X399" s="59">
        <v>330537.37</v>
      </c>
    </row>
    <row r="400" spans="1:24" x14ac:dyDescent="0.25">
      <c r="A400" t="s">
        <v>80</v>
      </c>
      <c r="D400" s="66"/>
      <c r="F400" t="s">
        <v>68</v>
      </c>
      <c r="G400" t="s">
        <v>69</v>
      </c>
      <c r="H400" s="1">
        <f t="shared" si="20"/>
        <v>13807.15</v>
      </c>
      <c r="I400" s="1">
        <f t="shared" si="21"/>
        <v>10535</v>
      </c>
      <c r="J400" t="s">
        <v>68</v>
      </c>
      <c r="K400" s="45" t="s">
        <v>174</v>
      </c>
      <c r="L400" s="57">
        <v>9.59</v>
      </c>
      <c r="M400" s="58">
        <v>2653.82</v>
      </c>
      <c r="N400" s="57">
        <v>0</v>
      </c>
      <c r="O400" s="58">
        <v>618.33000000000004</v>
      </c>
      <c r="P400" s="57">
        <v>0</v>
      </c>
      <c r="Q400" s="58">
        <v>0</v>
      </c>
      <c r="R400" s="57">
        <v>0</v>
      </c>
      <c r="S400" s="58">
        <v>0</v>
      </c>
      <c r="T400" s="57">
        <v>0</v>
      </c>
      <c r="U400" s="58">
        <v>10535</v>
      </c>
      <c r="V400" s="57">
        <v>0</v>
      </c>
      <c r="W400" s="58">
        <v>14.39</v>
      </c>
      <c r="X400" s="59">
        <v>13831.13</v>
      </c>
    </row>
    <row r="401" spans="1:24" x14ac:dyDescent="0.25">
      <c r="A401" t="s">
        <v>80</v>
      </c>
      <c r="D401" s="66"/>
      <c r="F401" t="s">
        <v>70</v>
      </c>
      <c r="G401" t="s">
        <v>71</v>
      </c>
      <c r="H401" s="1">
        <f t="shared" si="20"/>
        <v>61652.78</v>
      </c>
      <c r="I401" s="1">
        <f t="shared" si="21"/>
        <v>47899.97</v>
      </c>
      <c r="J401" t="s">
        <v>70</v>
      </c>
      <c r="K401" s="45" t="s">
        <v>175</v>
      </c>
      <c r="L401" s="57">
        <v>1505.92</v>
      </c>
      <c r="M401" s="58">
        <v>12073.05</v>
      </c>
      <c r="N401" s="57">
        <v>0.1</v>
      </c>
      <c r="O401" s="58">
        <v>1679.76</v>
      </c>
      <c r="P401" s="57">
        <v>0</v>
      </c>
      <c r="Q401" s="58">
        <v>0</v>
      </c>
      <c r="R401" s="57">
        <v>0</v>
      </c>
      <c r="S401" s="58">
        <v>0</v>
      </c>
      <c r="T401" s="57">
        <v>0</v>
      </c>
      <c r="U401" s="58">
        <v>47899.97</v>
      </c>
      <c r="V401" s="57">
        <v>0.37</v>
      </c>
      <c r="W401" s="58">
        <v>2207.4899999999998</v>
      </c>
      <c r="X401" s="59">
        <v>65366.66</v>
      </c>
    </row>
    <row r="402" spans="1:24" ht="13.8" thickBot="1" x14ac:dyDescent="0.3">
      <c r="D402" s="66"/>
      <c r="H402" s="6">
        <f>SUM(H368:H401)</f>
        <v>7073765.0400000019</v>
      </c>
      <c r="I402" s="6">
        <f>SUM(I368:I401)</f>
        <v>5513070.9999999991</v>
      </c>
      <c r="K402" s="42"/>
      <c r="L402" s="60">
        <v>258521.78</v>
      </c>
      <c r="M402" s="61">
        <v>1390795.5</v>
      </c>
      <c r="N402" s="60">
        <v>13675.669999999998</v>
      </c>
      <c r="O402" s="61">
        <v>169898.54000000004</v>
      </c>
      <c r="P402" s="60">
        <v>1709.1499999999999</v>
      </c>
      <c r="Q402" s="61">
        <v>0</v>
      </c>
      <c r="R402" s="60">
        <v>0</v>
      </c>
      <c r="S402" s="61">
        <v>0</v>
      </c>
      <c r="T402" s="60">
        <v>0</v>
      </c>
      <c r="U402" s="61">
        <v>5513070.9999999991</v>
      </c>
      <c r="V402" s="60">
        <v>54334.750000000007</v>
      </c>
      <c r="W402" s="61">
        <v>384371.27999999997</v>
      </c>
      <c r="X402" s="60">
        <v>7786377.6700000018</v>
      </c>
    </row>
    <row r="403" spans="1:24" ht="13.8" thickTop="1" x14ac:dyDescent="0.25">
      <c r="D403" s="66"/>
      <c r="H403" s="1"/>
      <c r="I403" s="1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51"/>
      <c r="X403" s="42"/>
    </row>
    <row r="404" spans="1:24" x14ac:dyDescent="0.25">
      <c r="A404" t="s">
        <v>81</v>
      </c>
      <c r="B404" t="s">
        <v>98</v>
      </c>
      <c r="C404" s="21">
        <f>SUM(H404:H406)</f>
        <v>6551546.5099999998</v>
      </c>
      <c r="D404" s="20">
        <f>SUM(I404:I406)</f>
        <v>4348572.4000000004</v>
      </c>
      <c r="E404" s="1"/>
      <c r="F404" t="s">
        <v>4</v>
      </c>
      <c r="G404" t="s">
        <v>5</v>
      </c>
      <c r="H404" s="1">
        <f t="shared" ref="H404:H437" si="22">SUM(M404,O404,Q404,U404,S404)</f>
        <v>748818.4</v>
      </c>
      <c r="I404" s="1">
        <f t="shared" ref="I404:I437" si="23">U404</f>
        <v>496931.53</v>
      </c>
      <c r="J404" t="s">
        <v>4</v>
      </c>
      <c r="K404" s="45" t="s">
        <v>142</v>
      </c>
      <c r="L404" s="57">
        <v>0</v>
      </c>
      <c r="M404" s="58">
        <v>125943.83</v>
      </c>
      <c r="N404" s="57">
        <v>169.36</v>
      </c>
      <c r="O404" s="58">
        <v>125943.03999999999</v>
      </c>
      <c r="P404" s="57">
        <v>169.36</v>
      </c>
      <c r="Q404" s="58">
        <v>0</v>
      </c>
      <c r="R404" s="57">
        <v>0</v>
      </c>
      <c r="S404" s="58">
        <v>0</v>
      </c>
      <c r="T404" s="57">
        <v>0</v>
      </c>
      <c r="U404" s="58">
        <v>496931.53</v>
      </c>
      <c r="V404" s="57">
        <v>664.97</v>
      </c>
      <c r="W404" s="58">
        <v>0</v>
      </c>
      <c r="X404" s="59">
        <v>749822.09</v>
      </c>
    </row>
    <row r="405" spans="1:24" x14ac:dyDescent="0.25">
      <c r="A405" t="s">
        <v>81</v>
      </c>
      <c r="B405" t="s">
        <v>99</v>
      </c>
      <c r="C405" s="21">
        <f>H416</f>
        <v>4948778.29</v>
      </c>
      <c r="D405" s="20">
        <f>I416</f>
        <v>3293616.52</v>
      </c>
      <c r="E405" s="1"/>
      <c r="F405" t="s">
        <v>6</v>
      </c>
      <c r="G405" t="s">
        <v>7</v>
      </c>
      <c r="H405" s="1">
        <f t="shared" si="22"/>
        <v>1046334.41</v>
      </c>
      <c r="I405" s="1">
        <f t="shared" si="23"/>
        <v>693432.91</v>
      </c>
      <c r="J405" t="s">
        <v>6</v>
      </c>
      <c r="K405" s="45" t="s">
        <v>143</v>
      </c>
      <c r="L405" s="57">
        <v>0</v>
      </c>
      <c r="M405" s="58">
        <v>176473.55</v>
      </c>
      <c r="N405" s="57">
        <v>332.4</v>
      </c>
      <c r="O405" s="58">
        <v>176427.95</v>
      </c>
      <c r="P405" s="57">
        <v>330.22</v>
      </c>
      <c r="Q405" s="58">
        <v>0</v>
      </c>
      <c r="R405" s="57">
        <v>0</v>
      </c>
      <c r="S405" s="58">
        <v>0</v>
      </c>
      <c r="T405" s="57">
        <v>0</v>
      </c>
      <c r="U405" s="58">
        <v>693432.91</v>
      </c>
      <c r="V405" s="57">
        <v>1298.5</v>
      </c>
      <c r="W405" s="58">
        <v>0</v>
      </c>
      <c r="X405" s="59">
        <v>1048295.53</v>
      </c>
    </row>
    <row r="406" spans="1:24" x14ac:dyDescent="0.25">
      <c r="A406" t="s">
        <v>81</v>
      </c>
      <c r="B406" t="s">
        <v>100</v>
      </c>
      <c r="C406" s="21">
        <f>SUM(H407:H408)</f>
        <v>1999109.96</v>
      </c>
      <c r="D406" s="20">
        <f>SUM(I407:I408)</f>
        <v>1327739.22</v>
      </c>
      <c r="E406" s="1"/>
      <c r="F406" t="s">
        <v>8</v>
      </c>
      <c r="G406" t="s">
        <v>9</v>
      </c>
      <c r="H406" s="1">
        <f t="shared" si="22"/>
        <v>4756393.7</v>
      </c>
      <c r="I406" s="1">
        <f t="shared" si="23"/>
        <v>3158207.96</v>
      </c>
      <c r="J406" t="s">
        <v>8</v>
      </c>
      <c r="K406" s="45" t="s">
        <v>144</v>
      </c>
      <c r="L406" s="57">
        <v>0</v>
      </c>
      <c r="M406" s="58">
        <v>799410.08</v>
      </c>
      <c r="N406" s="57">
        <v>3282.97</v>
      </c>
      <c r="O406" s="58">
        <v>798775.66</v>
      </c>
      <c r="P406" s="57">
        <v>3279.35</v>
      </c>
      <c r="Q406" s="58">
        <v>0</v>
      </c>
      <c r="R406" s="57">
        <v>0</v>
      </c>
      <c r="S406" s="58">
        <v>0</v>
      </c>
      <c r="T406" s="57">
        <v>0</v>
      </c>
      <c r="U406" s="58">
        <v>3158207.96</v>
      </c>
      <c r="V406" s="57">
        <v>13000.3</v>
      </c>
      <c r="W406" s="58">
        <v>0</v>
      </c>
      <c r="X406" s="59">
        <v>4775956.32</v>
      </c>
    </row>
    <row r="407" spans="1:24" x14ac:dyDescent="0.25">
      <c r="A407" t="s">
        <v>81</v>
      </c>
      <c r="B407" t="s">
        <v>110</v>
      </c>
      <c r="C407" s="21">
        <f>H409</f>
        <v>4921674.12</v>
      </c>
      <c r="D407" s="20">
        <f>I409</f>
        <v>3272730.83</v>
      </c>
      <c r="E407" s="1"/>
      <c r="F407" t="s">
        <v>10</v>
      </c>
      <c r="G407" t="s">
        <v>11</v>
      </c>
      <c r="H407" s="1">
        <f t="shared" si="22"/>
        <v>1171342.5299999998</v>
      </c>
      <c r="I407" s="1">
        <f t="shared" si="23"/>
        <v>777297.94</v>
      </c>
      <c r="J407" t="s">
        <v>10</v>
      </c>
      <c r="K407" s="45" t="s">
        <v>145</v>
      </c>
      <c r="L407" s="57">
        <v>0</v>
      </c>
      <c r="M407" s="58">
        <v>197240.41</v>
      </c>
      <c r="N407" s="57">
        <v>885.92</v>
      </c>
      <c r="O407" s="58">
        <v>196804.18</v>
      </c>
      <c r="P407" s="57">
        <v>885.92</v>
      </c>
      <c r="Q407" s="58">
        <v>0</v>
      </c>
      <c r="R407" s="57">
        <v>0</v>
      </c>
      <c r="S407" s="58">
        <v>0</v>
      </c>
      <c r="T407" s="57">
        <v>0</v>
      </c>
      <c r="U407" s="58">
        <v>777297.94</v>
      </c>
      <c r="V407" s="57">
        <v>3465.1</v>
      </c>
      <c r="W407" s="58">
        <v>0</v>
      </c>
      <c r="X407" s="59">
        <v>1176579.47</v>
      </c>
    </row>
    <row r="408" spans="1:24" x14ac:dyDescent="0.25">
      <c r="A408" t="s">
        <v>81</v>
      </c>
      <c r="B408" t="s">
        <v>101</v>
      </c>
      <c r="C408" s="21">
        <f>SUM(H410:H411)</f>
        <v>20650965.379999999</v>
      </c>
      <c r="D408" s="20">
        <f>SUM(I410:I411)</f>
        <v>13739768.619999999</v>
      </c>
      <c r="E408" s="1"/>
      <c r="F408" t="s">
        <v>12</v>
      </c>
      <c r="G408" t="s">
        <v>13</v>
      </c>
      <c r="H408" s="1">
        <f t="shared" si="22"/>
        <v>827767.43</v>
      </c>
      <c r="I408" s="1">
        <f t="shared" si="23"/>
        <v>550441.28</v>
      </c>
      <c r="J408" t="s">
        <v>12</v>
      </c>
      <c r="K408" s="45" t="s">
        <v>146</v>
      </c>
      <c r="L408" s="57">
        <v>0</v>
      </c>
      <c r="M408" s="58">
        <v>139130.12</v>
      </c>
      <c r="N408" s="57">
        <v>19036.689999999999</v>
      </c>
      <c r="O408" s="58">
        <v>138196.03</v>
      </c>
      <c r="P408" s="57">
        <v>19063.23</v>
      </c>
      <c r="Q408" s="58">
        <v>0</v>
      </c>
      <c r="R408" s="57">
        <v>0</v>
      </c>
      <c r="S408" s="58">
        <v>0</v>
      </c>
      <c r="T408" s="57">
        <v>0</v>
      </c>
      <c r="U408" s="58">
        <v>550441.28</v>
      </c>
      <c r="V408" s="57">
        <v>74553.919999999998</v>
      </c>
      <c r="W408" s="58">
        <v>0</v>
      </c>
      <c r="X408" s="59">
        <v>940421.27</v>
      </c>
    </row>
    <row r="409" spans="1:24" x14ac:dyDescent="0.25">
      <c r="A409" t="s">
        <v>81</v>
      </c>
      <c r="B409" t="s">
        <v>102</v>
      </c>
      <c r="C409" s="21">
        <f>SUM(H412:H413)</f>
        <v>1353754.37</v>
      </c>
      <c r="D409" s="20">
        <f>SUM(I412:I413)</f>
        <v>899810.04</v>
      </c>
      <c r="E409" s="1"/>
      <c r="F409" t="s">
        <v>14</v>
      </c>
      <c r="G409" t="s">
        <v>15</v>
      </c>
      <c r="H409" s="1">
        <f t="shared" si="22"/>
        <v>4921674.12</v>
      </c>
      <c r="I409" s="1">
        <f t="shared" si="23"/>
        <v>3272730.83</v>
      </c>
      <c r="J409" t="s">
        <v>14</v>
      </c>
      <c r="K409" s="45" t="s">
        <v>147</v>
      </c>
      <c r="L409" s="57">
        <v>0</v>
      </c>
      <c r="M409" s="58">
        <v>824920.35</v>
      </c>
      <c r="N409" s="57">
        <v>48273.18</v>
      </c>
      <c r="O409" s="58">
        <v>824022.94</v>
      </c>
      <c r="P409" s="57">
        <v>47985.62</v>
      </c>
      <c r="Q409" s="58">
        <v>0</v>
      </c>
      <c r="R409" s="57">
        <v>0</v>
      </c>
      <c r="S409" s="58">
        <v>0</v>
      </c>
      <c r="T409" s="57">
        <v>0</v>
      </c>
      <c r="U409" s="58">
        <v>3272730.83</v>
      </c>
      <c r="V409" s="57">
        <v>191666.3</v>
      </c>
      <c r="W409" s="58">
        <v>0</v>
      </c>
      <c r="X409" s="59">
        <v>5209599.22</v>
      </c>
    </row>
    <row r="410" spans="1:24" x14ac:dyDescent="0.25">
      <c r="A410" t="s">
        <v>81</v>
      </c>
      <c r="B410" t="s">
        <v>103</v>
      </c>
      <c r="C410" s="21">
        <f>H414</f>
        <v>1625264.91</v>
      </c>
      <c r="D410" s="20">
        <f>I414</f>
        <v>1078394.42</v>
      </c>
      <c r="E410" s="1"/>
      <c r="F410" t="s">
        <v>16</v>
      </c>
      <c r="G410" t="s">
        <v>17</v>
      </c>
      <c r="H410" s="1">
        <f t="shared" si="22"/>
        <v>19549828.119999997</v>
      </c>
      <c r="I410" s="1">
        <f t="shared" si="23"/>
        <v>13007409.699999999</v>
      </c>
      <c r="J410" t="s">
        <v>16</v>
      </c>
      <c r="K410" s="45" t="s">
        <v>148</v>
      </c>
      <c r="L410" s="57">
        <v>0</v>
      </c>
      <c r="M410" s="58">
        <v>3272807.13</v>
      </c>
      <c r="N410" s="57">
        <v>79902.600000000006</v>
      </c>
      <c r="O410" s="58">
        <v>3269611.29</v>
      </c>
      <c r="P410" s="57">
        <v>74603.95</v>
      </c>
      <c r="Q410" s="58">
        <v>0</v>
      </c>
      <c r="R410" s="57">
        <v>0</v>
      </c>
      <c r="S410" s="58">
        <v>0</v>
      </c>
      <c r="T410" s="57">
        <v>0</v>
      </c>
      <c r="U410" s="58">
        <v>13007409.699999999</v>
      </c>
      <c r="V410" s="57">
        <v>316666.53999999998</v>
      </c>
      <c r="W410" s="58">
        <v>0</v>
      </c>
      <c r="X410" s="59">
        <v>20021001.210000001</v>
      </c>
    </row>
    <row r="411" spans="1:24" x14ac:dyDescent="0.25">
      <c r="A411" t="s">
        <v>81</v>
      </c>
      <c r="B411" t="s">
        <v>104</v>
      </c>
      <c r="C411" s="21">
        <f>SUM(H417:H418)</f>
        <v>3602658.05</v>
      </c>
      <c r="D411" s="20">
        <f>SUM(I417:I418)</f>
        <v>2391672.66</v>
      </c>
      <c r="E411" s="1"/>
      <c r="F411" t="s">
        <v>18</v>
      </c>
      <c r="G411" t="s">
        <v>19</v>
      </c>
      <c r="H411" s="1">
        <f t="shared" si="22"/>
        <v>1101137.26</v>
      </c>
      <c r="I411" s="1">
        <f t="shared" si="23"/>
        <v>732358.92</v>
      </c>
      <c r="J411" t="s">
        <v>18</v>
      </c>
      <c r="K411" s="45" t="s">
        <v>149</v>
      </c>
      <c r="L411" s="57">
        <v>0</v>
      </c>
      <c r="M411" s="58">
        <v>184597.83</v>
      </c>
      <c r="N411" s="57">
        <v>2429.4899999999998</v>
      </c>
      <c r="O411" s="58">
        <v>184180.51</v>
      </c>
      <c r="P411" s="57">
        <v>2363.1799999999998</v>
      </c>
      <c r="Q411" s="58">
        <v>0</v>
      </c>
      <c r="R411" s="57">
        <v>0</v>
      </c>
      <c r="S411" s="58">
        <v>0</v>
      </c>
      <c r="T411" s="57">
        <v>0</v>
      </c>
      <c r="U411" s="58">
        <v>732358.92</v>
      </c>
      <c r="V411" s="57">
        <v>9688.2800000000007</v>
      </c>
      <c r="W411" s="58">
        <v>0</v>
      </c>
      <c r="X411" s="59">
        <v>1115618.21</v>
      </c>
    </row>
    <row r="412" spans="1:24" x14ac:dyDescent="0.25">
      <c r="A412" t="s">
        <v>81</v>
      </c>
      <c r="B412" t="s">
        <v>105</v>
      </c>
      <c r="C412" s="21">
        <f>H422</f>
        <v>2201885.98</v>
      </c>
      <c r="D412" s="20">
        <f>I422</f>
        <v>1467617.87</v>
      </c>
      <c r="E412" s="1"/>
      <c r="F412" t="s">
        <v>20</v>
      </c>
      <c r="G412" t="s">
        <v>21</v>
      </c>
      <c r="H412" s="1">
        <f t="shared" si="22"/>
        <v>1179679.06</v>
      </c>
      <c r="I412" s="1">
        <f t="shared" si="23"/>
        <v>784473.13</v>
      </c>
      <c r="J412" t="s">
        <v>20</v>
      </c>
      <c r="K412" s="45" t="s">
        <v>150</v>
      </c>
      <c r="L412" s="57">
        <v>2611.71</v>
      </c>
      <c r="M412" s="58">
        <v>197627.14</v>
      </c>
      <c r="N412" s="57">
        <v>3843.86</v>
      </c>
      <c r="O412" s="58">
        <v>197578.79</v>
      </c>
      <c r="P412" s="57">
        <v>3843.1</v>
      </c>
      <c r="Q412" s="58">
        <v>0</v>
      </c>
      <c r="R412" s="57">
        <v>0</v>
      </c>
      <c r="S412" s="58">
        <v>0</v>
      </c>
      <c r="T412" s="57">
        <v>0</v>
      </c>
      <c r="U412" s="58">
        <v>784473.13</v>
      </c>
      <c r="V412" s="57">
        <v>15315.81</v>
      </c>
      <c r="W412" s="58">
        <v>1948.85</v>
      </c>
      <c r="X412" s="59">
        <v>1207242.3899999999</v>
      </c>
    </row>
    <row r="413" spans="1:24" x14ac:dyDescent="0.25">
      <c r="A413" t="s">
        <v>81</v>
      </c>
      <c r="B413" t="s">
        <v>106</v>
      </c>
      <c r="C413" s="21">
        <f>H423</f>
        <v>10348492.43</v>
      </c>
      <c r="D413" s="20">
        <f>I423</f>
        <v>6895389.9299999997</v>
      </c>
      <c r="E413" s="1"/>
      <c r="F413" t="s">
        <v>22</v>
      </c>
      <c r="G413" t="s">
        <v>23</v>
      </c>
      <c r="H413" s="1">
        <f t="shared" si="22"/>
        <v>174075.31</v>
      </c>
      <c r="I413" s="1">
        <f t="shared" si="23"/>
        <v>115336.91</v>
      </c>
      <c r="J413" t="s">
        <v>22</v>
      </c>
      <c r="K413" s="45" t="s">
        <v>151</v>
      </c>
      <c r="L413" s="57">
        <v>0</v>
      </c>
      <c r="M413" s="58">
        <v>29426.240000000002</v>
      </c>
      <c r="N413" s="57">
        <v>5.65</v>
      </c>
      <c r="O413" s="58">
        <v>29312.16</v>
      </c>
      <c r="P413" s="57">
        <v>5.65</v>
      </c>
      <c r="Q413" s="58">
        <v>0</v>
      </c>
      <c r="R413" s="57">
        <v>0</v>
      </c>
      <c r="S413" s="58">
        <v>0</v>
      </c>
      <c r="T413" s="57">
        <v>0</v>
      </c>
      <c r="U413" s="58">
        <v>115336.91</v>
      </c>
      <c r="V413" s="57">
        <v>22.13</v>
      </c>
      <c r="W413" s="58">
        <v>0</v>
      </c>
      <c r="X413" s="59">
        <v>174108.74</v>
      </c>
    </row>
    <row r="414" spans="1:24" x14ac:dyDescent="0.25">
      <c r="A414" t="s">
        <v>81</v>
      </c>
      <c r="B414" t="s">
        <v>194</v>
      </c>
      <c r="C414" s="21">
        <f>H428</f>
        <v>15272770.810000001</v>
      </c>
      <c r="D414" s="20">
        <f>I428</f>
        <v>10163848.9</v>
      </c>
      <c r="E414" s="1"/>
      <c r="F414" t="s">
        <v>24</v>
      </c>
      <c r="G414" t="s">
        <v>25</v>
      </c>
      <c r="H414" s="1">
        <f t="shared" si="22"/>
        <v>1625264.91</v>
      </c>
      <c r="I414" s="1">
        <f t="shared" si="23"/>
        <v>1078394.42</v>
      </c>
      <c r="J414" t="s">
        <v>24</v>
      </c>
      <c r="K414" s="45" t="s">
        <v>152</v>
      </c>
      <c r="L414" s="57">
        <v>7165.32</v>
      </c>
      <c r="M414" s="58">
        <v>273435.24</v>
      </c>
      <c r="N414" s="57">
        <v>65.31</v>
      </c>
      <c r="O414" s="58">
        <v>273435.25</v>
      </c>
      <c r="P414" s="57">
        <v>65.31</v>
      </c>
      <c r="Q414" s="58">
        <v>0</v>
      </c>
      <c r="R414" s="57">
        <v>0</v>
      </c>
      <c r="S414" s="58">
        <v>0</v>
      </c>
      <c r="T414" s="57">
        <v>0</v>
      </c>
      <c r="U414" s="58">
        <v>1078394.42</v>
      </c>
      <c r="V414" s="57">
        <v>255.51</v>
      </c>
      <c r="W414" s="58">
        <v>5359.12</v>
      </c>
      <c r="X414" s="59">
        <v>1638175.48</v>
      </c>
    </row>
    <row r="415" spans="1:24" x14ac:dyDescent="0.25">
      <c r="A415" t="s">
        <v>81</v>
      </c>
      <c r="B415" t="s">
        <v>109</v>
      </c>
      <c r="C415" s="21">
        <f>H415+SUM(H419:H421)+SUM(H424:H427)+SUM(H429:H430)</f>
        <v>13752227.350000001</v>
      </c>
      <c r="D415" s="20">
        <f>I415+SUM(I419:I421)+SUM(I424:I427)+SUM(I429:I430)</f>
        <v>9147053.4900000002</v>
      </c>
      <c r="E415" s="1"/>
      <c r="F415" t="s">
        <v>26</v>
      </c>
      <c r="G415" t="s">
        <v>27</v>
      </c>
      <c r="H415" s="1">
        <f t="shared" si="22"/>
        <v>1630036.89</v>
      </c>
      <c r="I415" s="1">
        <f t="shared" si="23"/>
        <v>1082877.98</v>
      </c>
      <c r="J415" t="s">
        <v>26</v>
      </c>
      <c r="K415" s="45" t="s">
        <v>153</v>
      </c>
      <c r="L415" s="57">
        <v>0</v>
      </c>
      <c r="M415" s="58">
        <v>274157.86</v>
      </c>
      <c r="N415" s="57">
        <v>8582.26</v>
      </c>
      <c r="O415" s="58">
        <v>273001.05</v>
      </c>
      <c r="P415" s="57">
        <v>8577.2199999999993</v>
      </c>
      <c r="Q415" s="58">
        <v>0</v>
      </c>
      <c r="R415" s="57">
        <v>0</v>
      </c>
      <c r="S415" s="58">
        <v>0</v>
      </c>
      <c r="T415" s="57">
        <v>0</v>
      </c>
      <c r="U415" s="58">
        <v>1082877.98</v>
      </c>
      <c r="V415" s="57">
        <v>33733.599999999999</v>
      </c>
      <c r="W415" s="58">
        <v>0</v>
      </c>
      <c r="X415" s="59">
        <v>1680929.97</v>
      </c>
    </row>
    <row r="416" spans="1:24" x14ac:dyDescent="0.25">
      <c r="A416" t="s">
        <v>81</v>
      </c>
      <c r="B416" t="s">
        <v>107</v>
      </c>
      <c r="C416" s="21">
        <f>SUM(H431:H433)</f>
        <v>4331601.18</v>
      </c>
      <c r="D416" s="20">
        <f>SUM(I431:I433)</f>
        <v>2876402.22</v>
      </c>
      <c r="E416" s="1"/>
      <c r="F416" t="s">
        <v>28</v>
      </c>
      <c r="G416" t="s">
        <v>29</v>
      </c>
      <c r="H416" s="1">
        <f t="shared" si="22"/>
        <v>4948778.29</v>
      </c>
      <c r="I416" s="1">
        <f t="shared" si="23"/>
        <v>3293616.52</v>
      </c>
      <c r="J416" t="s">
        <v>28</v>
      </c>
      <c r="K416" s="45" t="s">
        <v>154</v>
      </c>
      <c r="L416" s="57">
        <v>78322.820000000007</v>
      </c>
      <c r="M416" s="58">
        <v>827581.03</v>
      </c>
      <c r="N416" s="57">
        <v>12301.07</v>
      </c>
      <c r="O416" s="58">
        <v>827580.74</v>
      </c>
      <c r="P416" s="57">
        <v>12301.07</v>
      </c>
      <c r="Q416" s="58">
        <v>0</v>
      </c>
      <c r="R416" s="57">
        <v>0</v>
      </c>
      <c r="S416" s="58">
        <v>0</v>
      </c>
      <c r="T416" s="57">
        <v>0</v>
      </c>
      <c r="U416" s="58">
        <v>3293616.52</v>
      </c>
      <c r="V416" s="57">
        <v>49033.36</v>
      </c>
      <c r="W416" s="58">
        <v>58627.46</v>
      </c>
      <c r="X416" s="59">
        <v>5159364.07</v>
      </c>
    </row>
    <row r="417" spans="1:24" x14ac:dyDescent="0.25">
      <c r="A417" t="s">
        <v>81</v>
      </c>
      <c r="B417" t="s">
        <v>108</v>
      </c>
      <c r="C417" s="21">
        <f>SUM(H434:H437)</f>
        <v>15884675.640000001</v>
      </c>
      <c r="D417" s="20">
        <f>SUM(I434:I437)</f>
        <v>10542090.23</v>
      </c>
      <c r="F417" t="s">
        <v>30</v>
      </c>
      <c r="G417" t="s">
        <v>31</v>
      </c>
      <c r="H417" s="1">
        <f t="shared" si="22"/>
        <v>3100378.8</v>
      </c>
      <c r="I417" s="1">
        <f t="shared" si="23"/>
        <v>2059353.72</v>
      </c>
      <c r="J417" t="s">
        <v>30</v>
      </c>
      <c r="K417" s="45" t="s">
        <v>155</v>
      </c>
      <c r="L417" s="57">
        <v>0</v>
      </c>
      <c r="M417" s="58">
        <v>521045.1</v>
      </c>
      <c r="N417" s="57">
        <v>19478.41</v>
      </c>
      <c r="O417" s="58">
        <v>519979.98</v>
      </c>
      <c r="P417" s="57">
        <v>19475.13</v>
      </c>
      <c r="Q417" s="58">
        <v>0</v>
      </c>
      <c r="R417" s="57">
        <v>0</v>
      </c>
      <c r="S417" s="58">
        <v>0</v>
      </c>
      <c r="T417" s="57">
        <v>0</v>
      </c>
      <c r="U417" s="58">
        <v>2059353.72</v>
      </c>
      <c r="V417" s="57">
        <v>76945.600000000006</v>
      </c>
      <c r="W417" s="58">
        <v>0</v>
      </c>
      <c r="X417" s="59">
        <v>3216277.94</v>
      </c>
    </row>
    <row r="418" spans="1:24" x14ac:dyDescent="0.25">
      <c r="A418" t="s">
        <v>81</v>
      </c>
      <c r="D418" s="66"/>
      <c r="E418" s="6"/>
      <c r="F418" t="s">
        <v>32</v>
      </c>
      <c r="G418" t="s">
        <v>33</v>
      </c>
      <c r="H418" s="1">
        <f t="shared" si="22"/>
        <v>502279.25</v>
      </c>
      <c r="I418" s="1">
        <f t="shared" si="23"/>
        <v>332318.94</v>
      </c>
      <c r="J418" t="s">
        <v>32</v>
      </c>
      <c r="K418" s="45" t="s">
        <v>156</v>
      </c>
      <c r="L418" s="57">
        <v>0</v>
      </c>
      <c r="M418" s="58">
        <v>84986.13</v>
      </c>
      <c r="N418" s="57">
        <v>608.44000000000005</v>
      </c>
      <c r="O418" s="58">
        <v>84974.18</v>
      </c>
      <c r="P418" s="57">
        <v>608.44000000000005</v>
      </c>
      <c r="Q418" s="58">
        <v>0</v>
      </c>
      <c r="R418" s="57">
        <v>0</v>
      </c>
      <c r="S418" s="58">
        <v>0</v>
      </c>
      <c r="T418" s="57">
        <v>0</v>
      </c>
      <c r="U418" s="58">
        <v>332318.94</v>
      </c>
      <c r="V418" s="57">
        <v>2382.0700000000002</v>
      </c>
      <c r="W418" s="58">
        <v>0</v>
      </c>
      <c r="X418" s="59">
        <v>505878.2</v>
      </c>
    </row>
    <row r="419" spans="1:24" x14ac:dyDescent="0.25">
      <c r="A419" t="s">
        <v>81</v>
      </c>
      <c r="B419" s="3" t="s">
        <v>97</v>
      </c>
      <c r="C419" s="25">
        <f>SUM(C404:C417)</f>
        <v>107445404.98</v>
      </c>
      <c r="D419" s="28">
        <f>SUM(D404:D417)</f>
        <v>71444707.349999994</v>
      </c>
      <c r="F419" t="s">
        <v>34</v>
      </c>
      <c r="G419" t="s">
        <v>35</v>
      </c>
      <c r="H419" s="1">
        <f t="shared" si="22"/>
        <v>295838.36</v>
      </c>
      <c r="I419" s="1">
        <f t="shared" si="23"/>
        <v>196386.24</v>
      </c>
      <c r="J419" t="s">
        <v>34</v>
      </c>
      <c r="K419" s="45" t="s">
        <v>157</v>
      </c>
      <c r="L419" s="57">
        <v>0</v>
      </c>
      <c r="M419" s="58">
        <v>49773.8</v>
      </c>
      <c r="N419" s="57">
        <v>113.55</v>
      </c>
      <c r="O419" s="58">
        <v>49678.32</v>
      </c>
      <c r="P419" s="57">
        <v>113.55</v>
      </c>
      <c r="Q419" s="58">
        <v>0</v>
      </c>
      <c r="R419" s="57">
        <v>0</v>
      </c>
      <c r="S419" s="58">
        <v>0</v>
      </c>
      <c r="T419" s="57">
        <v>0</v>
      </c>
      <c r="U419" s="58">
        <v>196386.24</v>
      </c>
      <c r="V419" s="57">
        <v>445.78</v>
      </c>
      <c r="W419" s="58">
        <v>0</v>
      </c>
      <c r="X419" s="59">
        <v>296511.24</v>
      </c>
    </row>
    <row r="420" spans="1:24" x14ac:dyDescent="0.25">
      <c r="A420" t="s">
        <v>81</v>
      </c>
      <c r="D420" s="66"/>
      <c r="F420" t="s">
        <v>36</v>
      </c>
      <c r="G420" t="s">
        <v>37</v>
      </c>
      <c r="H420" s="1">
        <f t="shared" si="22"/>
        <v>2037426.32</v>
      </c>
      <c r="I420" s="1">
        <f t="shared" si="23"/>
        <v>1354068.54</v>
      </c>
      <c r="J420" t="s">
        <v>36</v>
      </c>
      <c r="K420" s="45" t="s">
        <v>158</v>
      </c>
      <c r="L420" s="57">
        <v>0</v>
      </c>
      <c r="M420" s="58">
        <v>342171.3</v>
      </c>
      <c r="N420" s="57">
        <v>19330.22</v>
      </c>
      <c r="O420" s="58">
        <v>341186.48</v>
      </c>
      <c r="P420" s="57">
        <v>19310.82</v>
      </c>
      <c r="Q420" s="58">
        <v>0</v>
      </c>
      <c r="R420" s="57">
        <v>0</v>
      </c>
      <c r="S420" s="58">
        <v>0</v>
      </c>
      <c r="T420" s="57">
        <v>0</v>
      </c>
      <c r="U420" s="58">
        <v>1354068.54</v>
      </c>
      <c r="V420" s="57">
        <v>76386.039999999994</v>
      </c>
      <c r="W420" s="58">
        <v>0</v>
      </c>
      <c r="X420" s="59">
        <v>2152453.4</v>
      </c>
    </row>
    <row r="421" spans="1:24" x14ac:dyDescent="0.25">
      <c r="A421" t="s">
        <v>81</v>
      </c>
      <c r="B421" s="30" t="s">
        <v>176</v>
      </c>
      <c r="C421" s="21">
        <f>SUM(C404:C415)</f>
        <v>87229128.159999996</v>
      </c>
      <c r="D421" s="20">
        <f>SUM(D404:D415)</f>
        <v>58026214.899999999</v>
      </c>
      <c r="F421" t="s">
        <v>38</v>
      </c>
      <c r="G421" t="s">
        <v>39</v>
      </c>
      <c r="H421" s="1">
        <f t="shared" si="22"/>
        <v>312430.36</v>
      </c>
      <c r="I421" s="1">
        <f t="shared" si="23"/>
        <v>207045.85</v>
      </c>
      <c r="J421" t="s">
        <v>38</v>
      </c>
      <c r="K421" s="45" t="s">
        <v>159</v>
      </c>
      <c r="L421" s="57">
        <v>13819.28</v>
      </c>
      <c r="M421" s="58">
        <v>52714.68</v>
      </c>
      <c r="N421" s="57">
        <v>155.18</v>
      </c>
      <c r="O421" s="58">
        <v>52669.83</v>
      </c>
      <c r="P421" s="57">
        <v>154.97</v>
      </c>
      <c r="Q421" s="58">
        <v>0</v>
      </c>
      <c r="R421" s="57">
        <v>0</v>
      </c>
      <c r="S421" s="58">
        <v>0</v>
      </c>
      <c r="T421" s="57">
        <v>0</v>
      </c>
      <c r="U421" s="58">
        <v>207045.85</v>
      </c>
      <c r="V421" s="57">
        <v>612.05999999999995</v>
      </c>
      <c r="W421" s="58">
        <v>10218.82</v>
      </c>
      <c r="X421" s="59">
        <v>337390.67</v>
      </c>
    </row>
    <row r="422" spans="1:24" x14ac:dyDescent="0.25">
      <c r="A422" t="s">
        <v>81</v>
      </c>
      <c r="D422" s="66"/>
      <c r="F422" t="s">
        <v>40</v>
      </c>
      <c r="G422" t="s">
        <v>41</v>
      </c>
      <c r="H422" s="1">
        <f t="shared" si="22"/>
        <v>2201885.98</v>
      </c>
      <c r="I422" s="1">
        <f t="shared" si="23"/>
        <v>1467617.87</v>
      </c>
      <c r="J422" t="s">
        <v>40</v>
      </c>
      <c r="K422" s="45" t="s">
        <v>160</v>
      </c>
      <c r="L422" s="57">
        <v>0</v>
      </c>
      <c r="M422" s="58">
        <v>368598.51</v>
      </c>
      <c r="N422" s="57">
        <v>2797.23</v>
      </c>
      <c r="O422" s="58">
        <v>365669.6</v>
      </c>
      <c r="P422" s="57">
        <v>2797.23</v>
      </c>
      <c r="Q422" s="58">
        <v>0</v>
      </c>
      <c r="R422" s="57">
        <v>0</v>
      </c>
      <c r="S422" s="58">
        <v>0</v>
      </c>
      <c r="T422" s="57">
        <v>0</v>
      </c>
      <c r="U422" s="58">
        <v>1467617.87</v>
      </c>
      <c r="V422" s="57">
        <v>11148.89</v>
      </c>
      <c r="W422" s="58">
        <v>0</v>
      </c>
      <c r="X422" s="59">
        <v>2218629.33</v>
      </c>
    </row>
    <row r="423" spans="1:24" x14ac:dyDescent="0.25">
      <c r="A423" t="s">
        <v>81</v>
      </c>
      <c r="D423" s="66"/>
      <c r="F423" t="s">
        <v>42</v>
      </c>
      <c r="G423" t="s">
        <v>43</v>
      </c>
      <c r="H423" s="1">
        <f t="shared" si="22"/>
        <v>10348492.43</v>
      </c>
      <c r="I423" s="1">
        <f t="shared" si="23"/>
        <v>6895389.9299999997</v>
      </c>
      <c r="J423" t="s">
        <v>42</v>
      </c>
      <c r="K423" s="45" t="s">
        <v>161</v>
      </c>
      <c r="L423" s="57">
        <v>0</v>
      </c>
      <c r="M423" s="58">
        <v>1726692.92</v>
      </c>
      <c r="N423" s="57">
        <v>693216.96</v>
      </c>
      <c r="O423" s="58">
        <v>1726409.58</v>
      </c>
      <c r="P423" s="57">
        <v>691469.04</v>
      </c>
      <c r="Q423" s="58">
        <v>0</v>
      </c>
      <c r="R423" s="57">
        <v>0</v>
      </c>
      <c r="S423" s="58">
        <v>0</v>
      </c>
      <c r="T423" s="57">
        <v>0</v>
      </c>
      <c r="U423" s="58">
        <v>6895389.9299999997</v>
      </c>
      <c r="V423" s="57">
        <v>2772515.02</v>
      </c>
      <c r="W423" s="58">
        <v>0</v>
      </c>
      <c r="X423" s="59">
        <v>14505693.449999999</v>
      </c>
    </row>
    <row r="424" spans="1:24" x14ac:dyDescent="0.25">
      <c r="A424" t="s">
        <v>81</v>
      </c>
      <c r="D424" s="66"/>
      <c r="F424" t="s">
        <v>44</v>
      </c>
      <c r="G424" t="s">
        <v>45</v>
      </c>
      <c r="H424" s="1">
        <f t="shared" si="22"/>
        <v>103806.86</v>
      </c>
      <c r="I424" s="1">
        <f t="shared" si="23"/>
        <v>68808.14</v>
      </c>
      <c r="J424" t="s">
        <v>44</v>
      </c>
      <c r="K424" s="45" t="s">
        <v>162</v>
      </c>
      <c r="L424" s="57">
        <v>0</v>
      </c>
      <c r="M424" s="58">
        <v>17516.43</v>
      </c>
      <c r="N424" s="57">
        <v>124.03</v>
      </c>
      <c r="O424" s="58">
        <v>17482.29</v>
      </c>
      <c r="P424" s="57">
        <v>124.03</v>
      </c>
      <c r="Q424" s="58">
        <v>0</v>
      </c>
      <c r="R424" s="57">
        <v>0</v>
      </c>
      <c r="S424" s="58">
        <v>0</v>
      </c>
      <c r="T424" s="57">
        <v>0</v>
      </c>
      <c r="U424" s="58">
        <v>68808.14</v>
      </c>
      <c r="V424" s="57">
        <v>483.29</v>
      </c>
      <c r="W424" s="58">
        <v>0</v>
      </c>
      <c r="X424" s="59">
        <v>104538.21</v>
      </c>
    </row>
    <row r="425" spans="1:24" x14ac:dyDescent="0.25">
      <c r="A425" t="s">
        <v>81</v>
      </c>
      <c r="D425" s="66"/>
      <c r="F425" t="s">
        <v>46</v>
      </c>
      <c r="G425" t="s">
        <v>47</v>
      </c>
      <c r="H425" s="1">
        <f t="shared" si="22"/>
        <v>1015278.4299999999</v>
      </c>
      <c r="I425" s="1">
        <f t="shared" si="23"/>
        <v>674023.1</v>
      </c>
      <c r="J425" t="s">
        <v>46</v>
      </c>
      <c r="K425" s="45" t="s">
        <v>163</v>
      </c>
      <c r="L425" s="57">
        <v>36985.75</v>
      </c>
      <c r="M425" s="58">
        <v>170733.08</v>
      </c>
      <c r="N425" s="57">
        <v>7678.79</v>
      </c>
      <c r="O425" s="58">
        <v>170522.25</v>
      </c>
      <c r="P425" s="57">
        <v>7675.92</v>
      </c>
      <c r="Q425" s="58">
        <v>0</v>
      </c>
      <c r="R425" s="57">
        <v>0</v>
      </c>
      <c r="S425" s="58">
        <v>0</v>
      </c>
      <c r="T425" s="57">
        <v>0</v>
      </c>
      <c r="U425" s="58">
        <v>674023.1</v>
      </c>
      <c r="V425" s="57">
        <v>30254.03</v>
      </c>
      <c r="W425" s="58">
        <v>27685.18</v>
      </c>
      <c r="X425" s="59">
        <v>1125558.1000000001</v>
      </c>
    </row>
    <row r="426" spans="1:24" x14ac:dyDescent="0.25">
      <c r="A426" t="s">
        <v>81</v>
      </c>
      <c r="D426" s="66"/>
      <c r="F426" t="s">
        <v>48</v>
      </c>
      <c r="G426" t="s">
        <v>49</v>
      </c>
      <c r="H426" s="1">
        <f t="shared" si="22"/>
        <v>359241.12</v>
      </c>
      <c r="I426" s="1">
        <f t="shared" si="23"/>
        <v>238873.72</v>
      </c>
      <c r="J426" t="s">
        <v>48</v>
      </c>
      <c r="K426" s="45" t="s">
        <v>164</v>
      </c>
      <c r="L426" s="57">
        <v>0</v>
      </c>
      <c r="M426" s="58">
        <v>60297.94</v>
      </c>
      <c r="N426" s="57">
        <v>0</v>
      </c>
      <c r="O426" s="58">
        <v>60069.46</v>
      </c>
      <c r="P426" s="57">
        <v>0</v>
      </c>
      <c r="Q426" s="58">
        <v>0</v>
      </c>
      <c r="R426" s="57">
        <v>0</v>
      </c>
      <c r="S426" s="58">
        <v>0</v>
      </c>
      <c r="T426" s="57">
        <v>0</v>
      </c>
      <c r="U426" s="58">
        <v>238873.72</v>
      </c>
      <c r="V426" s="57">
        <v>0</v>
      </c>
      <c r="W426" s="58">
        <v>0</v>
      </c>
      <c r="X426" s="59">
        <v>359241.12</v>
      </c>
    </row>
    <row r="427" spans="1:24" x14ac:dyDescent="0.25">
      <c r="A427" t="s">
        <v>81</v>
      </c>
      <c r="D427" s="66"/>
      <c r="F427" t="s">
        <v>50</v>
      </c>
      <c r="G427" t="s">
        <v>51</v>
      </c>
      <c r="H427" s="1">
        <f t="shared" si="22"/>
        <v>4052319.5300000003</v>
      </c>
      <c r="I427" s="1">
        <f t="shared" si="23"/>
        <v>2695343.81</v>
      </c>
      <c r="J427" t="s">
        <v>50</v>
      </c>
      <c r="K427" s="45" t="s">
        <v>165</v>
      </c>
      <c r="L427" s="57">
        <v>3574.91</v>
      </c>
      <c r="M427" s="58">
        <v>680756.62</v>
      </c>
      <c r="N427" s="57">
        <v>50990.77</v>
      </c>
      <c r="O427" s="58">
        <v>676219.1</v>
      </c>
      <c r="P427" s="57">
        <v>46405.74</v>
      </c>
      <c r="Q427" s="58">
        <v>0</v>
      </c>
      <c r="R427" s="57">
        <v>0</v>
      </c>
      <c r="S427" s="58">
        <v>0</v>
      </c>
      <c r="T427" s="57">
        <v>0</v>
      </c>
      <c r="U427" s="58">
        <v>2695343.81</v>
      </c>
      <c r="V427" s="57">
        <v>203546.22</v>
      </c>
      <c r="W427" s="58">
        <v>2672.32</v>
      </c>
      <c r="X427" s="59">
        <v>4359509.49</v>
      </c>
    </row>
    <row r="428" spans="1:24" x14ac:dyDescent="0.25">
      <c r="A428" t="s">
        <v>81</v>
      </c>
      <c r="D428" s="66"/>
      <c r="F428" t="s">
        <v>52</v>
      </c>
      <c r="G428" t="s">
        <v>53</v>
      </c>
      <c r="H428" s="1">
        <f t="shared" si="22"/>
        <v>15272770.810000001</v>
      </c>
      <c r="I428" s="1">
        <f t="shared" si="23"/>
        <v>10163848.9</v>
      </c>
      <c r="J428" t="s">
        <v>52</v>
      </c>
      <c r="K428" s="45" t="s">
        <v>166</v>
      </c>
      <c r="L428" s="57">
        <v>0</v>
      </c>
      <c r="M428" s="58">
        <v>2560470.35</v>
      </c>
      <c r="N428" s="57">
        <v>20536.63</v>
      </c>
      <c r="O428" s="58">
        <v>2548451.56</v>
      </c>
      <c r="P428" s="57">
        <v>20476.82</v>
      </c>
      <c r="Q428" s="58">
        <v>0</v>
      </c>
      <c r="R428" s="57">
        <v>0</v>
      </c>
      <c r="S428" s="58">
        <v>0</v>
      </c>
      <c r="T428" s="57">
        <v>0</v>
      </c>
      <c r="U428" s="58">
        <v>10163848.9</v>
      </c>
      <c r="V428" s="57">
        <v>81334.600000000006</v>
      </c>
      <c r="W428" s="58">
        <v>0</v>
      </c>
      <c r="X428" s="59">
        <v>15395118.859999999</v>
      </c>
    </row>
    <row r="429" spans="1:24" x14ac:dyDescent="0.25">
      <c r="A429" t="s">
        <v>81</v>
      </c>
      <c r="D429" s="66"/>
      <c r="F429" t="s">
        <v>54</v>
      </c>
      <c r="G429" t="s">
        <v>55</v>
      </c>
      <c r="H429" s="1">
        <f t="shared" si="22"/>
        <v>2403.58</v>
      </c>
      <c r="I429" s="1">
        <f t="shared" si="23"/>
        <v>1601.81</v>
      </c>
      <c r="J429" t="s">
        <v>54</v>
      </c>
      <c r="K429" s="45" t="s">
        <v>167</v>
      </c>
      <c r="L429" s="57">
        <v>0</v>
      </c>
      <c r="M429" s="58">
        <v>400.88</v>
      </c>
      <c r="N429" s="57">
        <v>0</v>
      </c>
      <c r="O429" s="58">
        <v>400.89</v>
      </c>
      <c r="P429" s="57">
        <v>0</v>
      </c>
      <c r="Q429" s="58">
        <v>0</v>
      </c>
      <c r="R429" s="57">
        <v>0</v>
      </c>
      <c r="S429" s="58">
        <v>0</v>
      </c>
      <c r="T429" s="57">
        <v>0</v>
      </c>
      <c r="U429" s="58">
        <v>1601.81</v>
      </c>
      <c r="V429" s="57">
        <v>0</v>
      </c>
      <c r="W429" s="58">
        <v>0</v>
      </c>
      <c r="X429" s="59">
        <v>2403.58</v>
      </c>
    </row>
    <row r="430" spans="1:24" x14ac:dyDescent="0.25">
      <c r="A430" t="s">
        <v>81</v>
      </c>
      <c r="D430" s="66"/>
      <c r="F430" t="s">
        <v>56</v>
      </c>
      <c r="G430" t="s">
        <v>57</v>
      </c>
      <c r="H430" s="1">
        <f t="shared" si="22"/>
        <v>3943445.9</v>
      </c>
      <c r="I430" s="1">
        <f t="shared" si="23"/>
        <v>2628024.2999999998</v>
      </c>
      <c r="J430" t="s">
        <v>56</v>
      </c>
      <c r="K430" s="45" t="s">
        <v>168</v>
      </c>
      <c r="L430" s="57">
        <v>0</v>
      </c>
      <c r="M430" s="58">
        <v>658041.29</v>
      </c>
      <c r="N430" s="57">
        <v>1673.82</v>
      </c>
      <c r="O430" s="58">
        <v>657380.31000000006</v>
      </c>
      <c r="P430" s="57">
        <v>1587.95</v>
      </c>
      <c r="Q430" s="58">
        <v>0</v>
      </c>
      <c r="R430" s="57">
        <v>0</v>
      </c>
      <c r="S430" s="58">
        <v>0</v>
      </c>
      <c r="T430" s="57">
        <v>0</v>
      </c>
      <c r="U430" s="58">
        <v>2628024.2999999998</v>
      </c>
      <c r="V430" s="57">
        <v>6591.21</v>
      </c>
      <c r="W430" s="58">
        <v>0</v>
      </c>
      <c r="X430" s="59">
        <v>3953298.88</v>
      </c>
    </row>
    <row r="431" spans="1:24" x14ac:dyDescent="0.25">
      <c r="A431" t="s">
        <v>81</v>
      </c>
      <c r="D431" s="66"/>
      <c r="F431" t="s">
        <v>58</v>
      </c>
      <c r="G431" t="s">
        <v>59</v>
      </c>
      <c r="H431" s="1">
        <f t="shared" si="22"/>
        <v>3581026.05</v>
      </c>
      <c r="I431" s="1">
        <f t="shared" si="23"/>
        <v>2376560.5299999998</v>
      </c>
      <c r="J431" t="s">
        <v>58</v>
      </c>
      <c r="K431" s="45" t="s">
        <v>169</v>
      </c>
      <c r="L431" s="57">
        <v>2175388.5699999998</v>
      </c>
      <c r="M431" s="58">
        <v>602268.26</v>
      </c>
      <c r="N431" s="57">
        <v>4600.21</v>
      </c>
      <c r="O431" s="58">
        <v>602197.26</v>
      </c>
      <c r="P431" s="57">
        <v>4599.79</v>
      </c>
      <c r="Q431" s="58">
        <v>0</v>
      </c>
      <c r="R431" s="57">
        <v>0</v>
      </c>
      <c r="S431" s="58">
        <v>0</v>
      </c>
      <c r="T431" s="57">
        <v>0</v>
      </c>
      <c r="U431" s="58">
        <v>2376560.5299999998</v>
      </c>
      <c r="V431" s="57">
        <v>18259.47</v>
      </c>
      <c r="W431" s="58">
        <v>1624607.53</v>
      </c>
      <c r="X431" s="59">
        <v>7408481.6200000001</v>
      </c>
    </row>
    <row r="432" spans="1:24" x14ac:dyDescent="0.25">
      <c r="A432" t="s">
        <v>81</v>
      </c>
      <c r="D432" s="66"/>
      <c r="F432" t="s">
        <v>60</v>
      </c>
      <c r="G432" t="s">
        <v>61</v>
      </c>
      <c r="H432" s="1">
        <f t="shared" si="22"/>
        <v>636773.14999999991</v>
      </c>
      <c r="I432" s="1">
        <f t="shared" si="23"/>
        <v>424339.47</v>
      </c>
      <c r="J432" t="s">
        <v>60</v>
      </c>
      <c r="K432" s="45" t="s">
        <v>170</v>
      </c>
      <c r="L432" s="57">
        <v>34539</v>
      </c>
      <c r="M432" s="58">
        <v>106216.84</v>
      </c>
      <c r="N432" s="57">
        <v>947.36</v>
      </c>
      <c r="O432" s="58">
        <v>106216.84</v>
      </c>
      <c r="P432" s="57">
        <v>947.36</v>
      </c>
      <c r="Q432" s="58">
        <v>0</v>
      </c>
      <c r="R432" s="57">
        <v>0</v>
      </c>
      <c r="S432" s="58">
        <v>0</v>
      </c>
      <c r="T432" s="57">
        <v>0</v>
      </c>
      <c r="U432" s="58">
        <v>424339.47</v>
      </c>
      <c r="V432" s="57">
        <v>3783.29</v>
      </c>
      <c r="W432" s="58">
        <v>25886.26</v>
      </c>
      <c r="X432" s="59">
        <v>702876.42</v>
      </c>
    </row>
    <row r="433" spans="1:24" x14ac:dyDescent="0.25">
      <c r="A433" t="s">
        <v>81</v>
      </c>
      <c r="D433" s="66"/>
      <c r="F433" t="s">
        <v>62</v>
      </c>
      <c r="G433" t="s">
        <v>63</v>
      </c>
      <c r="H433" s="1">
        <f t="shared" si="22"/>
        <v>113801.98000000001</v>
      </c>
      <c r="I433" s="1">
        <f t="shared" si="23"/>
        <v>75502.22</v>
      </c>
      <c r="J433" t="s">
        <v>62</v>
      </c>
      <c r="K433" s="45" t="s">
        <v>171</v>
      </c>
      <c r="L433" s="57">
        <v>16898.7</v>
      </c>
      <c r="M433" s="58">
        <v>19149.88</v>
      </c>
      <c r="N433" s="57">
        <v>0</v>
      </c>
      <c r="O433" s="58">
        <v>19149.88</v>
      </c>
      <c r="P433" s="57">
        <v>0</v>
      </c>
      <c r="Q433" s="58">
        <v>0</v>
      </c>
      <c r="R433" s="57">
        <v>0</v>
      </c>
      <c r="S433" s="58">
        <v>0</v>
      </c>
      <c r="T433" s="57">
        <v>0</v>
      </c>
      <c r="U433" s="58">
        <v>75502.22</v>
      </c>
      <c r="V433" s="57">
        <v>0</v>
      </c>
      <c r="W433" s="58">
        <v>12463.66</v>
      </c>
      <c r="X433" s="59">
        <v>143164.34</v>
      </c>
    </row>
    <row r="434" spans="1:24" x14ac:dyDescent="0.25">
      <c r="A434" t="s">
        <v>81</v>
      </c>
      <c r="D434" s="66"/>
      <c r="F434" t="s">
        <v>64</v>
      </c>
      <c r="G434" t="s">
        <v>65</v>
      </c>
      <c r="H434" s="1">
        <f t="shared" si="22"/>
        <v>7612938.3200000003</v>
      </c>
      <c r="I434" s="1">
        <f t="shared" si="23"/>
        <v>5051540.67</v>
      </c>
      <c r="J434" t="s">
        <v>64</v>
      </c>
      <c r="K434" s="45" t="s">
        <v>172</v>
      </c>
      <c r="L434" s="57">
        <v>77317.919999999998</v>
      </c>
      <c r="M434" s="58">
        <v>1281903.8899999999</v>
      </c>
      <c r="N434" s="57">
        <v>8789.2000000000007</v>
      </c>
      <c r="O434" s="58">
        <v>1279493.76</v>
      </c>
      <c r="P434" s="57">
        <v>8789.2000000000007</v>
      </c>
      <c r="Q434" s="58">
        <v>0</v>
      </c>
      <c r="R434" s="57">
        <v>0</v>
      </c>
      <c r="S434" s="58">
        <v>0</v>
      </c>
      <c r="T434" s="57">
        <v>0</v>
      </c>
      <c r="U434" s="58">
        <v>5051540.67</v>
      </c>
      <c r="V434" s="57">
        <v>34756.910000000003</v>
      </c>
      <c r="W434" s="58">
        <v>57823.040000000001</v>
      </c>
      <c r="X434" s="59">
        <v>7800414.5899999999</v>
      </c>
    </row>
    <row r="435" spans="1:24" x14ac:dyDescent="0.25">
      <c r="A435" t="s">
        <v>81</v>
      </c>
      <c r="D435" s="66"/>
      <c r="F435" t="s">
        <v>66</v>
      </c>
      <c r="G435" t="s">
        <v>67</v>
      </c>
      <c r="H435" s="1">
        <f t="shared" si="22"/>
        <v>6676216.7299999995</v>
      </c>
      <c r="I435" s="1">
        <f t="shared" si="23"/>
        <v>4431332.3499999996</v>
      </c>
      <c r="J435" t="s">
        <v>66</v>
      </c>
      <c r="K435" s="45" t="s">
        <v>173</v>
      </c>
      <c r="L435" s="57">
        <v>1710.74</v>
      </c>
      <c r="M435" s="58">
        <v>1122505.17</v>
      </c>
      <c r="N435" s="57">
        <v>6876.26</v>
      </c>
      <c r="O435" s="58">
        <v>1122379.21</v>
      </c>
      <c r="P435" s="57">
        <v>6876.26</v>
      </c>
      <c r="Q435" s="58">
        <v>0</v>
      </c>
      <c r="R435" s="57">
        <v>0</v>
      </c>
      <c r="S435" s="58">
        <v>0</v>
      </c>
      <c r="T435" s="57">
        <v>0</v>
      </c>
      <c r="U435" s="58">
        <v>4431332.3499999996</v>
      </c>
      <c r="V435" s="57">
        <v>27094.93</v>
      </c>
      <c r="W435" s="58">
        <v>1283.08</v>
      </c>
      <c r="X435" s="59">
        <v>6720058</v>
      </c>
    </row>
    <row r="436" spans="1:24" x14ac:dyDescent="0.25">
      <c r="A436" t="s">
        <v>81</v>
      </c>
      <c r="D436" s="66"/>
      <c r="F436" t="s">
        <v>68</v>
      </c>
      <c r="G436" t="s">
        <v>69</v>
      </c>
      <c r="H436" s="1">
        <f t="shared" si="22"/>
        <v>344850.28</v>
      </c>
      <c r="I436" s="1">
        <f t="shared" si="23"/>
        <v>229018.23999999999</v>
      </c>
      <c r="J436" t="s">
        <v>68</v>
      </c>
      <c r="K436" s="45" t="s">
        <v>174</v>
      </c>
      <c r="L436" s="57">
        <v>210.29</v>
      </c>
      <c r="M436" s="58">
        <v>57961.71</v>
      </c>
      <c r="N436" s="57">
        <v>1443.99</v>
      </c>
      <c r="O436" s="58">
        <v>57870.33</v>
      </c>
      <c r="P436" s="57">
        <v>1443.13</v>
      </c>
      <c r="Q436" s="58">
        <v>0</v>
      </c>
      <c r="R436" s="57">
        <v>0</v>
      </c>
      <c r="S436" s="58">
        <v>0</v>
      </c>
      <c r="T436" s="57">
        <v>0</v>
      </c>
      <c r="U436" s="58">
        <v>229018.23999999999</v>
      </c>
      <c r="V436" s="57">
        <v>5665.96</v>
      </c>
      <c r="W436" s="58">
        <v>156.13</v>
      </c>
      <c r="X436" s="59">
        <v>353769.78</v>
      </c>
    </row>
    <row r="437" spans="1:24" x14ac:dyDescent="0.25">
      <c r="A437" t="s">
        <v>81</v>
      </c>
      <c r="D437" s="66"/>
      <c r="F437" t="s">
        <v>70</v>
      </c>
      <c r="G437" t="s">
        <v>71</v>
      </c>
      <c r="H437" s="1">
        <f t="shared" si="22"/>
        <v>1250670.31</v>
      </c>
      <c r="I437" s="1">
        <f t="shared" si="23"/>
        <v>830198.97</v>
      </c>
      <c r="J437" t="s">
        <v>70</v>
      </c>
      <c r="K437" s="45" t="s">
        <v>175</v>
      </c>
      <c r="L437" s="57">
        <v>831.26</v>
      </c>
      <c r="M437" s="58">
        <v>210991.25</v>
      </c>
      <c r="N437" s="57">
        <v>2994.61</v>
      </c>
      <c r="O437" s="58">
        <v>209480.09</v>
      </c>
      <c r="P437" s="57">
        <v>2994.61</v>
      </c>
      <c r="Q437" s="58">
        <v>0</v>
      </c>
      <c r="R437" s="57">
        <v>0</v>
      </c>
      <c r="S437" s="58">
        <v>0</v>
      </c>
      <c r="T437" s="57">
        <v>0</v>
      </c>
      <c r="U437" s="58">
        <v>830198.97</v>
      </c>
      <c r="V437" s="57">
        <v>11971.68</v>
      </c>
      <c r="W437" s="58">
        <v>620.26</v>
      </c>
      <c r="X437" s="59">
        <v>1270082.73</v>
      </c>
    </row>
    <row r="438" spans="1:24" ht="13.8" thickBot="1" x14ac:dyDescent="0.3">
      <c r="D438" s="66"/>
      <c r="H438" s="6">
        <f>SUM(H404:H437)</f>
        <v>107445404.98</v>
      </c>
      <c r="I438" s="6">
        <f>SUM(I404:I437)</f>
        <v>71444707.349999994</v>
      </c>
      <c r="K438" s="42"/>
      <c r="L438" s="60">
        <v>2449376.27</v>
      </c>
      <c r="M438" s="61">
        <v>18017946.840000004</v>
      </c>
      <c r="N438" s="60">
        <v>1021466.4199999999</v>
      </c>
      <c r="O438" s="61">
        <v>17982750.789999999</v>
      </c>
      <c r="P438" s="60">
        <v>1009323.17</v>
      </c>
      <c r="Q438" s="61">
        <v>0</v>
      </c>
      <c r="R438" s="60">
        <v>0</v>
      </c>
      <c r="S438" s="61">
        <v>0</v>
      </c>
      <c r="T438" s="60">
        <v>0</v>
      </c>
      <c r="U438" s="61">
        <v>71444707.349999994</v>
      </c>
      <c r="V438" s="60">
        <v>4073541.370000001</v>
      </c>
      <c r="W438" s="61">
        <v>1829351.71</v>
      </c>
      <c r="X438" s="60">
        <v>117828463.92</v>
      </c>
    </row>
    <row r="439" spans="1:24" ht="13.8" thickTop="1" x14ac:dyDescent="0.25">
      <c r="D439" s="66"/>
      <c r="H439" s="1"/>
      <c r="I439" s="1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51"/>
      <c r="X439" s="42"/>
    </row>
    <row r="440" spans="1:24" x14ac:dyDescent="0.25">
      <c r="A440" t="s">
        <v>82</v>
      </c>
      <c r="B440" t="s">
        <v>98</v>
      </c>
      <c r="C440" s="21">
        <f>SUM(H440:H442)</f>
        <v>1386449.6</v>
      </c>
      <c r="D440" s="20">
        <f>SUM(I440:I442)</f>
        <v>1106612.24</v>
      </c>
      <c r="E440" s="1"/>
      <c r="F440" t="s">
        <v>4</v>
      </c>
      <c r="G440" t="s">
        <v>5</v>
      </c>
      <c r="H440" s="1">
        <f t="shared" ref="H440:H473" si="24">SUM(M440,O440,Q440,U440,S440)</f>
        <v>124198.51000000001</v>
      </c>
      <c r="I440" s="1">
        <f t="shared" ref="I440:I473" si="25">U440</f>
        <v>99043.94</v>
      </c>
      <c r="J440" t="s">
        <v>4</v>
      </c>
      <c r="K440" s="45" t="s">
        <v>142</v>
      </c>
      <c r="L440" s="57">
        <v>0</v>
      </c>
      <c r="M440" s="58">
        <v>25154.57</v>
      </c>
      <c r="N440" s="57">
        <v>888.5</v>
      </c>
      <c r="O440" s="58">
        <v>0</v>
      </c>
      <c r="P440" s="57">
        <v>0</v>
      </c>
      <c r="Q440" s="58">
        <v>0</v>
      </c>
      <c r="R440" s="57">
        <v>0</v>
      </c>
      <c r="S440" s="58">
        <v>0</v>
      </c>
      <c r="T440" s="57">
        <v>0</v>
      </c>
      <c r="U440" s="58">
        <v>99043.94</v>
      </c>
      <c r="V440" s="57">
        <v>3554</v>
      </c>
      <c r="W440" s="58">
        <v>0</v>
      </c>
      <c r="X440" s="59">
        <v>128641.01</v>
      </c>
    </row>
    <row r="441" spans="1:24" x14ac:dyDescent="0.25">
      <c r="A441" t="s">
        <v>82</v>
      </c>
      <c r="B441" t="s">
        <v>99</v>
      </c>
      <c r="C441" s="21">
        <f>H452</f>
        <v>840197.12</v>
      </c>
      <c r="D441" s="20">
        <f>I452</f>
        <v>671222.51</v>
      </c>
      <c r="E441" s="1"/>
      <c r="F441" t="s">
        <v>6</v>
      </c>
      <c r="G441" t="s">
        <v>7</v>
      </c>
      <c r="H441" s="1">
        <f t="shared" si="24"/>
        <v>301698.73</v>
      </c>
      <c r="I441" s="1">
        <f t="shared" si="25"/>
        <v>240882.73</v>
      </c>
      <c r="J441" t="s">
        <v>6</v>
      </c>
      <c r="K441" s="45" t="s">
        <v>143</v>
      </c>
      <c r="L441" s="57">
        <v>0</v>
      </c>
      <c r="M441" s="58">
        <v>60816</v>
      </c>
      <c r="N441" s="57">
        <v>25.26</v>
      </c>
      <c r="O441" s="58">
        <v>0</v>
      </c>
      <c r="P441" s="57">
        <v>0</v>
      </c>
      <c r="Q441" s="58">
        <v>0</v>
      </c>
      <c r="R441" s="57">
        <v>0</v>
      </c>
      <c r="S441" s="58">
        <v>0</v>
      </c>
      <c r="T441" s="57">
        <v>0</v>
      </c>
      <c r="U441" s="58">
        <v>240882.73</v>
      </c>
      <c r="V441" s="57">
        <v>98.91</v>
      </c>
      <c r="W441" s="58">
        <v>0</v>
      </c>
      <c r="X441" s="59">
        <v>301822.90000000002</v>
      </c>
    </row>
    <row r="442" spans="1:24" x14ac:dyDescent="0.25">
      <c r="A442" t="s">
        <v>82</v>
      </c>
      <c r="B442" t="s">
        <v>100</v>
      </c>
      <c r="C442" s="21">
        <f>SUM(H443:H444)</f>
        <v>415833.79000000004</v>
      </c>
      <c r="D442" s="20">
        <f>SUM(I443:I444)</f>
        <v>332092.78000000003</v>
      </c>
      <c r="E442" s="1"/>
      <c r="F442" t="s">
        <v>8</v>
      </c>
      <c r="G442" t="s">
        <v>9</v>
      </c>
      <c r="H442" s="1">
        <f t="shared" si="24"/>
        <v>960552.36</v>
      </c>
      <c r="I442" s="1">
        <f t="shared" si="25"/>
        <v>766685.57</v>
      </c>
      <c r="J442" t="s">
        <v>8</v>
      </c>
      <c r="K442" s="45" t="s">
        <v>144</v>
      </c>
      <c r="L442" s="57">
        <v>0</v>
      </c>
      <c r="M442" s="58">
        <v>193866.79</v>
      </c>
      <c r="N442" s="57">
        <v>157.15</v>
      </c>
      <c r="O442" s="58">
        <v>0</v>
      </c>
      <c r="P442" s="57">
        <v>0</v>
      </c>
      <c r="Q442" s="58">
        <v>0</v>
      </c>
      <c r="R442" s="57">
        <v>0</v>
      </c>
      <c r="S442" s="58">
        <v>0</v>
      </c>
      <c r="T442" s="57">
        <v>0</v>
      </c>
      <c r="U442" s="58">
        <v>766685.57</v>
      </c>
      <c r="V442" s="57">
        <v>621.96</v>
      </c>
      <c r="W442" s="58">
        <v>0</v>
      </c>
      <c r="X442" s="59">
        <v>961331.47</v>
      </c>
    </row>
    <row r="443" spans="1:24" x14ac:dyDescent="0.25">
      <c r="A443" t="s">
        <v>82</v>
      </c>
      <c r="B443" t="s">
        <v>110</v>
      </c>
      <c r="C443" s="21">
        <f>H445</f>
        <v>506697.38</v>
      </c>
      <c r="D443" s="20">
        <f>I445</f>
        <v>404533.8</v>
      </c>
      <c r="E443" s="1"/>
      <c r="F443" t="s">
        <v>10</v>
      </c>
      <c r="G443" t="s">
        <v>11</v>
      </c>
      <c r="H443" s="1">
        <f t="shared" si="24"/>
        <v>171324.88</v>
      </c>
      <c r="I443" s="1">
        <f t="shared" si="25"/>
        <v>136891.69</v>
      </c>
      <c r="J443" t="s">
        <v>10</v>
      </c>
      <c r="K443" s="45" t="s">
        <v>145</v>
      </c>
      <c r="L443" s="57">
        <v>0</v>
      </c>
      <c r="M443" s="58">
        <v>34433.19</v>
      </c>
      <c r="N443" s="57">
        <v>604.16999999999996</v>
      </c>
      <c r="O443" s="58">
        <v>0</v>
      </c>
      <c r="P443" s="57">
        <v>0</v>
      </c>
      <c r="Q443" s="58">
        <v>0</v>
      </c>
      <c r="R443" s="57">
        <v>0</v>
      </c>
      <c r="S443" s="58">
        <v>0</v>
      </c>
      <c r="T443" s="57">
        <v>0</v>
      </c>
      <c r="U443" s="58">
        <v>136891.69</v>
      </c>
      <c r="V443" s="57">
        <v>2357.7399999999998</v>
      </c>
      <c r="W443" s="58">
        <v>0</v>
      </c>
      <c r="X443" s="59">
        <v>174286.79</v>
      </c>
    </row>
    <row r="444" spans="1:24" x14ac:dyDescent="0.25">
      <c r="A444" t="s">
        <v>82</v>
      </c>
      <c r="B444" t="s">
        <v>101</v>
      </c>
      <c r="C444" s="21">
        <f>SUM(H446:H447)</f>
        <v>3935095.94</v>
      </c>
      <c r="D444" s="20">
        <f>SUM(I446:I447)</f>
        <v>3142587.74</v>
      </c>
      <c r="E444" s="1"/>
      <c r="F444" t="s">
        <v>12</v>
      </c>
      <c r="G444" t="s">
        <v>13</v>
      </c>
      <c r="H444" s="1">
        <f t="shared" si="24"/>
        <v>244508.91</v>
      </c>
      <c r="I444" s="1">
        <f t="shared" si="25"/>
        <v>195201.09</v>
      </c>
      <c r="J444" t="s">
        <v>12</v>
      </c>
      <c r="K444" s="45" t="s">
        <v>146</v>
      </c>
      <c r="L444" s="57">
        <v>0</v>
      </c>
      <c r="M444" s="58">
        <v>49307.82</v>
      </c>
      <c r="N444" s="57">
        <v>11492.12</v>
      </c>
      <c r="O444" s="58">
        <v>0</v>
      </c>
      <c r="P444" s="57">
        <v>0</v>
      </c>
      <c r="Q444" s="58">
        <v>0</v>
      </c>
      <c r="R444" s="57">
        <v>0</v>
      </c>
      <c r="S444" s="58">
        <v>0</v>
      </c>
      <c r="T444" s="57">
        <v>0</v>
      </c>
      <c r="U444" s="58">
        <v>195201.09</v>
      </c>
      <c r="V444" s="57">
        <v>45924.94</v>
      </c>
      <c r="W444" s="58">
        <v>0</v>
      </c>
      <c r="X444" s="59">
        <v>301925.96999999997</v>
      </c>
    </row>
    <row r="445" spans="1:24" x14ac:dyDescent="0.25">
      <c r="A445" t="s">
        <v>82</v>
      </c>
      <c r="B445" t="s">
        <v>102</v>
      </c>
      <c r="C445" s="21">
        <f>SUM(H448:H449)</f>
        <v>1080788.5899999999</v>
      </c>
      <c r="D445" s="20">
        <f>SUM(I448:I449)</f>
        <v>863373.30999999994</v>
      </c>
      <c r="E445" s="1"/>
      <c r="F445" t="s">
        <v>14</v>
      </c>
      <c r="G445" t="s">
        <v>15</v>
      </c>
      <c r="H445" s="1">
        <f t="shared" si="24"/>
        <v>506697.38</v>
      </c>
      <c r="I445" s="1">
        <f t="shared" si="25"/>
        <v>404533.8</v>
      </c>
      <c r="J445" t="s">
        <v>14</v>
      </c>
      <c r="K445" s="45" t="s">
        <v>147</v>
      </c>
      <c r="L445" s="57">
        <v>0</v>
      </c>
      <c r="M445" s="58">
        <v>102163.58</v>
      </c>
      <c r="N445" s="57">
        <v>3475.79</v>
      </c>
      <c r="O445" s="58">
        <v>0</v>
      </c>
      <c r="P445" s="57">
        <v>0</v>
      </c>
      <c r="Q445" s="58">
        <v>0</v>
      </c>
      <c r="R445" s="57">
        <v>0</v>
      </c>
      <c r="S445" s="58">
        <v>0</v>
      </c>
      <c r="T445" s="57">
        <v>0</v>
      </c>
      <c r="U445" s="58">
        <v>404533.8</v>
      </c>
      <c r="V445" s="57">
        <v>13895.37</v>
      </c>
      <c r="W445" s="58">
        <v>0</v>
      </c>
      <c r="X445" s="59">
        <v>524068.54</v>
      </c>
    </row>
    <row r="446" spans="1:24" x14ac:dyDescent="0.25">
      <c r="A446" t="s">
        <v>82</v>
      </c>
      <c r="B446" t="s">
        <v>103</v>
      </c>
      <c r="C446" s="21">
        <f>H450</f>
        <v>239923.03000000003</v>
      </c>
      <c r="D446" s="20">
        <f>I450</f>
        <v>191420.64</v>
      </c>
      <c r="E446" s="1"/>
      <c r="F446" t="s">
        <v>16</v>
      </c>
      <c r="G446" t="s">
        <v>17</v>
      </c>
      <c r="H446" s="1">
        <f t="shared" si="24"/>
        <v>3453999.85</v>
      </c>
      <c r="I446" s="1">
        <f t="shared" si="25"/>
        <v>2758242.35</v>
      </c>
      <c r="J446" t="s">
        <v>16</v>
      </c>
      <c r="K446" s="45" t="s">
        <v>148</v>
      </c>
      <c r="L446" s="57">
        <v>0</v>
      </c>
      <c r="M446" s="58">
        <v>695757.5</v>
      </c>
      <c r="N446" s="57">
        <v>12299.47</v>
      </c>
      <c r="O446" s="58">
        <v>0</v>
      </c>
      <c r="P446" s="57">
        <v>0</v>
      </c>
      <c r="Q446" s="58">
        <v>0</v>
      </c>
      <c r="R446" s="57">
        <v>0</v>
      </c>
      <c r="S446" s="58">
        <v>0</v>
      </c>
      <c r="T446" s="57">
        <v>0</v>
      </c>
      <c r="U446" s="58">
        <v>2758242.35</v>
      </c>
      <c r="V446" s="57">
        <v>48901.32</v>
      </c>
      <c r="W446" s="58">
        <v>0</v>
      </c>
      <c r="X446" s="59">
        <v>3515200.64</v>
      </c>
    </row>
    <row r="447" spans="1:24" x14ac:dyDescent="0.25">
      <c r="A447" t="s">
        <v>82</v>
      </c>
      <c r="B447" t="s">
        <v>104</v>
      </c>
      <c r="C447" s="21">
        <f>SUM(H453:H454)</f>
        <v>219619.6</v>
      </c>
      <c r="D447" s="20">
        <f>SUM(I453:I454)</f>
        <v>175289.16</v>
      </c>
      <c r="E447" s="1"/>
      <c r="F447" t="s">
        <v>18</v>
      </c>
      <c r="G447" t="s">
        <v>19</v>
      </c>
      <c r="H447" s="1">
        <f t="shared" si="24"/>
        <v>481096.09</v>
      </c>
      <c r="I447" s="1">
        <f t="shared" si="25"/>
        <v>384345.39</v>
      </c>
      <c r="J447" t="s">
        <v>18</v>
      </c>
      <c r="K447" s="45" t="s">
        <v>149</v>
      </c>
      <c r="L447" s="57">
        <v>0</v>
      </c>
      <c r="M447" s="58">
        <v>96750.7</v>
      </c>
      <c r="N447" s="57">
        <v>102.24</v>
      </c>
      <c r="O447" s="58">
        <v>0</v>
      </c>
      <c r="P447" s="57">
        <v>0</v>
      </c>
      <c r="Q447" s="58">
        <v>0</v>
      </c>
      <c r="R447" s="57">
        <v>0</v>
      </c>
      <c r="S447" s="58">
        <v>0</v>
      </c>
      <c r="T447" s="57">
        <v>0</v>
      </c>
      <c r="U447" s="58">
        <v>384345.39</v>
      </c>
      <c r="V447" s="57">
        <v>408.18</v>
      </c>
      <c r="W447" s="58">
        <v>0</v>
      </c>
      <c r="X447" s="59">
        <v>481606.51</v>
      </c>
    </row>
    <row r="448" spans="1:24" x14ac:dyDescent="0.25">
      <c r="A448" t="s">
        <v>82</v>
      </c>
      <c r="B448" t="s">
        <v>105</v>
      </c>
      <c r="C448" s="21">
        <f>H458</f>
        <v>29924.04</v>
      </c>
      <c r="D448" s="20">
        <f>I458</f>
        <v>23925.22</v>
      </c>
      <c r="E448" s="1"/>
      <c r="F448" t="s">
        <v>20</v>
      </c>
      <c r="G448" t="s">
        <v>21</v>
      </c>
      <c r="H448" s="1">
        <f t="shared" si="24"/>
        <v>1045517.5499999999</v>
      </c>
      <c r="I448" s="1">
        <f t="shared" si="25"/>
        <v>835170.57</v>
      </c>
      <c r="J448" t="s">
        <v>20</v>
      </c>
      <c r="K448" s="45" t="s">
        <v>150</v>
      </c>
      <c r="L448" s="57">
        <v>4349.72</v>
      </c>
      <c r="M448" s="58">
        <v>210346.98</v>
      </c>
      <c r="N448" s="57">
        <v>29.11</v>
      </c>
      <c r="O448" s="58">
        <v>0</v>
      </c>
      <c r="P448" s="57">
        <v>0</v>
      </c>
      <c r="Q448" s="58">
        <v>0</v>
      </c>
      <c r="R448" s="57">
        <v>0</v>
      </c>
      <c r="S448" s="58">
        <v>0</v>
      </c>
      <c r="T448" s="57">
        <v>0</v>
      </c>
      <c r="U448" s="58">
        <v>835170.57</v>
      </c>
      <c r="V448" s="57">
        <v>116.45</v>
      </c>
      <c r="W448" s="58">
        <v>6014.83</v>
      </c>
      <c r="X448" s="59">
        <v>1056027.6599999999</v>
      </c>
    </row>
    <row r="449" spans="1:24" x14ac:dyDescent="0.25">
      <c r="A449" t="s">
        <v>82</v>
      </c>
      <c r="B449" t="s">
        <v>106</v>
      </c>
      <c r="C449" s="21">
        <f>H459</f>
        <v>392295.21</v>
      </c>
      <c r="D449" s="20">
        <f>I459</f>
        <v>313399.90000000002</v>
      </c>
      <c r="E449" s="1"/>
      <c r="F449" t="s">
        <v>22</v>
      </c>
      <c r="G449" t="s">
        <v>23</v>
      </c>
      <c r="H449" s="1">
        <f t="shared" si="24"/>
        <v>35271.040000000001</v>
      </c>
      <c r="I449" s="1">
        <f t="shared" si="25"/>
        <v>28202.74</v>
      </c>
      <c r="J449" t="s">
        <v>22</v>
      </c>
      <c r="K449" s="45" t="s">
        <v>151</v>
      </c>
      <c r="L449" s="57">
        <v>0</v>
      </c>
      <c r="M449" s="58">
        <v>7068.3</v>
      </c>
      <c r="N449" s="57">
        <v>16.61</v>
      </c>
      <c r="O449" s="58">
        <v>0</v>
      </c>
      <c r="P449" s="57">
        <v>0</v>
      </c>
      <c r="Q449" s="58">
        <v>0</v>
      </c>
      <c r="R449" s="57">
        <v>0</v>
      </c>
      <c r="S449" s="58">
        <v>0</v>
      </c>
      <c r="T449" s="57">
        <v>0</v>
      </c>
      <c r="U449" s="58">
        <v>28202.74</v>
      </c>
      <c r="V449" s="57">
        <v>64.98</v>
      </c>
      <c r="W449" s="58">
        <v>0</v>
      </c>
      <c r="X449" s="59">
        <v>35352.629999999997</v>
      </c>
    </row>
    <row r="450" spans="1:24" x14ac:dyDescent="0.25">
      <c r="A450" t="s">
        <v>82</v>
      </c>
      <c r="B450" t="s">
        <v>194</v>
      </c>
      <c r="C450" s="21">
        <f>H464</f>
        <v>3027086.32</v>
      </c>
      <c r="D450" s="20">
        <f>I464</f>
        <v>2418498.61</v>
      </c>
      <c r="E450" s="1"/>
      <c r="F450" t="s">
        <v>24</v>
      </c>
      <c r="G450" t="s">
        <v>25</v>
      </c>
      <c r="H450" s="1">
        <f t="shared" si="24"/>
        <v>239923.03000000003</v>
      </c>
      <c r="I450" s="1">
        <f t="shared" si="25"/>
        <v>191420.64</v>
      </c>
      <c r="J450" t="s">
        <v>24</v>
      </c>
      <c r="K450" s="45" t="s">
        <v>152</v>
      </c>
      <c r="L450" s="57">
        <v>2215.86</v>
      </c>
      <c r="M450" s="58">
        <v>48502.39</v>
      </c>
      <c r="N450" s="57">
        <v>1.62</v>
      </c>
      <c r="O450" s="58">
        <v>0</v>
      </c>
      <c r="P450" s="57">
        <v>0</v>
      </c>
      <c r="Q450" s="58">
        <v>0</v>
      </c>
      <c r="R450" s="57">
        <v>0</v>
      </c>
      <c r="S450" s="58">
        <v>0</v>
      </c>
      <c r="T450" s="57">
        <v>0</v>
      </c>
      <c r="U450" s="58">
        <v>191420.64</v>
      </c>
      <c r="V450" s="57">
        <v>6.44</v>
      </c>
      <c r="W450" s="58">
        <v>3302.4</v>
      </c>
      <c r="X450" s="59">
        <v>245449.35</v>
      </c>
    </row>
    <row r="451" spans="1:24" x14ac:dyDescent="0.25">
      <c r="A451" t="s">
        <v>82</v>
      </c>
      <c r="B451" t="s">
        <v>109</v>
      </c>
      <c r="C451" s="21">
        <f>H451+SUM(H455:H457)+SUM(H460:H463)+SUM(H465:H466)</f>
        <v>1389010.24</v>
      </c>
      <c r="D451" s="20">
        <f>I451+SUM(I455:I457)+SUM(I460:I463)+SUM(I465:I466)</f>
        <v>1108774.9300000002</v>
      </c>
      <c r="E451" s="1"/>
      <c r="F451" t="s">
        <v>26</v>
      </c>
      <c r="G451" t="s">
        <v>27</v>
      </c>
      <c r="H451" s="1">
        <f t="shared" si="24"/>
        <v>91154.01</v>
      </c>
      <c r="I451" s="1">
        <f t="shared" si="25"/>
        <v>72702.53</v>
      </c>
      <c r="J451" t="s">
        <v>26</v>
      </c>
      <c r="K451" s="45" t="s">
        <v>153</v>
      </c>
      <c r="L451" s="57">
        <v>0</v>
      </c>
      <c r="M451" s="58">
        <v>18451.48</v>
      </c>
      <c r="N451" s="57">
        <v>77.92</v>
      </c>
      <c r="O451" s="58">
        <v>0</v>
      </c>
      <c r="P451" s="57">
        <v>0</v>
      </c>
      <c r="Q451" s="58">
        <v>0</v>
      </c>
      <c r="R451" s="57">
        <v>0</v>
      </c>
      <c r="S451" s="58">
        <v>0</v>
      </c>
      <c r="T451" s="57">
        <v>0</v>
      </c>
      <c r="U451" s="58">
        <v>72702.53</v>
      </c>
      <c r="V451" s="57">
        <v>304.27</v>
      </c>
      <c r="W451" s="58">
        <v>0</v>
      </c>
      <c r="X451" s="59">
        <v>91536.2</v>
      </c>
    </row>
    <row r="452" spans="1:24" x14ac:dyDescent="0.25">
      <c r="A452" t="s">
        <v>82</v>
      </c>
      <c r="B452" t="s">
        <v>107</v>
      </c>
      <c r="C452" s="21">
        <f>SUM(H467:H469)</f>
        <v>700512.99</v>
      </c>
      <c r="D452" s="20">
        <f>SUM(I467:I469)</f>
        <v>559050.01</v>
      </c>
      <c r="E452" s="1"/>
      <c r="F452" t="s">
        <v>28</v>
      </c>
      <c r="G452" t="s">
        <v>29</v>
      </c>
      <c r="H452" s="1">
        <f t="shared" si="24"/>
        <v>840197.12</v>
      </c>
      <c r="I452" s="1">
        <f t="shared" si="25"/>
        <v>671222.51</v>
      </c>
      <c r="J452" t="s">
        <v>28</v>
      </c>
      <c r="K452" s="45" t="s">
        <v>154</v>
      </c>
      <c r="L452" s="57">
        <v>626.65</v>
      </c>
      <c r="M452" s="58">
        <v>168974.61</v>
      </c>
      <c r="N452" s="57">
        <v>329.56</v>
      </c>
      <c r="O452" s="58">
        <v>0</v>
      </c>
      <c r="P452" s="57">
        <v>0</v>
      </c>
      <c r="Q452" s="58">
        <v>0</v>
      </c>
      <c r="R452" s="57">
        <v>0</v>
      </c>
      <c r="S452" s="58">
        <v>0</v>
      </c>
      <c r="T452" s="57">
        <v>0</v>
      </c>
      <c r="U452" s="58">
        <v>671222.51</v>
      </c>
      <c r="V452" s="57">
        <v>1316.87</v>
      </c>
      <c r="W452" s="58">
        <v>621.66999999999996</v>
      </c>
      <c r="X452" s="59">
        <v>843091.87</v>
      </c>
    </row>
    <row r="453" spans="1:24" x14ac:dyDescent="0.25">
      <c r="A453" t="s">
        <v>82</v>
      </c>
      <c r="B453" t="s">
        <v>108</v>
      </c>
      <c r="C453" s="21">
        <f>SUM(H470:H473)</f>
        <v>1260784.79</v>
      </c>
      <c r="D453" s="20">
        <f>SUM(I470:I473)</f>
        <v>1006640.2</v>
      </c>
      <c r="F453" t="s">
        <v>30</v>
      </c>
      <c r="G453" t="s">
        <v>31</v>
      </c>
      <c r="H453" s="1">
        <f t="shared" si="24"/>
        <v>214488.14</v>
      </c>
      <c r="I453" s="1">
        <f t="shared" si="25"/>
        <v>171196.01</v>
      </c>
      <c r="J453" t="s">
        <v>30</v>
      </c>
      <c r="K453" s="45" t="s">
        <v>155</v>
      </c>
      <c r="L453" s="57">
        <v>3409.73</v>
      </c>
      <c r="M453" s="58">
        <v>43292.13</v>
      </c>
      <c r="N453" s="57">
        <v>91.7</v>
      </c>
      <c r="O453" s="58">
        <v>0</v>
      </c>
      <c r="P453" s="57">
        <v>0</v>
      </c>
      <c r="Q453" s="58">
        <v>0</v>
      </c>
      <c r="R453" s="57">
        <v>0</v>
      </c>
      <c r="S453" s="58">
        <v>0</v>
      </c>
      <c r="T453" s="57">
        <v>0</v>
      </c>
      <c r="U453" s="58">
        <v>171196.01</v>
      </c>
      <c r="V453" s="57">
        <v>362.78</v>
      </c>
      <c r="W453" s="58">
        <v>5082.32</v>
      </c>
      <c r="X453" s="59">
        <v>223434.67</v>
      </c>
    </row>
    <row r="454" spans="1:24" x14ac:dyDescent="0.25">
      <c r="A454" t="s">
        <v>82</v>
      </c>
      <c r="D454" s="66"/>
      <c r="E454" s="6"/>
      <c r="F454" t="s">
        <v>32</v>
      </c>
      <c r="G454" t="s">
        <v>33</v>
      </c>
      <c r="H454" s="1">
        <f t="shared" si="24"/>
        <v>5131.46</v>
      </c>
      <c r="I454" s="1">
        <f t="shared" si="25"/>
        <v>4093.15</v>
      </c>
      <c r="J454" t="s">
        <v>32</v>
      </c>
      <c r="K454" s="45" t="s">
        <v>156</v>
      </c>
      <c r="L454" s="57">
        <v>0</v>
      </c>
      <c r="M454" s="58">
        <v>1038.31</v>
      </c>
      <c r="N454" s="57">
        <v>0.7</v>
      </c>
      <c r="O454" s="58">
        <v>0</v>
      </c>
      <c r="P454" s="57">
        <v>0</v>
      </c>
      <c r="Q454" s="58">
        <v>0</v>
      </c>
      <c r="R454" s="57">
        <v>0</v>
      </c>
      <c r="S454" s="58">
        <v>0</v>
      </c>
      <c r="T454" s="57">
        <v>0</v>
      </c>
      <c r="U454" s="58">
        <v>4093.15</v>
      </c>
      <c r="V454" s="57">
        <v>2.81</v>
      </c>
      <c r="W454" s="58">
        <v>0</v>
      </c>
      <c r="X454" s="59">
        <v>5134.97</v>
      </c>
    </row>
    <row r="455" spans="1:24" x14ac:dyDescent="0.25">
      <c r="A455" t="s">
        <v>82</v>
      </c>
      <c r="B455" s="3" t="s">
        <v>97</v>
      </c>
      <c r="C455" s="25">
        <f>SUM(C440:C453)</f>
        <v>15424218.640000001</v>
      </c>
      <c r="D455" s="28">
        <f>SUM(D440:D453)</f>
        <v>12317421.049999999</v>
      </c>
      <c r="F455" t="s">
        <v>34</v>
      </c>
      <c r="G455" t="s">
        <v>35</v>
      </c>
      <c r="H455" s="1">
        <f t="shared" si="24"/>
        <v>6822.62</v>
      </c>
      <c r="I455" s="1">
        <f t="shared" si="25"/>
        <v>5442.53</v>
      </c>
      <c r="J455" t="s">
        <v>34</v>
      </c>
      <c r="K455" s="45" t="s">
        <v>157</v>
      </c>
      <c r="L455" s="57">
        <v>0</v>
      </c>
      <c r="M455" s="58">
        <v>1380.09</v>
      </c>
      <c r="N455" s="57">
        <v>10.24</v>
      </c>
      <c r="O455" s="58">
        <v>0</v>
      </c>
      <c r="P455" s="57">
        <v>0</v>
      </c>
      <c r="Q455" s="58">
        <v>0</v>
      </c>
      <c r="R455" s="57">
        <v>0</v>
      </c>
      <c r="S455" s="58">
        <v>0</v>
      </c>
      <c r="T455" s="57">
        <v>0</v>
      </c>
      <c r="U455" s="58">
        <v>5442.53</v>
      </c>
      <c r="V455" s="57">
        <v>40.94</v>
      </c>
      <c r="W455" s="58">
        <v>0</v>
      </c>
      <c r="X455" s="59">
        <v>6873.8</v>
      </c>
    </row>
    <row r="456" spans="1:24" x14ac:dyDescent="0.25">
      <c r="A456" t="s">
        <v>82</v>
      </c>
      <c r="D456" s="66"/>
      <c r="F456" t="s">
        <v>36</v>
      </c>
      <c r="G456" t="s">
        <v>37</v>
      </c>
      <c r="H456" s="1">
        <f t="shared" si="24"/>
        <v>221038.27</v>
      </c>
      <c r="I456" s="1">
        <f t="shared" si="25"/>
        <v>176427.87</v>
      </c>
      <c r="J456" t="s">
        <v>36</v>
      </c>
      <c r="K456" s="45" t="s">
        <v>158</v>
      </c>
      <c r="L456" s="57">
        <v>0</v>
      </c>
      <c r="M456" s="58">
        <v>44610.400000000001</v>
      </c>
      <c r="N456" s="57">
        <v>163.24</v>
      </c>
      <c r="O456" s="58">
        <v>0</v>
      </c>
      <c r="P456" s="57">
        <v>0</v>
      </c>
      <c r="Q456" s="58">
        <v>0</v>
      </c>
      <c r="R456" s="57">
        <v>0</v>
      </c>
      <c r="S456" s="58">
        <v>0</v>
      </c>
      <c r="T456" s="57">
        <v>0</v>
      </c>
      <c r="U456" s="58">
        <v>176427.87</v>
      </c>
      <c r="V456" s="57">
        <v>640.44000000000005</v>
      </c>
      <c r="W456" s="58">
        <v>0</v>
      </c>
      <c r="X456" s="59">
        <v>221841.95</v>
      </c>
    </row>
    <row r="457" spans="1:24" x14ac:dyDescent="0.25">
      <c r="A457" t="s">
        <v>82</v>
      </c>
      <c r="B457" s="30" t="s">
        <v>176</v>
      </c>
      <c r="C457" s="21">
        <f>SUM(C440:C451)</f>
        <v>13462920.859999999</v>
      </c>
      <c r="D457" s="20">
        <f>SUM(D440:D451)</f>
        <v>10751730.84</v>
      </c>
      <c r="F457" t="s">
        <v>38</v>
      </c>
      <c r="G457" t="s">
        <v>39</v>
      </c>
      <c r="H457" s="1">
        <f t="shared" si="24"/>
        <v>12698.130000000001</v>
      </c>
      <c r="I457" s="1">
        <f t="shared" si="25"/>
        <v>10126.51</v>
      </c>
      <c r="J457" t="s">
        <v>38</v>
      </c>
      <c r="K457" s="45" t="s">
        <v>159</v>
      </c>
      <c r="L457" s="57">
        <v>0</v>
      </c>
      <c r="M457" s="58">
        <v>2571.62</v>
      </c>
      <c r="N457" s="57">
        <v>12.92</v>
      </c>
      <c r="O457" s="58">
        <v>0</v>
      </c>
      <c r="P457" s="57">
        <v>0</v>
      </c>
      <c r="Q457" s="58">
        <v>0</v>
      </c>
      <c r="R457" s="57">
        <v>0</v>
      </c>
      <c r="S457" s="58">
        <v>0</v>
      </c>
      <c r="T457" s="57">
        <v>0</v>
      </c>
      <c r="U457" s="58">
        <v>10126.51</v>
      </c>
      <c r="V457" s="57">
        <v>51.73</v>
      </c>
      <c r="W457" s="58">
        <v>0</v>
      </c>
      <c r="X457" s="59">
        <v>12762.78</v>
      </c>
    </row>
    <row r="458" spans="1:24" x14ac:dyDescent="0.25">
      <c r="A458" t="s">
        <v>82</v>
      </c>
      <c r="D458" s="66"/>
      <c r="F458" t="s">
        <v>40</v>
      </c>
      <c r="G458" t="s">
        <v>41</v>
      </c>
      <c r="H458" s="1">
        <f t="shared" si="24"/>
        <v>29924.04</v>
      </c>
      <c r="I458" s="1">
        <f t="shared" si="25"/>
        <v>23925.22</v>
      </c>
      <c r="J458" t="s">
        <v>40</v>
      </c>
      <c r="K458" s="45" t="s">
        <v>160</v>
      </c>
      <c r="L458" s="57">
        <v>0</v>
      </c>
      <c r="M458" s="58">
        <v>5998.82</v>
      </c>
      <c r="N458" s="57">
        <v>0</v>
      </c>
      <c r="O458" s="58">
        <v>0</v>
      </c>
      <c r="P458" s="57">
        <v>0</v>
      </c>
      <c r="Q458" s="58">
        <v>0</v>
      </c>
      <c r="R458" s="57">
        <v>0</v>
      </c>
      <c r="S458" s="58">
        <v>0</v>
      </c>
      <c r="T458" s="57">
        <v>0</v>
      </c>
      <c r="U458" s="58">
        <v>23925.22</v>
      </c>
      <c r="V458" s="57">
        <v>0</v>
      </c>
      <c r="W458" s="58">
        <v>0</v>
      </c>
      <c r="X458" s="59">
        <v>29924.04</v>
      </c>
    </row>
    <row r="459" spans="1:24" x14ac:dyDescent="0.25">
      <c r="A459" t="s">
        <v>82</v>
      </c>
      <c r="D459" s="66"/>
      <c r="F459" t="s">
        <v>42</v>
      </c>
      <c r="G459" t="s">
        <v>43</v>
      </c>
      <c r="H459" s="1">
        <f t="shared" si="24"/>
        <v>392295.21</v>
      </c>
      <c r="I459" s="1">
        <f t="shared" si="25"/>
        <v>313399.90000000002</v>
      </c>
      <c r="J459" t="s">
        <v>42</v>
      </c>
      <c r="K459" s="45" t="s">
        <v>161</v>
      </c>
      <c r="L459" s="57">
        <v>0</v>
      </c>
      <c r="M459" s="58">
        <v>78895.31</v>
      </c>
      <c r="N459" s="57">
        <v>16348.13</v>
      </c>
      <c r="O459" s="58">
        <v>0</v>
      </c>
      <c r="P459" s="57">
        <v>0</v>
      </c>
      <c r="Q459" s="58">
        <v>0</v>
      </c>
      <c r="R459" s="57">
        <v>0</v>
      </c>
      <c r="S459" s="58">
        <v>0</v>
      </c>
      <c r="T459" s="57">
        <v>0</v>
      </c>
      <c r="U459" s="58">
        <v>313399.90000000002</v>
      </c>
      <c r="V459" s="57">
        <v>65381.68</v>
      </c>
      <c r="W459" s="58">
        <v>0</v>
      </c>
      <c r="X459" s="59">
        <v>474025.02</v>
      </c>
    </row>
    <row r="460" spans="1:24" x14ac:dyDescent="0.25">
      <c r="A460" t="s">
        <v>82</v>
      </c>
      <c r="D460" s="66"/>
      <c r="F460" t="s">
        <v>44</v>
      </c>
      <c r="G460" t="s">
        <v>45</v>
      </c>
      <c r="H460" s="1">
        <f t="shared" si="24"/>
        <v>124.77000000000001</v>
      </c>
      <c r="I460" s="1">
        <f t="shared" si="25"/>
        <v>99.31</v>
      </c>
      <c r="J460" t="s">
        <v>44</v>
      </c>
      <c r="K460" s="45" t="s">
        <v>162</v>
      </c>
      <c r="L460" s="57">
        <v>0</v>
      </c>
      <c r="M460" s="58">
        <v>25.46</v>
      </c>
      <c r="N460" s="57">
        <v>0</v>
      </c>
      <c r="O460" s="58">
        <v>0</v>
      </c>
      <c r="P460" s="57">
        <v>0</v>
      </c>
      <c r="Q460" s="58">
        <v>0</v>
      </c>
      <c r="R460" s="57">
        <v>0</v>
      </c>
      <c r="S460" s="58">
        <v>0</v>
      </c>
      <c r="T460" s="57">
        <v>0</v>
      </c>
      <c r="U460" s="58">
        <v>99.31</v>
      </c>
      <c r="V460" s="57">
        <v>0</v>
      </c>
      <c r="W460" s="58">
        <v>0</v>
      </c>
      <c r="X460" s="59">
        <v>124.77</v>
      </c>
    </row>
    <row r="461" spans="1:24" x14ac:dyDescent="0.25">
      <c r="A461" t="s">
        <v>82</v>
      </c>
      <c r="D461" s="66"/>
      <c r="F461" t="s">
        <v>46</v>
      </c>
      <c r="G461" t="s">
        <v>47</v>
      </c>
      <c r="H461" s="1">
        <f t="shared" si="24"/>
        <v>100576.33</v>
      </c>
      <c r="I461" s="1">
        <f t="shared" si="25"/>
        <v>80220.34</v>
      </c>
      <c r="J461" t="s">
        <v>46</v>
      </c>
      <c r="K461" s="45" t="s">
        <v>163</v>
      </c>
      <c r="L461" s="57">
        <v>7060.72</v>
      </c>
      <c r="M461" s="58">
        <v>20355.990000000002</v>
      </c>
      <c r="N461" s="57">
        <v>1.47</v>
      </c>
      <c r="O461" s="58">
        <v>0</v>
      </c>
      <c r="P461" s="57">
        <v>0</v>
      </c>
      <c r="Q461" s="58">
        <v>0</v>
      </c>
      <c r="R461" s="57">
        <v>0</v>
      </c>
      <c r="S461" s="58">
        <v>0</v>
      </c>
      <c r="T461" s="57">
        <v>0</v>
      </c>
      <c r="U461" s="58">
        <v>80220.34</v>
      </c>
      <c r="V461" s="57">
        <v>6</v>
      </c>
      <c r="W461" s="58">
        <v>6950.88</v>
      </c>
      <c r="X461" s="59">
        <v>114595.4</v>
      </c>
    </row>
    <row r="462" spans="1:24" x14ac:dyDescent="0.25">
      <c r="A462" t="s">
        <v>82</v>
      </c>
      <c r="D462" s="66"/>
      <c r="F462" t="s">
        <v>48</v>
      </c>
      <c r="G462" t="s">
        <v>49</v>
      </c>
      <c r="H462" s="1">
        <f t="shared" si="24"/>
        <v>11810.28</v>
      </c>
      <c r="I462" s="1">
        <f t="shared" si="25"/>
        <v>9401.2000000000007</v>
      </c>
      <c r="J462" t="s">
        <v>48</v>
      </c>
      <c r="K462" s="45" t="s">
        <v>164</v>
      </c>
      <c r="L462" s="57">
        <v>0</v>
      </c>
      <c r="M462" s="58">
        <v>2409.08</v>
      </c>
      <c r="N462" s="57">
        <v>0.99</v>
      </c>
      <c r="O462" s="58">
        <v>0</v>
      </c>
      <c r="P462" s="57">
        <v>0</v>
      </c>
      <c r="Q462" s="58">
        <v>0</v>
      </c>
      <c r="R462" s="57">
        <v>0</v>
      </c>
      <c r="S462" s="58">
        <v>0</v>
      </c>
      <c r="T462" s="57">
        <v>0</v>
      </c>
      <c r="U462" s="58">
        <v>9401.2000000000007</v>
      </c>
      <c r="V462" s="57">
        <v>3.96</v>
      </c>
      <c r="W462" s="58">
        <v>0</v>
      </c>
      <c r="X462" s="59">
        <v>11815.23</v>
      </c>
    </row>
    <row r="463" spans="1:24" x14ac:dyDescent="0.25">
      <c r="A463" t="s">
        <v>82</v>
      </c>
      <c r="D463" s="66"/>
      <c r="F463" t="s">
        <v>50</v>
      </c>
      <c r="G463" t="s">
        <v>51</v>
      </c>
      <c r="H463" s="1">
        <f t="shared" si="24"/>
        <v>616712.39</v>
      </c>
      <c r="I463" s="1">
        <f t="shared" si="25"/>
        <v>492643.09</v>
      </c>
      <c r="J463" t="s">
        <v>50</v>
      </c>
      <c r="K463" s="45" t="s">
        <v>165</v>
      </c>
      <c r="L463" s="57">
        <v>0</v>
      </c>
      <c r="M463" s="58">
        <v>124069.3</v>
      </c>
      <c r="N463" s="57">
        <v>18090.27</v>
      </c>
      <c r="O463" s="58">
        <v>0</v>
      </c>
      <c r="P463" s="57">
        <v>0</v>
      </c>
      <c r="Q463" s="58">
        <v>0</v>
      </c>
      <c r="R463" s="57">
        <v>0</v>
      </c>
      <c r="S463" s="58">
        <v>0</v>
      </c>
      <c r="T463" s="57">
        <v>0</v>
      </c>
      <c r="U463" s="58">
        <v>492643.09</v>
      </c>
      <c r="V463" s="57">
        <v>72351.64</v>
      </c>
      <c r="W463" s="58">
        <v>0</v>
      </c>
      <c r="X463" s="59">
        <v>707154.3</v>
      </c>
    </row>
    <row r="464" spans="1:24" x14ac:dyDescent="0.25">
      <c r="A464" t="s">
        <v>82</v>
      </c>
      <c r="D464" s="66"/>
      <c r="F464" t="s">
        <v>52</v>
      </c>
      <c r="G464" t="s">
        <v>53</v>
      </c>
      <c r="H464" s="1">
        <f t="shared" si="24"/>
        <v>3027086.32</v>
      </c>
      <c r="I464" s="1">
        <f t="shared" si="25"/>
        <v>2418498.61</v>
      </c>
      <c r="J464" t="s">
        <v>52</v>
      </c>
      <c r="K464" s="45" t="s">
        <v>166</v>
      </c>
      <c r="L464" s="57">
        <v>0</v>
      </c>
      <c r="M464" s="58">
        <v>608587.71</v>
      </c>
      <c r="N464" s="57">
        <v>3008.56</v>
      </c>
      <c r="O464" s="58">
        <v>0</v>
      </c>
      <c r="P464" s="57">
        <v>0</v>
      </c>
      <c r="Q464" s="58">
        <v>0</v>
      </c>
      <c r="R464" s="57">
        <v>0</v>
      </c>
      <c r="S464" s="58">
        <v>0</v>
      </c>
      <c r="T464" s="57">
        <v>0</v>
      </c>
      <c r="U464" s="58">
        <v>2418498.61</v>
      </c>
      <c r="V464" s="57">
        <v>11937.62</v>
      </c>
      <c r="W464" s="58">
        <v>0</v>
      </c>
      <c r="X464" s="59">
        <v>3042032.5</v>
      </c>
    </row>
    <row r="465" spans="1:24" x14ac:dyDescent="0.25">
      <c r="A465" t="s">
        <v>82</v>
      </c>
      <c r="D465" s="66"/>
      <c r="F465" t="s">
        <v>54</v>
      </c>
      <c r="G465" t="s">
        <v>55</v>
      </c>
      <c r="H465" s="1">
        <f t="shared" si="24"/>
        <v>11850.91</v>
      </c>
      <c r="I465" s="1">
        <f t="shared" si="25"/>
        <v>9446.7800000000007</v>
      </c>
      <c r="J465" t="s">
        <v>54</v>
      </c>
      <c r="K465" s="45" t="s">
        <v>167</v>
      </c>
      <c r="L465" s="57">
        <v>0</v>
      </c>
      <c r="M465" s="58">
        <v>2404.13</v>
      </c>
      <c r="N465" s="57">
        <v>15.83</v>
      </c>
      <c r="O465" s="58">
        <v>0</v>
      </c>
      <c r="P465" s="57">
        <v>0</v>
      </c>
      <c r="Q465" s="58">
        <v>0</v>
      </c>
      <c r="R465" s="57">
        <v>0</v>
      </c>
      <c r="S465" s="58">
        <v>0</v>
      </c>
      <c r="T465" s="57">
        <v>0</v>
      </c>
      <c r="U465" s="58">
        <v>9446.7800000000007</v>
      </c>
      <c r="V465" s="57">
        <v>63.35</v>
      </c>
      <c r="W465" s="58">
        <v>0</v>
      </c>
      <c r="X465" s="59">
        <v>11930.09</v>
      </c>
    </row>
    <row r="466" spans="1:24" x14ac:dyDescent="0.25">
      <c r="A466" t="s">
        <v>82</v>
      </c>
      <c r="D466" s="66"/>
      <c r="F466" t="s">
        <v>56</v>
      </c>
      <c r="G466" t="s">
        <v>57</v>
      </c>
      <c r="H466" s="1">
        <f t="shared" si="24"/>
        <v>316222.52999999997</v>
      </c>
      <c r="I466" s="1">
        <f t="shared" si="25"/>
        <v>252264.77</v>
      </c>
      <c r="J466" t="s">
        <v>56</v>
      </c>
      <c r="K466" s="45" t="s">
        <v>168</v>
      </c>
      <c r="L466" s="57">
        <v>0</v>
      </c>
      <c r="M466" s="58">
        <v>63957.760000000002</v>
      </c>
      <c r="N466" s="57">
        <v>19.02</v>
      </c>
      <c r="O466" s="58">
        <v>0</v>
      </c>
      <c r="P466" s="57">
        <v>0</v>
      </c>
      <c r="Q466" s="58">
        <v>0</v>
      </c>
      <c r="R466" s="57">
        <v>0</v>
      </c>
      <c r="S466" s="58">
        <v>0</v>
      </c>
      <c r="T466" s="57">
        <v>0</v>
      </c>
      <c r="U466" s="58">
        <v>252264.77</v>
      </c>
      <c r="V466" s="57">
        <v>74.81</v>
      </c>
      <c r="W466" s="58">
        <v>0</v>
      </c>
      <c r="X466" s="59">
        <v>316316.36</v>
      </c>
    </row>
    <row r="467" spans="1:24" x14ac:dyDescent="0.25">
      <c r="A467" t="s">
        <v>82</v>
      </c>
      <c r="D467" s="66"/>
      <c r="F467" t="s">
        <v>58</v>
      </c>
      <c r="G467" t="s">
        <v>59</v>
      </c>
      <c r="H467" s="1">
        <f t="shared" si="24"/>
        <v>655642.02</v>
      </c>
      <c r="I467" s="1">
        <f t="shared" si="25"/>
        <v>523143.45</v>
      </c>
      <c r="J467" t="s">
        <v>58</v>
      </c>
      <c r="K467" s="45" t="s">
        <v>169</v>
      </c>
      <c r="L467" s="57">
        <v>324996.61</v>
      </c>
      <c r="M467" s="58">
        <v>132498.57</v>
      </c>
      <c r="N467" s="57">
        <v>28.41</v>
      </c>
      <c r="O467" s="58">
        <v>0</v>
      </c>
      <c r="P467" s="57">
        <v>0</v>
      </c>
      <c r="Q467" s="58">
        <v>0</v>
      </c>
      <c r="R467" s="57">
        <v>0</v>
      </c>
      <c r="S467" s="58">
        <v>0</v>
      </c>
      <c r="T467" s="57">
        <v>0</v>
      </c>
      <c r="U467" s="58">
        <v>523143.45</v>
      </c>
      <c r="V467" s="57">
        <v>111.87</v>
      </c>
      <c r="W467" s="58">
        <v>359354.87</v>
      </c>
      <c r="X467" s="59">
        <v>1340133.78</v>
      </c>
    </row>
    <row r="468" spans="1:24" x14ac:dyDescent="0.25">
      <c r="A468" t="s">
        <v>82</v>
      </c>
      <c r="D468" s="66"/>
      <c r="F468" t="s">
        <v>60</v>
      </c>
      <c r="G468" t="s">
        <v>61</v>
      </c>
      <c r="H468" s="1">
        <f t="shared" si="24"/>
        <v>44870.97</v>
      </c>
      <c r="I468" s="1">
        <f t="shared" si="25"/>
        <v>35906.559999999998</v>
      </c>
      <c r="J468" t="s">
        <v>60</v>
      </c>
      <c r="K468" s="45" t="s">
        <v>170</v>
      </c>
      <c r="L468" s="57">
        <v>13129.37</v>
      </c>
      <c r="M468" s="58">
        <v>8964.41</v>
      </c>
      <c r="N468" s="57">
        <v>24.52</v>
      </c>
      <c r="O468" s="58">
        <v>0</v>
      </c>
      <c r="P468" s="57">
        <v>0</v>
      </c>
      <c r="Q468" s="58">
        <v>0</v>
      </c>
      <c r="R468" s="57">
        <v>0</v>
      </c>
      <c r="S468" s="58">
        <v>0</v>
      </c>
      <c r="T468" s="57">
        <v>0</v>
      </c>
      <c r="U468" s="58">
        <v>35906.559999999998</v>
      </c>
      <c r="V468" s="57">
        <v>97.58</v>
      </c>
      <c r="W468" s="58">
        <v>17812.91</v>
      </c>
      <c r="X468" s="59">
        <v>75935.350000000006</v>
      </c>
    </row>
    <row r="469" spans="1:24" x14ac:dyDescent="0.25">
      <c r="A469" t="s">
        <v>82</v>
      </c>
      <c r="D469" s="66"/>
      <c r="F469" t="s">
        <v>62</v>
      </c>
      <c r="G469" t="s">
        <v>63</v>
      </c>
      <c r="H469" s="1">
        <f t="shared" si="24"/>
        <v>0</v>
      </c>
      <c r="I469" s="1">
        <f t="shared" si="25"/>
        <v>0</v>
      </c>
      <c r="J469" t="s">
        <v>62</v>
      </c>
      <c r="K469" s="45" t="s">
        <v>171</v>
      </c>
      <c r="L469" s="57">
        <v>0</v>
      </c>
      <c r="M469" s="58">
        <v>0</v>
      </c>
      <c r="N469" s="57">
        <v>0</v>
      </c>
      <c r="O469" s="58">
        <v>0</v>
      </c>
      <c r="P469" s="57">
        <v>0</v>
      </c>
      <c r="Q469" s="58">
        <v>0</v>
      </c>
      <c r="R469" s="57">
        <v>0</v>
      </c>
      <c r="S469" s="58">
        <v>0</v>
      </c>
      <c r="T469" s="57">
        <v>0</v>
      </c>
      <c r="U469" s="58">
        <v>0</v>
      </c>
      <c r="V469" s="57">
        <v>0</v>
      </c>
      <c r="W469" s="58">
        <v>0</v>
      </c>
      <c r="X469" s="59">
        <v>0</v>
      </c>
    </row>
    <row r="470" spans="1:24" x14ac:dyDescent="0.25">
      <c r="A470" t="s">
        <v>82</v>
      </c>
      <c r="D470" s="66"/>
      <c r="F470" t="s">
        <v>64</v>
      </c>
      <c r="G470" t="s">
        <v>65</v>
      </c>
      <c r="H470" s="1">
        <f t="shared" si="24"/>
        <v>621467</v>
      </c>
      <c r="I470" s="1">
        <f t="shared" si="25"/>
        <v>496148.43</v>
      </c>
      <c r="J470" t="s">
        <v>64</v>
      </c>
      <c r="K470" s="45" t="s">
        <v>172</v>
      </c>
      <c r="L470" s="57">
        <v>11594.26</v>
      </c>
      <c r="M470" s="58">
        <v>125318.57</v>
      </c>
      <c r="N470" s="57">
        <v>20.16</v>
      </c>
      <c r="O470" s="58">
        <v>0</v>
      </c>
      <c r="P470" s="57">
        <v>0</v>
      </c>
      <c r="Q470" s="58">
        <v>0</v>
      </c>
      <c r="R470" s="57">
        <v>0</v>
      </c>
      <c r="S470" s="58">
        <v>0</v>
      </c>
      <c r="T470" s="57">
        <v>0</v>
      </c>
      <c r="U470" s="58">
        <v>496148.43</v>
      </c>
      <c r="V470" s="57">
        <v>79.84</v>
      </c>
      <c r="W470" s="58">
        <v>15925.09</v>
      </c>
      <c r="X470" s="59">
        <v>649086.35</v>
      </c>
    </row>
    <row r="471" spans="1:24" x14ac:dyDescent="0.25">
      <c r="A471" t="s">
        <v>82</v>
      </c>
      <c r="D471" s="66"/>
      <c r="F471" t="s">
        <v>66</v>
      </c>
      <c r="G471" t="s">
        <v>67</v>
      </c>
      <c r="H471" s="1">
        <f t="shared" si="24"/>
        <v>378627.01</v>
      </c>
      <c r="I471" s="1">
        <f t="shared" si="25"/>
        <v>302494.55</v>
      </c>
      <c r="J471" t="s">
        <v>66</v>
      </c>
      <c r="K471" s="45" t="s">
        <v>173</v>
      </c>
      <c r="L471" s="57">
        <v>4396.6899999999996</v>
      </c>
      <c r="M471" s="58">
        <v>76132.460000000006</v>
      </c>
      <c r="N471" s="57">
        <v>32.43</v>
      </c>
      <c r="O471" s="58">
        <v>0</v>
      </c>
      <c r="P471" s="57">
        <v>0</v>
      </c>
      <c r="Q471" s="58">
        <v>0</v>
      </c>
      <c r="R471" s="57">
        <v>0</v>
      </c>
      <c r="S471" s="58">
        <v>0</v>
      </c>
      <c r="T471" s="57">
        <v>0</v>
      </c>
      <c r="U471" s="58">
        <v>302494.55</v>
      </c>
      <c r="V471" s="57">
        <v>126.21</v>
      </c>
      <c r="W471" s="58">
        <v>6595.07</v>
      </c>
      <c r="X471" s="59">
        <v>389777.41</v>
      </c>
    </row>
    <row r="472" spans="1:24" x14ac:dyDescent="0.25">
      <c r="A472" t="s">
        <v>82</v>
      </c>
      <c r="D472" s="66"/>
      <c r="F472" t="s">
        <v>68</v>
      </c>
      <c r="G472" t="s">
        <v>69</v>
      </c>
      <c r="H472" s="1">
        <f t="shared" si="24"/>
        <v>22085.75</v>
      </c>
      <c r="I472" s="1">
        <f t="shared" si="25"/>
        <v>17650.57</v>
      </c>
      <c r="J472" t="s">
        <v>68</v>
      </c>
      <c r="K472" s="45" t="s">
        <v>174</v>
      </c>
      <c r="L472" s="57">
        <v>52.97</v>
      </c>
      <c r="M472" s="58">
        <v>4435.18</v>
      </c>
      <c r="N472" s="57">
        <v>24.77</v>
      </c>
      <c r="O472" s="58">
        <v>0</v>
      </c>
      <c r="P472" s="57">
        <v>0</v>
      </c>
      <c r="Q472" s="58">
        <v>0</v>
      </c>
      <c r="R472" s="57">
        <v>0</v>
      </c>
      <c r="S472" s="58">
        <v>0</v>
      </c>
      <c r="T472" s="57">
        <v>0</v>
      </c>
      <c r="U472" s="58">
        <v>17650.57</v>
      </c>
      <c r="V472" s="57">
        <v>98.8</v>
      </c>
      <c r="W472" s="58">
        <v>79.45</v>
      </c>
      <c r="X472" s="59">
        <v>22341.74</v>
      </c>
    </row>
    <row r="473" spans="1:24" x14ac:dyDescent="0.25">
      <c r="A473" t="s">
        <v>82</v>
      </c>
      <c r="D473" s="66"/>
      <c r="F473" t="s">
        <v>70</v>
      </c>
      <c r="G473" t="s">
        <v>71</v>
      </c>
      <c r="H473" s="1">
        <f t="shared" si="24"/>
        <v>238605.03</v>
      </c>
      <c r="I473" s="1">
        <f t="shared" si="25"/>
        <v>190346.65</v>
      </c>
      <c r="J473" t="s">
        <v>70</v>
      </c>
      <c r="K473" s="45" t="s">
        <v>175</v>
      </c>
      <c r="L473" s="57">
        <v>3746.33</v>
      </c>
      <c r="M473" s="58">
        <v>48258.38</v>
      </c>
      <c r="N473" s="57">
        <v>200.51</v>
      </c>
      <c r="O473" s="58">
        <v>0</v>
      </c>
      <c r="P473" s="57">
        <v>0</v>
      </c>
      <c r="Q473" s="58">
        <v>0</v>
      </c>
      <c r="R473" s="57">
        <v>0</v>
      </c>
      <c r="S473" s="58">
        <v>0</v>
      </c>
      <c r="T473" s="57">
        <v>0</v>
      </c>
      <c r="U473" s="58">
        <v>190346.65</v>
      </c>
      <c r="V473" s="57">
        <v>789.2</v>
      </c>
      <c r="W473" s="58">
        <v>3937.27</v>
      </c>
      <c r="X473" s="59">
        <v>247278.34</v>
      </c>
    </row>
    <row r="474" spans="1:24" ht="13.8" thickBot="1" x14ac:dyDescent="0.3">
      <c r="D474" s="66"/>
      <c r="H474" s="6">
        <f>SUM(H440:H473)</f>
        <v>15424218.639999999</v>
      </c>
      <c r="I474" s="6">
        <f>SUM(I440:I473)</f>
        <v>12317421.049999999</v>
      </c>
      <c r="K474" s="42"/>
      <c r="L474" s="60">
        <v>375578.91</v>
      </c>
      <c r="M474" s="61">
        <v>3106797.5899999994</v>
      </c>
      <c r="N474" s="60">
        <v>67593.390000000014</v>
      </c>
      <c r="O474" s="61">
        <v>0</v>
      </c>
      <c r="P474" s="60">
        <v>0</v>
      </c>
      <c r="Q474" s="61">
        <v>0</v>
      </c>
      <c r="R474" s="60">
        <v>0</v>
      </c>
      <c r="S474" s="61">
        <v>0</v>
      </c>
      <c r="T474" s="60">
        <v>0</v>
      </c>
      <c r="U474" s="61">
        <v>12317421.049999999</v>
      </c>
      <c r="V474" s="60">
        <v>269792.69</v>
      </c>
      <c r="W474" s="61">
        <v>425676.76</v>
      </c>
      <c r="X474" s="60">
        <v>16562860.389999997</v>
      </c>
    </row>
    <row r="475" spans="1:24" ht="13.8" thickTop="1" x14ac:dyDescent="0.25">
      <c r="D475" s="66"/>
      <c r="H475" s="6"/>
      <c r="I475" s="6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51"/>
      <c r="X475" s="42"/>
    </row>
    <row r="476" spans="1:24" x14ac:dyDescent="0.25">
      <c r="A476" t="s">
        <v>83</v>
      </c>
      <c r="B476" t="s">
        <v>98</v>
      </c>
      <c r="C476" s="21">
        <f>SUM(H476:H478)</f>
        <v>5702473.7599999998</v>
      </c>
      <c r="D476" s="20">
        <f>SUM(I476:I478)</f>
        <v>4551711.83</v>
      </c>
      <c r="E476" s="1"/>
      <c r="F476" t="s">
        <v>4</v>
      </c>
      <c r="G476" t="s">
        <v>5</v>
      </c>
      <c r="H476" s="1">
        <f t="shared" ref="H476:H509" si="26">SUM(M476,O476,Q476,U476,S476)</f>
        <v>637969.1</v>
      </c>
      <c r="I476" s="1">
        <f t="shared" ref="I476:I509" si="27">U476</f>
        <v>509462.37</v>
      </c>
      <c r="J476" t="s">
        <v>4</v>
      </c>
      <c r="K476" s="45" t="s">
        <v>142</v>
      </c>
      <c r="L476" s="57">
        <v>0</v>
      </c>
      <c r="M476" s="58">
        <v>128506.73</v>
      </c>
      <c r="N476" s="57">
        <v>1310.3499999999999</v>
      </c>
      <c r="O476" s="58">
        <v>0</v>
      </c>
      <c r="P476" s="57">
        <v>0</v>
      </c>
      <c r="Q476" s="58">
        <v>0</v>
      </c>
      <c r="R476" s="57">
        <v>0</v>
      </c>
      <c r="S476" s="58">
        <v>0</v>
      </c>
      <c r="T476" s="57">
        <v>0</v>
      </c>
      <c r="U476" s="58">
        <v>509462.37</v>
      </c>
      <c r="V476" s="57">
        <v>5191.04</v>
      </c>
      <c r="W476" s="58">
        <v>0</v>
      </c>
      <c r="X476" s="59">
        <v>644470.49</v>
      </c>
    </row>
    <row r="477" spans="1:24" x14ac:dyDescent="0.25">
      <c r="A477" t="s">
        <v>83</v>
      </c>
      <c r="B477" t="s">
        <v>99</v>
      </c>
      <c r="C477" s="21">
        <f>H488</f>
        <v>2303789.59</v>
      </c>
      <c r="D477" s="20">
        <f>I488</f>
        <v>1841534.42</v>
      </c>
      <c r="E477" s="1"/>
      <c r="F477" t="s">
        <v>6</v>
      </c>
      <c r="G477" t="s">
        <v>7</v>
      </c>
      <c r="H477" s="1">
        <f t="shared" si="26"/>
        <v>1022647.41</v>
      </c>
      <c r="I477" s="1">
        <f t="shared" si="27"/>
        <v>815745.3</v>
      </c>
      <c r="J477" t="s">
        <v>6</v>
      </c>
      <c r="K477" s="45" t="s">
        <v>143</v>
      </c>
      <c r="L477" s="57">
        <v>0</v>
      </c>
      <c r="M477" s="58">
        <v>206902.11</v>
      </c>
      <c r="N477" s="57">
        <v>103.16</v>
      </c>
      <c r="O477" s="58">
        <v>0</v>
      </c>
      <c r="P477" s="57">
        <v>0</v>
      </c>
      <c r="Q477" s="58">
        <v>0</v>
      </c>
      <c r="R477" s="57">
        <v>0</v>
      </c>
      <c r="S477" s="58">
        <v>0</v>
      </c>
      <c r="T477" s="57">
        <v>0</v>
      </c>
      <c r="U477" s="58">
        <v>815745.3</v>
      </c>
      <c r="V477" s="57">
        <v>404.23</v>
      </c>
      <c r="W477" s="58">
        <v>0</v>
      </c>
      <c r="X477" s="59">
        <v>1023154.8</v>
      </c>
    </row>
    <row r="478" spans="1:24" x14ac:dyDescent="0.25">
      <c r="A478" t="s">
        <v>83</v>
      </c>
      <c r="B478" t="s">
        <v>100</v>
      </c>
      <c r="C478" s="21">
        <f>SUM(H479:H480)</f>
        <v>1867052.6800000002</v>
      </c>
      <c r="D478" s="20">
        <f>SUM(I479:I480)</f>
        <v>1491688.29</v>
      </c>
      <c r="E478" s="1"/>
      <c r="F478" t="s">
        <v>8</v>
      </c>
      <c r="G478" t="s">
        <v>9</v>
      </c>
      <c r="H478" s="1">
        <f t="shared" si="26"/>
        <v>4041857.25</v>
      </c>
      <c r="I478" s="1">
        <f t="shared" si="27"/>
        <v>3226504.16</v>
      </c>
      <c r="J478" t="s">
        <v>8</v>
      </c>
      <c r="K478" s="45" t="s">
        <v>144</v>
      </c>
      <c r="L478" s="57">
        <v>0</v>
      </c>
      <c r="M478" s="58">
        <v>815353.09</v>
      </c>
      <c r="N478" s="57">
        <v>2657.73</v>
      </c>
      <c r="O478" s="58">
        <v>0</v>
      </c>
      <c r="P478" s="57">
        <v>0</v>
      </c>
      <c r="Q478" s="58">
        <v>0</v>
      </c>
      <c r="R478" s="57">
        <v>0</v>
      </c>
      <c r="S478" s="58">
        <v>0</v>
      </c>
      <c r="T478" s="57">
        <v>0</v>
      </c>
      <c r="U478" s="58">
        <v>3226504.16</v>
      </c>
      <c r="V478" s="57">
        <v>10459.75</v>
      </c>
      <c r="W478" s="58">
        <v>0</v>
      </c>
      <c r="X478" s="59">
        <v>4054974.73</v>
      </c>
    </row>
    <row r="479" spans="1:24" x14ac:dyDescent="0.25">
      <c r="A479" t="s">
        <v>83</v>
      </c>
      <c r="B479" t="s">
        <v>110</v>
      </c>
      <c r="C479" s="21">
        <f>H481</f>
        <v>3484140.8</v>
      </c>
      <c r="D479" s="20">
        <f>I481</f>
        <v>2781882.79</v>
      </c>
      <c r="E479" s="1"/>
      <c r="F479" t="s">
        <v>10</v>
      </c>
      <c r="G479" t="s">
        <v>11</v>
      </c>
      <c r="H479" s="1">
        <f t="shared" si="26"/>
        <v>1073310.1300000001</v>
      </c>
      <c r="I479" s="1">
        <f t="shared" si="27"/>
        <v>857715.9</v>
      </c>
      <c r="J479" t="s">
        <v>10</v>
      </c>
      <c r="K479" s="45" t="s">
        <v>145</v>
      </c>
      <c r="L479" s="57">
        <v>0</v>
      </c>
      <c r="M479" s="58">
        <v>215594.23</v>
      </c>
      <c r="N479" s="57">
        <v>420.66</v>
      </c>
      <c r="O479" s="58">
        <v>0</v>
      </c>
      <c r="P479" s="57">
        <v>0</v>
      </c>
      <c r="Q479" s="58">
        <v>0</v>
      </c>
      <c r="R479" s="57">
        <v>0</v>
      </c>
      <c r="S479" s="58">
        <v>0</v>
      </c>
      <c r="T479" s="57">
        <v>0</v>
      </c>
      <c r="U479" s="58">
        <v>857715.9</v>
      </c>
      <c r="V479" s="57">
        <v>1656.6</v>
      </c>
      <c r="W479" s="58">
        <v>0</v>
      </c>
      <c r="X479" s="59">
        <v>1075387.3899999999</v>
      </c>
    </row>
    <row r="480" spans="1:24" x14ac:dyDescent="0.25">
      <c r="A480" t="s">
        <v>83</v>
      </c>
      <c r="B480" t="s">
        <v>101</v>
      </c>
      <c r="C480" s="21">
        <f>SUM(H482:H483)</f>
        <v>13156908.6</v>
      </c>
      <c r="D480" s="20">
        <f>SUM(I482:I483)</f>
        <v>10511412.449999999</v>
      </c>
      <c r="E480" s="1"/>
      <c r="F480" t="s">
        <v>12</v>
      </c>
      <c r="G480" t="s">
        <v>13</v>
      </c>
      <c r="H480" s="1">
        <f t="shared" si="26"/>
        <v>793742.55</v>
      </c>
      <c r="I480" s="1">
        <f t="shared" si="27"/>
        <v>633972.39</v>
      </c>
      <c r="J480" t="s">
        <v>12</v>
      </c>
      <c r="K480" s="45" t="s">
        <v>146</v>
      </c>
      <c r="L480" s="57">
        <v>0</v>
      </c>
      <c r="M480" s="58">
        <v>159770.16</v>
      </c>
      <c r="N480" s="57">
        <v>7080.48</v>
      </c>
      <c r="O480" s="58">
        <v>0</v>
      </c>
      <c r="P480" s="57">
        <v>0</v>
      </c>
      <c r="Q480" s="58">
        <v>0</v>
      </c>
      <c r="R480" s="57">
        <v>0</v>
      </c>
      <c r="S480" s="58">
        <v>0</v>
      </c>
      <c r="T480" s="57">
        <v>0</v>
      </c>
      <c r="U480" s="58">
        <v>633972.39</v>
      </c>
      <c r="V480" s="57">
        <v>27816.35</v>
      </c>
      <c r="W480" s="58">
        <v>0</v>
      </c>
      <c r="X480" s="59">
        <v>828639.38</v>
      </c>
    </row>
    <row r="481" spans="1:24" x14ac:dyDescent="0.25">
      <c r="A481" t="s">
        <v>83</v>
      </c>
      <c r="B481" t="s">
        <v>102</v>
      </c>
      <c r="C481" s="21">
        <f>SUM(H484:H485)</f>
        <v>1435039.4200000002</v>
      </c>
      <c r="D481" s="20">
        <f>SUM(I484:I485)</f>
        <v>1147260.28</v>
      </c>
      <c r="E481" s="1"/>
      <c r="F481" t="s">
        <v>14</v>
      </c>
      <c r="G481" t="s">
        <v>15</v>
      </c>
      <c r="H481" s="1">
        <f t="shared" si="26"/>
        <v>3484140.8</v>
      </c>
      <c r="I481" s="1">
        <f t="shared" si="27"/>
        <v>2781882.79</v>
      </c>
      <c r="J481" t="s">
        <v>14</v>
      </c>
      <c r="K481" s="45" t="s">
        <v>147</v>
      </c>
      <c r="L481" s="57">
        <v>0</v>
      </c>
      <c r="M481" s="58">
        <v>702258.01</v>
      </c>
      <c r="N481" s="57">
        <v>16360.39</v>
      </c>
      <c r="O481" s="58">
        <v>0</v>
      </c>
      <c r="P481" s="57">
        <v>0</v>
      </c>
      <c r="Q481" s="58">
        <v>0</v>
      </c>
      <c r="R481" s="57">
        <v>0</v>
      </c>
      <c r="S481" s="58">
        <v>0</v>
      </c>
      <c r="T481" s="57">
        <v>0</v>
      </c>
      <c r="U481" s="58">
        <v>2781882.79</v>
      </c>
      <c r="V481" s="57">
        <v>64828.03</v>
      </c>
      <c r="W481" s="58">
        <v>0</v>
      </c>
      <c r="X481" s="59">
        <v>3565329.22</v>
      </c>
    </row>
    <row r="482" spans="1:24" x14ac:dyDescent="0.25">
      <c r="A482" t="s">
        <v>83</v>
      </c>
      <c r="B482" t="s">
        <v>103</v>
      </c>
      <c r="C482" s="21">
        <f>H486</f>
        <v>1245106.21</v>
      </c>
      <c r="D482" s="20">
        <f>I486</f>
        <v>993128.31</v>
      </c>
      <c r="E482" s="1"/>
      <c r="F482" t="s">
        <v>16</v>
      </c>
      <c r="G482" t="s">
        <v>17</v>
      </c>
      <c r="H482" s="1">
        <f t="shared" si="26"/>
        <v>12108576.85</v>
      </c>
      <c r="I482" s="1">
        <f t="shared" si="27"/>
        <v>9674346.7599999998</v>
      </c>
      <c r="J482" t="s">
        <v>16</v>
      </c>
      <c r="K482" s="45" t="s">
        <v>148</v>
      </c>
      <c r="L482" s="57">
        <v>0</v>
      </c>
      <c r="M482" s="58">
        <v>2434230.09</v>
      </c>
      <c r="N482" s="57">
        <v>126247.58</v>
      </c>
      <c r="O482" s="58">
        <v>0</v>
      </c>
      <c r="P482" s="57">
        <v>0</v>
      </c>
      <c r="Q482" s="58">
        <v>0</v>
      </c>
      <c r="R482" s="57">
        <v>0</v>
      </c>
      <c r="S482" s="58">
        <v>0</v>
      </c>
      <c r="T482" s="57">
        <v>0</v>
      </c>
      <c r="U482" s="58">
        <v>9674346.7599999998</v>
      </c>
      <c r="V482" s="57">
        <v>504036.71</v>
      </c>
      <c r="W482" s="58">
        <v>0</v>
      </c>
      <c r="X482" s="59">
        <v>12738861.140000001</v>
      </c>
    </row>
    <row r="483" spans="1:24" x14ac:dyDescent="0.25">
      <c r="A483" t="s">
        <v>83</v>
      </c>
      <c r="B483" t="s">
        <v>104</v>
      </c>
      <c r="C483" s="21">
        <f>SUM(H489:H490)</f>
        <v>2480676.6</v>
      </c>
      <c r="D483" s="20">
        <f>SUM(I489:I490)</f>
        <v>1979307.27</v>
      </c>
      <c r="E483" s="1"/>
      <c r="F483" t="s">
        <v>18</v>
      </c>
      <c r="G483" t="s">
        <v>19</v>
      </c>
      <c r="H483" s="1">
        <f t="shared" si="26"/>
        <v>1048331.75</v>
      </c>
      <c r="I483" s="1">
        <f t="shared" si="27"/>
        <v>837065.69</v>
      </c>
      <c r="J483" t="s">
        <v>18</v>
      </c>
      <c r="K483" s="45" t="s">
        <v>149</v>
      </c>
      <c r="L483" s="57">
        <v>0</v>
      </c>
      <c r="M483" s="58">
        <v>211266.06</v>
      </c>
      <c r="N483" s="57">
        <v>88.4</v>
      </c>
      <c r="O483" s="58">
        <v>0</v>
      </c>
      <c r="P483" s="57">
        <v>0</v>
      </c>
      <c r="Q483" s="58">
        <v>0</v>
      </c>
      <c r="R483" s="57">
        <v>0</v>
      </c>
      <c r="S483" s="58">
        <v>0</v>
      </c>
      <c r="T483" s="57">
        <v>0</v>
      </c>
      <c r="U483" s="58">
        <v>837065.69</v>
      </c>
      <c r="V483" s="57">
        <v>352.98</v>
      </c>
      <c r="W483" s="58">
        <v>0</v>
      </c>
      <c r="X483" s="59">
        <v>1048773.1299999999</v>
      </c>
    </row>
    <row r="484" spans="1:24" x14ac:dyDescent="0.25">
      <c r="A484" t="s">
        <v>83</v>
      </c>
      <c r="B484" t="s">
        <v>105</v>
      </c>
      <c r="C484" s="21">
        <f>H494</f>
        <v>1087480.6099999999</v>
      </c>
      <c r="D484" s="20">
        <f>I494</f>
        <v>869654.71</v>
      </c>
      <c r="E484" s="1"/>
      <c r="F484" t="s">
        <v>20</v>
      </c>
      <c r="G484" t="s">
        <v>21</v>
      </c>
      <c r="H484" s="1">
        <f t="shared" si="26"/>
        <v>1202450.3500000001</v>
      </c>
      <c r="I484" s="1">
        <f t="shared" si="27"/>
        <v>961553.84</v>
      </c>
      <c r="J484" t="s">
        <v>20</v>
      </c>
      <c r="K484" s="45" t="s">
        <v>150</v>
      </c>
      <c r="L484" s="57">
        <v>139.9</v>
      </c>
      <c r="M484" s="58">
        <v>240896.51</v>
      </c>
      <c r="N484" s="57">
        <v>3343.04</v>
      </c>
      <c r="O484" s="58">
        <v>0</v>
      </c>
      <c r="P484" s="57">
        <v>0</v>
      </c>
      <c r="Q484" s="58">
        <v>0</v>
      </c>
      <c r="R484" s="57">
        <v>0</v>
      </c>
      <c r="S484" s="58">
        <v>0</v>
      </c>
      <c r="T484" s="57">
        <v>0</v>
      </c>
      <c r="U484" s="58">
        <v>961553.84</v>
      </c>
      <c r="V484" s="57">
        <v>13339.94</v>
      </c>
      <c r="W484" s="58">
        <v>104.41</v>
      </c>
      <c r="X484" s="59">
        <v>1219377.6399999999</v>
      </c>
    </row>
    <row r="485" spans="1:24" x14ac:dyDescent="0.25">
      <c r="A485" t="s">
        <v>83</v>
      </c>
      <c r="B485" t="s">
        <v>106</v>
      </c>
      <c r="C485" s="21">
        <f>H495</f>
        <v>8473400.8900000006</v>
      </c>
      <c r="D485" s="20">
        <f>I495</f>
        <v>6775887.5999999996</v>
      </c>
      <c r="E485" s="1"/>
      <c r="F485" t="s">
        <v>22</v>
      </c>
      <c r="G485" t="s">
        <v>23</v>
      </c>
      <c r="H485" s="1">
        <f t="shared" si="26"/>
        <v>232589.07</v>
      </c>
      <c r="I485" s="1">
        <f t="shared" si="27"/>
        <v>185706.44</v>
      </c>
      <c r="J485" t="s">
        <v>22</v>
      </c>
      <c r="K485" s="45" t="s">
        <v>151</v>
      </c>
      <c r="L485" s="57">
        <v>0</v>
      </c>
      <c r="M485" s="58">
        <v>46882.63</v>
      </c>
      <c r="N485" s="57">
        <v>32.479999999999997</v>
      </c>
      <c r="O485" s="58">
        <v>0</v>
      </c>
      <c r="P485" s="57">
        <v>0</v>
      </c>
      <c r="Q485" s="58">
        <v>0</v>
      </c>
      <c r="R485" s="57">
        <v>0</v>
      </c>
      <c r="S485" s="58">
        <v>0</v>
      </c>
      <c r="T485" s="57">
        <v>0</v>
      </c>
      <c r="U485" s="58">
        <v>185706.44</v>
      </c>
      <c r="V485" s="57">
        <v>129.26</v>
      </c>
      <c r="W485" s="58">
        <v>0</v>
      </c>
      <c r="X485" s="59">
        <v>232750.81</v>
      </c>
    </row>
    <row r="486" spans="1:24" x14ac:dyDescent="0.25">
      <c r="A486" t="s">
        <v>83</v>
      </c>
      <c r="B486" t="s">
        <v>194</v>
      </c>
      <c r="C486" s="21">
        <f>H500</f>
        <v>8772017.5299999993</v>
      </c>
      <c r="D486" s="20">
        <f>I500</f>
        <v>7006084.5899999999</v>
      </c>
      <c r="E486" s="1"/>
      <c r="F486" t="s">
        <v>24</v>
      </c>
      <c r="G486" t="s">
        <v>25</v>
      </c>
      <c r="H486" s="1">
        <f t="shared" si="26"/>
        <v>1245106.21</v>
      </c>
      <c r="I486" s="1">
        <f t="shared" si="27"/>
        <v>993128.31</v>
      </c>
      <c r="J486" t="s">
        <v>24</v>
      </c>
      <c r="K486" s="45" t="s">
        <v>152</v>
      </c>
      <c r="L486" s="57">
        <v>10.029999999999999</v>
      </c>
      <c r="M486" s="58">
        <v>251977.9</v>
      </c>
      <c r="N486" s="57">
        <v>140.28</v>
      </c>
      <c r="O486" s="58">
        <v>0</v>
      </c>
      <c r="P486" s="57">
        <v>0</v>
      </c>
      <c r="Q486" s="58">
        <v>0</v>
      </c>
      <c r="R486" s="57">
        <v>0</v>
      </c>
      <c r="S486" s="58">
        <v>0</v>
      </c>
      <c r="T486" s="57">
        <v>0</v>
      </c>
      <c r="U486" s="58">
        <v>993128.31</v>
      </c>
      <c r="V486" s="57">
        <v>558.58000000000004</v>
      </c>
      <c r="W486" s="58">
        <v>7.51</v>
      </c>
      <c r="X486" s="59">
        <v>1245822.6100000001</v>
      </c>
    </row>
    <row r="487" spans="1:24" x14ac:dyDescent="0.25">
      <c r="A487" t="s">
        <v>83</v>
      </c>
      <c r="B487" t="s">
        <v>109</v>
      </c>
      <c r="C487" s="21">
        <f>H487+SUM(H491:H493)+SUM(H496:H499)+SUM(H501:H502)</f>
        <v>9901922.0300000012</v>
      </c>
      <c r="D487" s="20">
        <f>I487+SUM(I491:I493)+SUM(I496:I499)+SUM(I501:I502)</f>
        <v>7908015.0200000005</v>
      </c>
      <c r="E487" s="1"/>
      <c r="F487" t="s">
        <v>26</v>
      </c>
      <c r="G487" t="s">
        <v>27</v>
      </c>
      <c r="H487" s="1">
        <f t="shared" si="26"/>
        <v>1182277.96</v>
      </c>
      <c r="I487" s="1">
        <f t="shared" si="27"/>
        <v>943533.03</v>
      </c>
      <c r="J487" t="s">
        <v>26</v>
      </c>
      <c r="K487" s="45" t="s">
        <v>153</v>
      </c>
      <c r="L487" s="57">
        <v>0</v>
      </c>
      <c r="M487" s="58">
        <v>238744.93</v>
      </c>
      <c r="N487" s="57">
        <v>3873.05</v>
      </c>
      <c r="O487" s="58">
        <v>0</v>
      </c>
      <c r="P487" s="57">
        <v>0</v>
      </c>
      <c r="Q487" s="58">
        <v>0</v>
      </c>
      <c r="R487" s="57">
        <v>0</v>
      </c>
      <c r="S487" s="58">
        <v>0</v>
      </c>
      <c r="T487" s="57">
        <v>0</v>
      </c>
      <c r="U487" s="58">
        <v>943533.03</v>
      </c>
      <c r="V487" s="57">
        <v>15293.98</v>
      </c>
      <c r="W487" s="58">
        <v>0</v>
      </c>
      <c r="X487" s="59">
        <v>1201444.99</v>
      </c>
    </row>
    <row r="488" spans="1:24" x14ac:dyDescent="0.25">
      <c r="A488" t="s">
        <v>83</v>
      </c>
      <c r="B488" t="s">
        <v>107</v>
      </c>
      <c r="C488" s="21">
        <f>SUM(H503:H505)</f>
        <v>2425501.12</v>
      </c>
      <c r="D488" s="20">
        <f>SUM(I503:I505)</f>
        <v>1931697.0999999999</v>
      </c>
      <c r="E488" s="1"/>
      <c r="F488" t="s">
        <v>28</v>
      </c>
      <c r="G488" t="s">
        <v>29</v>
      </c>
      <c r="H488" s="1">
        <f t="shared" si="26"/>
        <v>2303789.59</v>
      </c>
      <c r="I488" s="1">
        <f t="shared" si="27"/>
        <v>1841534.42</v>
      </c>
      <c r="J488" t="s">
        <v>28</v>
      </c>
      <c r="K488" s="45" t="s">
        <v>154</v>
      </c>
      <c r="L488" s="57">
        <v>8922.7800000000007</v>
      </c>
      <c r="M488" s="58">
        <v>462255.17</v>
      </c>
      <c r="N488" s="57">
        <v>2942.02</v>
      </c>
      <c r="O488" s="58">
        <v>0</v>
      </c>
      <c r="P488" s="57">
        <v>0</v>
      </c>
      <c r="Q488" s="58">
        <v>0</v>
      </c>
      <c r="R488" s="57">
        <v>0</v>
      </c>
      <c r="S488" s="58">
        <v>0</v>
      </c>
      <c r="T488" s="57">
        <v>0</v>
      </c>
      <c r="U488" s="58">
        <v>1841534.42</v>
      </c>
      <c r="V488" s="57">
        <v>11739.69</v>
      </c>
      <c r="W488" s="58">
        <v>6692.06</v>
      </c>
      <c r="X488" s="59">
        <v>2334086.14</v>
      </c>
    </row>
    <row r="489" spans="1:24" x14ac:dyDescent="0.25">
      <c r="A489" t="s">
        <v>83</v>
      </c>
      <c r="B489" t="s">
        <v>108</v>
      </c>
      <c r="C489" s="21">
        <f>SUM(H506:H509)</f>
        <v>10822112.870000001</v>
      </c>
      <c r="D489" s="20">
        <f>SUM(I506:I509)</f>
        <v>8638730.1600000001</v>
      </c>
      <c r="F489" t="s">
        <v>30</v>
      </c>
      <c r="G489" t="s">
        <v>31</v>
      </c>
      <c r="H489" s="1">
        <f t="shared" si="26"/>
        <v>2218486.9300000002</v>
      </c>
      <c r="I489" s="1">
        <f t="shared" si="27"/>
        <v>1770313.85</v>
      </c>
      <c r="J489" t="s">
        <v>30</v>
      </c>
      <c r="K489" s="45" t="s">
        <v>155</v>
      </c>
      <c r="L489" s="57">
        <v>0</v>
      </c>
      <c r="M489" s="58">
        <v>448173.08</v>
      </c>
      <c r="N489" s="57">
        <v>1365.13</v>
      </c>
      <c r="O489" s="58">
        <v>0</v>
      </c>
      <c r="P489" s="57">
        <v>0</v>
      </c>
      <c r="Q489" s="58">
        <v>0</v>
      </c>
      <c r="R489" s="57">
        <v>0</v>
      </c>
      <c r="S489" s="58">
        <v>0</v>
      </c>
      <c r="T489" s="57">
        <v>0</v>
      </c>
      <c r="U489" s="58">
        <v>1770313.85</v>
      </c>
      <c r="V489" s="57">
        <v>5388.89</v>
      </c>
      <c r="W489" s="58">
        <v>0</v>
      </c>
      <c r="X489" s="59">
        <v>2225240.9500000002</v>
      </c>
    </row>
    <row r="490" spans="1:24" x14ac:dyDescent="0.25">
      <c r="A490" t="s">
        <v>83</v>
      </c>
      <c r="D490" s="66"/>
      <c r="E490" s="6"/>
      <c r="F490" t="s">
        <v>32</v>
      </c>
      <c r="G490" t="s">
        <v>33</v>
      </c>
      <c r="H490" s="1">
        <f t="shared" si="26"/>
        <v>262189.67000000004</v>
      </c>
      <c r="I490" s="1">
        <f t="shared" si="27"/>
        <v>208993.42</v>
      </c>
      <c r="J490" t="s">
        <v>32</v>
      </c>
      <c r="K490" s="45" t="s">
        <v>156</v>
      </c>
      <c r="L490" s="57">
        <v>0</v>
      </c>
      <c r="M490" s="58">
        <v>53196.25</v>
      </c>
      <c r="N490" s="57">
        <v>160.03</v>
      </c>
      <c r="O490" s="58">
        <v>0</v>
      </c>
      <c r="P490" s="57">
        <v>0</v>
      </c>
      <c r="Q490" s="58">
        <v>0</v>
      </c>
      <c r="R490" s="57">
        <v>0</v>
      </c>
      <c r="S490" s="58">
        <v>0</v>
      </c>
      <c r="T490" s="57">
        <v>0</v>
      </c>
      <c r="U490" s="58">
        <v>208993.42</v>
      </c>
      <c r="V490" s="57">
        <v>628.14</v>
      </c>
      <c r="W490" s="58">
        <v>0</v>
      </c>
      <c r="X490" s="59">
        <v>262977.84000000003</v>
      </c>
    </row>
    <row r="491" spans="1:24" x14ac:dyDescent="0.25">
      <c r="A491" t="s">
        <v>83</v>
      </c>
      <c r="B491" s="3" t="s">
        <v>97</v>
      </c>
      <c r="C491" s="25">
        <f>SUM(C476:C489)</f>
        <v>73157622.710000008</v>
      </c>
      <c r="D491" s="28">
        <f>SUM(D476:D489)</f>
        <v>58427994.820000008</v>
      </c>
      <c r="F491" t="s">
        <v>34</v>
      </c>
      <c r="G491" t="s">
        <v>35</v>
      </c>
      <c r="H491" s="1">
        <f t="shared" si="26"/>
        <v>226075.62</v>
      </c>
      <c r="I491" s="1">
        <f t="shared" si="27"/>
        <v>180372.59</v>
      </c>
      <c r="J491" t="s">
        <v>34</v>
      </c>
      <c r="K491" s="45" t="s">
        <v>157</v>
      </c>
      <c r="L491" s="57">
        <v>0</v>
      </c>
      <c r="M491" s="58">
        <v>45703.03</v>
      </c>
      <c r="N491" s="57">
        <v>10.47</v>
      </c>
      <c r="O491" s="58">
        <v>0</v>
      </c>
      <c r="P491" s="57">
        <v>0</v>
      </c>
      <c r="Q491" s="58">
        <v>0</v>
      </c>
      <c r="R491" s="57">
        <v>0</v>
      </c>
      <c r="S491" s="58">
        <v>0</v>
      </c>
      <c r="T491" s="57">
        <v>0</v>
      </c>
      <c r="U491" s="58">
        <v>180372.59</v>
      </c>
      <c r="V491" s="57">
        <v>41.77</v>
      </c>
      <c r="W491" s="58">
        <v>0</v>
      </c>
      <c r="X491" s="59">
        <v>226127.86</v>
      </c>
    </row>
    <row r="492" spans="1:24" x14ac:dyDescent="0.25">
      <c r="A492" t="s">
        <v>83</v>
      </c>
      <c r="D492" s="66"/>
      <c r="F492" t="s">
        <v>36</v>
      </c>
      <c r="G492" t="s">
        <v>37</v>
      </c>
      <c r="H492" s="1">
        <f t="shared" si="26"/>
        <v>2172897.38</v>
      </c>
      <c r="I492" s="1">
        <f t="shared" si="27"/>
        <v>1734979.28</v>
      </c>
      <c r="J492" t="s">
        <v>36</v>
      </c>
      <c r="K492" s="45" t="s">
        <v>158</v>
      </c>
      <c r="L492" s="57">
        <v>7523</v>
      </c>
      <c r="M492" s="58">
        <v>437918.1</v>
      </c>
      <c r="N492" s="57">
        <v>1947.48</v>
      </c>
      <c r="O492" s="58">
        <v>0</v>
      </c>
      <c r="P492" s="57">
        <v>0</v>
      </c>
      <c r="Q492" s="58">
        <v>0</v>
      </c>
      <c r="R492" s="57">
        <v>0</v>
      </c>
      <c r="S492" s="58">
        <v>0</v>
      </c>
      <c r="T492" s="57">
        <v>0</v>
      </c>
      <c r="U492" s="58">
        <v>1734979.28</v>
      </c>
      <c r="V492" s="57">
        <v>7720.27</v>
      </c>
      <c r="W492" s="58">
        <v>5542.58</v>
      </c>
      <c r="X492" s="59">
        <v>2195630.71</v>
      </c>
    </row>
    <row r="493" spans="1:24" x14ac:dyDescent="0.25">
      <c r="A493" t="s">
        <v>83</v>
      </c>
      <c r="B493" s="30" t="s">
        <v>176</v>
      </c>
      <c r="C493" s="21">
        <f>SUM(C476:C487)</f>
        <v>59910008.720000006</v>
      </c>
      <c r="D493" s="20">
        <f>SUM(D476:D487)</f>
        <v>47857567.56000001</v>
      </c>
      <c r="F493" t="s">
        <v>38</v>
      </c>
      <c r="G493" t="s">
        <v>39</v>
      </c>
      <c r="H493" s="1">
        <f t="shared" si="26"/>
        <v>160868.25</v>
      </c>
      <c r="I493" s="1">
        <f t="shared" si="27"/>
        <v>128286.8</v>
      </c>
      <c r="J493" t="s">
        <v>38</v>
      </c>
      <c r="K493" s="45" t="s">
        <v>159</v>
      </c>
      <c r="L493" s="57">
        <v>38.549999999999997</v>
      </c>
      <c r="M493" s="58">
        <v>32581.45</v>
      </c>
      <c r="N493" s="57">
        <v>78</v>
      </c>
      <c r="O493" s="58">
        <v>0</v>
      </c>
      <c r="P493" s="57">
        <v>0</v>
      </c>
      <c r="Q493" s="58">
        <v>0</v>
      </c>
      <c r="R493" s="57">
        <v>0</v>
      </c>
      <c r="S493" s="58">
        <v>0</v>
      </c>
      <c r="T493" s="57">
        <v>0</v>
      </c>
      <c r="U493" s="58">
        <v>128286.8</v>
      </c>
      <c r="V493" s="57">
        <v>309.61</v>
      </c>
      <c r="W493" s="58">
        <v>343</v>
      </c>
      <c r="X493" s="59">
        <v>161637.41</v>
      </c>
    </row>
    <row r="494" spans="1:24" x14ac:dyDescent="0.25">
      <c r="A494" t="s">
        <v>83</v>
      </c>
      <c r="D494" s="66"/>
      <c r="F494" t="s">
        <v>40</v>
      </c>
      <c r="G494" t="s">
        <v>41</v>
      </c>
      <c r="H494" s="1">
        <f t="shared" si="26"/>
        <v>1087480.6099999999</v>
      </c>
      <c r="I494" s="1">
        <f t="shared" si="27"/>
        <v>869654.71</v>
      </c>
      <c r="J494" t="s">
        <v>40</v>
      </c>
      <c r="K494" s="45" t="s">
        <v>160</v>
      </c>
      <c r="L494" s="57">
        <v>0</v>
      </c>
      <c r="M494" s="58">
        <v>217825.9</v>
      </c>
      <c r="N494" s="57">
        <v>789.7</v>
      </c>
      <c r="O494" s="58">
        <v>0</v>
      </c>
      <c r="P494" s="57">
        <v>0</v>
      </c>
      <c r="Q494" s="58">
        <v>0</v>
      </c>
      <c r="R494" s="57">
        <v>0</v>
      </c>
      <c r="S494" s="58">
        <v>0</v>
      </c>
      <c r="T494" s="57">
        <v>0</v>
      </c>
      <c r="U494" s="58">
        <v>869654.71</v>
      </c>
      <c r="V494" s="57">
        <v>3153.56</v>
      </c>
      <c r="W494" s="58">
        <v>0</v>
      </c>
      <c r="X494" s="59">
        <v>1091423.8700000001</v>
      </c>
    </row>
    <row r="495" spans="1:24" x14ac:dyDescent="0.25">
      <c r="A495" t="s">
        <v>83</v>
      </c>
      <c r="D495" s="66"/>
      <c r="F495" t="s">
        <v>42</v>
      </c>
      <c r="G495" t="s">
        <v>43</v>
      </c>
      <c r="H495" s="1">
        <f t="shared" si="26"/>
        <v>8473400.8900000006</v>
      </c>
      <c r="I495" s="1">
        <f t="shared" si="27"/>
        <v>6775887.5999999996</v>
      </c>
      <c r="J495" t="s">
        <v>42</v>
      </c>
      <c r="K495" s="45" t="s">
        <v>161</v>
      </c>
      <c r="L495" s="57">
        <v>3291.95</v>
      </c>
      <c r="M495" s="58">
        <v>1697513.29</v>
      </c>
      <c r="N495" s="57">
        <v>60329.21</v>
      </c>
      <c r="O495" s="58">
        <v>0</v>
      </c>
      <c r="P495" s="57">
        <v>0</v>
      </c>
      <c r="Q495" s="58">
        <v>0</v>
      </c>
      <c r="R495" s="57">
        <v>0</v>
      </c>
      <c r="S495" s="58">
        <v>0</v>
      </c>
      <c r="T495" s="57">
        <v>0</v>
      </c>
      <c r="U495" s="58">
        <v>6775887.5999999996</v>
      </c>
      <c r="V495" s="57">
        <v>241179.55</v>
      </c>
      <c r="W495" s="58">
        <v>2416.0300000000002</v>
      </c>
      <c r="X495" s="59">
        <v>8780617.6300000008</v>
      </c>
    </row>
    <row r="496" spans="1:24" x14ac:dyDescent="0.25">
      <c r="A496" t="s">
        <v>83</v>
      </c>
      <c r="D496" s="66"/>
      <c r="F496" t="s">
        <v>44</v>
      </c>
      <c r="G496" t="s">
        <v>45</v>
      </c>
      <c r="H496" s="1">
        <f t="shared" si="26"/>
        <v>57410.679999999993</v>
      </c>
      <c r="I496" s="1">
        <f t="shared" si="27"/>
        <v>45778.52</v>
      </c>
      <c r="J496" t="s">
        <v>44</v>
      </c>
      <c r="K496" s="45" t="s">
        <v>162</v>
      </c>
      <c r="L496" s="57">
        <v>0</v>
      </c>
      <c r="M496" s="58">
        <v>11632.16</v>
      </c>
      <c r="N496" s="57">
        <v>0</v>
      </c>
      <c r="O496" s="58">
        <v>0</v>
      </c>
      <c r="P496" s="57">
        <v>0</v>
      </c>
      <c r="Q496" s="58">
        <v>0</v>
      </c>
      <c r="R496" s="57">
        <v>0</v>
      </c>
      <c r="S496" s="58">
        <v>0</v>
      </c>
      <c r="T496" s="57">
        <v>0</v>
      </c>
      <c r="U496" s="58">
        <v>45778.52</v>
      </c>
      <c r="V496" s="57">
        <v>0</v>
      </c>
      <c r="W496" s="58">
        <v>0</v>
      </c>
      <c r="X496" s="59">
        <v>57410.68</v>
      </c>
    </row>
    <row r="497" spans="1:24" x14ac:dyDescent="0.25">
      <c r="A497" t="s">
        <v>83</v>
      </c>
      <c r="D497" s="66"/>
      <c r="F497" t="s">
        <v>46</v>
      </c>
      <c r="G497" t="s">
        <v>47</v>
      </c>
      <c r="H497" s="1">
        <f t="shared" si="26"/>
        <v>730631.92999999993</v>
      </c>
      <c r="I497" s="1">
        <f t="shared" si="27"/>
        <v>582779.73</v>
      </c>
      <c r="J497" t="s">
        <v>46</v>
      </c>
      <c r="K497" s="45" t="s">
        <v>163</v>
      </c>
      <c r="L497" s="57">
        <v>1677.6</v>
      </c>
      <c r="M497" s="58">
        <v>147852.20000000001</v>
      </c>
      <c r="N497" s="57">
        <v>1098.1400000000001</v>
      </c>
      <c r="O497" s="58">
        <v>0</v>
      </c>
      <c r="P497" s="57">
        <v>0</v>
      </c>
      <c r="Q497" s="58">
        <v>0</v>
      </c>
      <c r="R497" s="57">
        <v>0</v>
      </c>
      <c r="S497" s="58">
        <v>0</v>
      </c>
      <c r="T497" s="57">
        <v>0</v>
      </c>
      <c r="U497" s="58">
        <v>582779.73</v>
      </c>
      <c r="V497" s="57">
        <v>4352.3</v>
      </c>
      <c r="W497" s="58">
        <v>1248.54</v>
      </c>
      <c r="X497" s="59">
        <v>739008.51</v>
      </c>
    </row>
    <row r="498" spans="1:24" x14ac:dyDescent="0.25">
      <c r="A498" t="s">
        <v>83</v>
      </c>
      <c r="D498" s="66"/>
      <c r="F498" t="s">
        <v>48</v>
      </c>
      <c r="G498" t="s">
        <v>49</v>
      </c>
      <c r="H498" s="1">
        <f t="shared" si="26"/>
        <v>290720.37</v>
      </c>
      <c r="I498" s="1">
        <f t="shared" si="27"/>
        <v>231936.79</v>
      </c>
      <c r="J498" t="s">
        <v>48</v>
      </c>
      <c r="K498" s="45" t="s">
        <v>164</v>
      </c>
      <c r="L498" s="57">
        <v>0</v>
      </c>
      <c r="M498" s="58">
        <v>58783.58</v>
      </c>
      <c r="N498" s="57">
        <v>108.17</v>
      </c>
      <c r="O498" s="58">
        <v>0</v>
      </c>
      <c r="P498" s="57">
        <v>0</v>
      </c>
      <c r="Q498" s="58">
        <v>0</v>
      </c>
      <c r="R498" s="57">
        <v>0</v>
      </c>
      <c r="S498" s="58">
        <v>0</v>
      </c>
      <c r="T498" s="57">
        <v>0</v>
      </c>
      <c r="U498" s="58">
        <v>231936.79</v>
      </c>
      <c r="V498" s="57">
        <v>429.09</v>
      </c>
      <c r="W498" s="58">
        <v>0</v>
      </c>
      <c r="X498" s="59">
        <v>291257.63</v>
      </c>
    </row>
    <row r="499" spans="1:24" x14ac:dyDescent="0.25">
      <c r="A499" t="s">
        <v>83</v>
      </c>
      <c r="D499" s="66"/>
      <c r="F499" t="s">
        <v>50</v>
      </c>
      <c r="G499" t="s">
        <v>51</v>
      </c>
      <c r="H499" s="1">
        <f t="shared" si="26"/>
        <v>2214667.29</v>
      </c>
      <c r="I499" s="1">
        <f t="shared" si="27"/>
        <v>1768259.48</v>
      </c>
      <c r="J499" t="s">
        <v>50</v>
      </c>
      <c r="K499" s="45" t="s">
        <v>165</v>
      </c>
      <c r="L499" s="57">
        <v>10904.71</v>
      </c>
      <c r="M499" s="58">
        <v>446407.81</v>
      </c>
      <c r="N499" s="57">
        <v>61750.86</v>
      </c>
      <c r="O499" s="58">
        <v>0</v>
      </c>
      <c r="P499" s="57">
        <v>0</v>
      </c>
      <c r="Q499" s="58">
        <v>0</v>
      </c>
      <c r="R499" s="57">
        <v>0</v>
      </c>
      <c r="S499" s="58">
        <v>0</v>
      </c>
      <c r="T499" s="57">
        <v>0</v>
      </c>
      <c r="U499" s="58">
        <v>1768259.48</v>
      </c>
      <c r="V499" s="57">
        <v>246519.6</v>
      </c>
      <c r="W499" s="58">
        <v>8149.35</v>
      </c>
      <c r="X499" s="59">
        <v>2541991.81</v>
      </c>
    </row>
    <row r="500" spans="1:24" x14ac:dyDescent="0.25">
      <c r="A500" t="s">
        <v>83</v>
      </c>
      <c r="D500" s="66"/>
      <c r="F500" t="s">
        <v>52</v>
      </c>
      <c r="G500" t="s">
        <v>53</v>
      </c>
      <c r="H500" s="1">
        <f t="shared" si="26"/>
        <v>8772017.5299999993</v>
      </c>
      <c r="I500" s="1">
        <f t="shared" si="27"/>
        <v>7006084.5899999999</v>
      </c>
      <c r="J500" t="s">
        <v>52</v>
      </c>
      <c r="K500" s="45" t="s">
        <v>166</v>
      </c>
      <c r="L500" s="57">
        <v>0</v>
      </c>
      <c r="M500" s="58">
        <v>1765932.94</v>
      </c>
      <c r="N500" s="57">
        <v>25836.78</v>
      </c>
      <c r="O500" s="58">
        <v>0</v>
      </c>
      <c r="P500" s="57">
        <v>0</v>
      </c>
      <c r="Q500" s="58">
        <v>0</v>
      </c>
      <c r="R500" s="57">
        <v>0</v>
      </c>
      <c r="S500" s="58">
        <v>0</v>
      </c>
      <c r="T500" s="57">
        <v>0</v>
      </c>
      <c r="U500" s="58">
        <v>7006084.5899999999</v>
      </c>
      <c r="V500" s="57">
        <v>103034.44</v>
      </c>
      <c r="W500" s="58">
        <v>0</v>
      </c>
      <c r="X500" s="59">
        <v>8900888.75</v>
      </c>
    </row>
    <row r="501" spans="1:24" x14ac:dyDescent="0.25">
      <c r="A501" t="s">
        <v>83</v>
      </c>
      <c r="D501" s="66"/>
      <c r="F501" t="s">
        <v>54</v>
      </c>
      <c r="G501" t="s">
        <v>55</v>
      </c>
      <c r="H501" s="1">
        <f t="shared" si="26"/>
        <v>20771.239999999998</v>
      </c>
      <c r="I501" s="1">
        <f t="shared" si="27"/>
        <v>16560.59</v>
      </c>
      <c r="J501" t="s">
        <v>54</v>
      </c>
      <c r="K501" s="45" t="s">
        <v>167</v>
      </c>
      <c r="L501" s="57">
        <v>0</v>
      </c>
      <c r="M501" s="58">
        <v>4210.6499999999996</v>
      </c>
      <c r="N501" s="57">
        <v>584.67999999999995</v>
      </c>
      <c r="O501" s="58">
        <v>0</v>
      </c>
      <c r="P501" s="57">
        <v>0</v>
      </c>
      <c r="Q501" s="58">
        <v>0</v>
      </c>
      <c r="R501" s="57">
        <v>0</v>
      </c>
      <c r="S501" s="58">
        <v>0</v>
      </c>
      <c r="T501" s="57">
        <v>0</v>
      </c>
      <c r="U501" s="58">
        <v>16560.59</v>
      </c>
      <c r="V501" s="57">
        <v>2296.33</v>
      </c>
      <c r="W501" s="58">
        <v>0</v>
      </c>
      <c r="X501" s="59">
        <v>23652.25</v>
      </c>
    </row>
    <row r="502" spans="1:24" x14ac:dyDescent="0.25">
      <c r="A502" t="s">
        <v>83</v>
      </c>
      <c r="D502" s="66"/>
      <c r="F502" t="s">
        <v>56</v>
      </c>
      <c r="G502" t="s">
        <v>57</v>
      </c>
      <c r="H502" s="1">
        <f t="shared" si="26"/>
        <v>2845601.31</v>
      </c>
      <c r="I502" s="1">
        <f t="shared" si="27"/>
        <v>2275528.21</v>
      </c>
      <c r="J502" t="s">
        <v>56</v>
      </c>
      <c r="K502" s="45" t="s">
        <v>168</v>
      </c>
      <c r="L502" s="57">
        <v>129.86000000000001</v>
      </c>
      <c r="M502" s="58">
        <v>570073.1</v>
      </c>
      <c r="N502" s="57">
        <v>3073.63</v>
      </c>
      <c r="O502" s="58">
        <v>0</v>
      </c>
      <c r="P502" s="57">
        <v>0</v>
      </c>
      <c r="Q502" s="58">
        <v>0</v>
      </c>
      <c r="R502" s="57">
        <v>0</v>
      </c>
      <c r="S502" s="58">
        <v>0</v>
      </c>
      <c r="T502" s="57">
        <v>0</v>
      </c>
      <c r="U502" s="58">
        <v>2275528.21</v>
      </c>
      <c r="V502" s="57">
        <v>12177.64</v>
      </c>
      <c r="W502" s="58">
        <v>96.96</v>
      </c>
      <c r="X502" s="59">
        <v>2861079.4</v>
      </c>
    </row>
    <row r="503" spans="1:24" x14ac:dyDescent="0.25">
      <c r="A503" t="s">
        <v>83</v>
      </c>
      <c r="D503" s="66"/>
      <c r="F503" t="s">
        <v>58</v>
      </c>
      <c r="G503" t="s">
        <v>59</v>
      </c>
      <c r="H503" s="1">
        <f t="shared" si="26"/>
        <v>2361670.62</v>
      </c>
      <c r="I503" s="1">
        <f t="shared" si="27"/>
        <v>1880733.41</v>
      </c>
      <c r="J503" t="s">
        <v>58</v>
      </c>
      <c r="K503" s="45" t="s">
        <v>169</v>
      </c>
      <c r="L503" s="57">
        <v>1817049.03</v>
      </c>
      <c r="M503" s="58">
        <v>480937.21</v>
      </c>
      <c r="N503" s="57">
        <v>1704.98</v>
      </c>
      <c r="O503" s="58">
        <v>0</v>
      </c>
      <c r="P503" s="57">
        <v>0</v>
      </c>
      <c r="Q503" s="58">
        <v>0</v>
      </c>
      <c r="R503" s="57">
        <v>0</v>
      </c>
      <c r="S503" s="58">
        <v>0</v>
      </c>
      <c r="T503" s="57">
        <v>0</v>
      </c>
      <c r="U503" s="58">
        <v>1880733.41</v>
      </c>
      <c r="V503" s="57">
        <v>6617.51</v>
      </c>
      <c r="W503" s="58">
        <v>1362011.15</v>
      </c>
      <c r="X503" s="59">
        <v>5549053.29</v>
      </c>
    </row>
    <row r="504" spans="1:24" x14ac:dyDescent="0.25">
      <c r="A504" t="s">
        <v>83</v>
      </c>
      <c r="D504" s="66"/>
      <c r="F504" t="s">
        <v>60</v>
      </c>
      <c r="G504" t="s">
        <v>61</v>
      </c>
      <c r="H504" s="1">
        <f t="shared" si="26"/>
        <v>63830.5</v>
      </c>
      <c r="I504" s="1">
        <f t="shared" si="27"/>
        <v>50963.69</v>
      </c>
      <c r="J504" t="s">
        <v>60</v>
      </c>
      <c r="K504" s="45" t="s">
        <v>170</v>
      </c>
      <c r="L504" s="57">
        <v>42280.72</v>
      </c>
      <c r="M504" s="58">
        <v>12866.81</v>
      </c>
      <c r="N504" s="57">
        <v>51.93</v>
      </c>
      <c r="O504" s="58">
        <v>0</v>
      </c>
      <c r="P504" s="57">
        <v>0</v>
      </c>
      <c r="Q504" s="58">
        <v>0</v>
      </c>
      <c r="R504" s="57">
        <v>0</v>
      </c>
      <c r="S504" s="58">
        <v>0</v>
      </c>
      <c r="T504" s="57">
        <v>0</v>
      </c>
      <c r="U504" s="58">
        <v>50963.69</v>
      </c>
      <c r="V504" s="57">
        <v>199.2</v>
      </c>
      <c r="W504" s="58">
        <v>31968.19</v>
      </c>
      <c r="X504" s="59">
        <v>138330.54</v>
      </c>
    </row>
    <row r="505" spans="1:24" x14ac:dyDescent="0.25">
      <c r="A505" t="s">
        <v>83</v>
      </c>
      <c r="D505" s="66"/>
      <c r="F505" t="s">
        <v>62</v>
      </c>
      <c r="G505" t="s">
        <v>63</v>
      </c>
      <c r="H505" s="1">
        <f t="shared" si="26"/>
        <v>0</v>
      </c>
      <c r="I505" s="1">
        <f t="shared" si="27"/>
        <v>0</v>
      </c>
      <c r="J505" t="s">
        <v>62</v>
      </c>
      <c r="K505" s="45" t="s">
        <v>171</v>
      </c>
      <c r="L505" s="57">
        <v>0</v>
      </c>
      <c r="M505" s="58">
        <v>0</v>
      </c>
      <c r="N505" s="57">
        <v>0</v>
      </c>
      <c r="O505" s="58">
        <v>0</v>
      </c>
      <c r="P505" s="57">
        <v>0</v>
      </c>
      <c r="Q505" s="58">
        <v>0</v>
      </c>
      <c r="R505" s="57">
        <v>0</v>
      </c>
      <c r="S505" s="58">
        <v>0</v>
      </c>
      <c r="T505" s="57">
        <v>0</v>
      </c>
      <c r="U505" s="58">
        <v>0</v>
      </c>
      <c r="V505" s="57">
        <v>0</v>
      </c>
      <c r="W505" s="58">
        <v>0</v>
      </c>
      <c r="X505" s="59">
        <v>0</v>
      </c>
    </row>
    <row r="506" spans="1:24" x14ac:dyDescent="0.25">
      <c r="A506" t="s">
        <v>83</v>
      </c>
      <c r="D506" s="66"/>
      <c r="F506" t="s">
        <v>64</v>
      </c>
      <c r="G506" t="s">
        <v>65</v>
      </c>
      <c r="H506" s="1">
        <f t="shared" si="26"/>
        <v>5453777.25</v>
      </c>
      <c r="I506" s="1">
        <f t="shared" si="27"/>
        <v>4352385.43</v>
      </c>
      <c r="J506" t="s">
        <v>64</v>
      </c>
      <c r="K506" s="45" t="s">
        <v>172</v>
      </c>
      <c r="L506" s="57">
        <v>102155.83</v>
      </c>
      <c r="M506" s="58">
        <v>1101391.82</v>
      </c>
      <c r="N506" s="57">
        <v>3167</v>
      </c>
      <c r="O506" s="58">
        <v>0</v>
      </c>
      <c r="P506" s="57">
        <v>0</v>
      </c>
      <c r="Q506" s="58">
        <v>0</v>
      </c>
      <c r="R506" s="57">
        <v>0</v>
      </c>
      <c r="S506" s="58">
        <v>0</v>
      </c>
      <c r="T506" s="57">
        <v>0</v>
      </c>
      <c r="U506" s="58">
        <v>4352385.43</v>
      </c>
      <c r="V506" s="57">
        <v>12469.08</v>
      </c>
      <c r="W506" s="58">
        <v>76285.710000000006</v>
      </c>
      <c r="X506" s="59">
        <v>5647854.8700000001</v>
      </c>
    </row>
    <row r="507" spans="1:24" x14ac:dyDescent="0.25">
      <c r="A507" t="s">
        <v>83</v>
      </c>
      <c r="D507" s="66"/>
      <c r="F507" t="s">
        <v>66</v>
      </c>
      <c r="G507" t="s">
        <v>67</v>
      </c>
      <c r="H507" s="1">
        <f t="shared" si="26"/>
        <v>4009228.8899999997</v>
      </c>
      <c r="I507" s="1">
        <f t="shared" si="27"/>
        <v>3201740.32</v>
      </c>
      <c r="J507" t="s">
        <v>66</v>
      </c>
      <c r="K507" s="45" t="s">
        <v>173</v>
      </c>
      <c r="L507" s="57">
        <v>1062.55</v>
      </c>
      <c r="M507" s="58">
        <v>807488.57</v>
      </c>
      <c r="N507" s="57">
        <v>2508.4499999999998</v>
      </c>
      <c r="O507" s="58">
        <v>0</v>
      </c>
      <c r="P507" s="57">
        <v>0</v>
      </c>
      <c r="Q507" s="58">
        <v>0</v>
      </c>
      <c r="R507" s="57">
        <v>0</v>
      </c>
      <c r="S507" s="58">
        <v>0</v>
      </c>
      <c r="T507" s="57">
        <v>0</v>
      </c>
      <c r="U507" s="58">
        <v>3201740.32</v>
      </c>
      <c r="V507" s="57">
        <v>9961.35</v>
      </c>
      <c r="W507" s="58">
        <v>795.1</v>
      </c>
      <c r="X507" s="59">
        <v>4023556.34</v>
      </c>
    </row>
    <row r="508" spans="1:24" x14ac:dyDescent="0.25">
      <c r="A508" t="s">
        <v>83</v>
      </c>
      <c r="D508" s="66"/>
      <c r="F508" t="s">
        <v>68</v>
      </c>
      <c r="G508" t="s">
        <v>69</v>
      </c>
      <c r="H508" s="1">
        <f t="shared" si="26"/>
        <v>430285.25</v>
      </c>
      <c r="I508" s="1">
        <f t="shared" si="27"/>
        <v>343530.65</v>
      </c>
      <c r="J508" t="s">
        <v>68</v>
      </c>
      <c r="K508" s="45" t="s">
        <v>174</v>
      </c>
      <c r="L508" s="57">
        <v>157.57</v>
      </c>
      <c r="M508" s="58">
        <v>86754.6</v>
      </c>
      <c r="N508" s="57">
        <v>271.63</v>
      </c>
      <c r="O508" s="58">
        <v>0</v>
      </c>
      <c r="P508" s="57">
        <v>0</v>
      </c>
      <c r="Q508" s="58">
        <v>0</v>
      </c>
      <c r="R508" s="57">
        <v>0</v>
      </c>
      <c r="S508" s="58">
        <v>0</v>
      </c>
      <c r="T508" s="57">
        <v>0</v>
      </c>
      <c r="U508" s="58">
        <v>343530.65</v>
      </c>
      <c r="V508" s="57">
        <v>1063.1500000000001</v>
      </c>
      <c r="W508" s="58">
        <v>118.82</v>
      </c>
      <c r="X508" s="59">
        <v>431896.42</v>
      </c>
    </row>
    <row r="509" spans="1:24" x14ac:dyDescent="0.25">
      <c r="A509" t="s">
        <v>83</v>
      </c>
      <c r="D509" s="66"/>
      <c r="F509" t="s">
        <v>70</v>
      </c>
      <c r="G509" t="s">
        <v>71</v>
      </c>
      <c r="H509" s="1">
        <f t="shared" si="26"/>
        <v>928821.48</v>
      </c>
      <c r="I509" s="1">
        <f t="shared" si="27"/>
        <v>741073.76</v>
      </c>
      <c r="J509" t="s">
        <v>70</v>
      </c>
      <c r="K509" s="45" t="s">
        <v>175</v>
      </c>
      <c r="L509" s="57">
        <v>20307.82</v>
      </c>
      <c r="M509" s="58">
        <v>187747.72</v>
      </c>
      <c r="N509" s="57">
        <v>538.39</v>
      </c>
      <c r="O509" s="58">
        <v>0</v>
      </c>
      <c r="P509" s="57">
        <v>0</v>
      </c>
      <c r="Q509" s="58">
        <v>0</v>
      </c>
      <c r="R509" s="57">
        <v>0</v>
      </c>
      <c r="S509" s="58">
        <v>0</v>
      </c>
      <c r="T509" s="57">
        <v>0</v>
      </c>
      <c r="U509" s="58">
        <v>741073.76</v>
      </c>
      <c r="V509" s="57">
        <v>2131.34</v>
      </c>
      <c r="W509" s="58">
        <v>15138.35</v>
      </c>
      <c r="X509" s="59">
        <v>966937.38</v>
      </c>
    </row>
    <row r="510" spans="1:24" ht="13.8" thickBot="1" x14ac:dyDescent="0.3">
      <c r="D510" s="66"/>
      <c r="H510" s="6">
        <f>SUM(H476:H509)</f>
        <v>73157622.710000008</v>
      </c>
      <c r="I510" s="6">
        <f>SUM(I476:I509)</f>
        <v>58427994.82</v>
      </c>
      <c r="K510" s="42"/>
      <c r="L510" s="60">
        <v>2015651.9000000001</v>
      </c>
      <c r="M510" s="61">
        <v>14729627.890000001</v>
      </c>
      <c r="N510" s="60">
        <v>329974.28000000009</v>
      </c>
      <c r="O510" s="61">
        <v>0</v>
      </c>
      <c r="P510" s="60">
        <v>0</v>
      </c>
      <c r="Q510" s="61">
        <v>0</v>
      </c>
      <c r="R510" s="60">
        <v>0</v>
      </c>
      <c r="S510" s="61">
        <v>0</v>
      </c>
      <c r="T510" s="60">
        <v>0</v>
      </c>
      <c r="U510" s="61">
        <v>58427994.82</v>
      </c>
      <c r="V510" s="60">
        <v>1315479.96</v>
      </c>
      <c r="W510" s="61">
        <v>1510917.76</v>
      </c>
      <c r="X510" s="60">
        <v>78329646.610000014</v>
      </c>
    </row>
    <row r="511" spans="1:24" ht="13.8" thickTop="1" x14ac:dyDescent="0.25">
      <c r="D511" s="66"/>
      <c r="H511" s="6"/>
      <c r="I511" s="6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51"/>
      <c r="X511" s="42"/>
    </row>
    <row r="512" spans="1:24" x14ac:dyDescent="0.25">
      <c r="A512" t="s">
        <v>84</v>
      </c>
      <c r="B512" t="s">
        <v>98</v>
      </c>
      <c r="C512" s="21">
        <f>SUM(H512:H514)</f>
        <v>65181.46</v>
      </c>
      <c r="D512" s="20">
        <f>SUM(I512:I514)</f>
        <v>43139.040000000001</v>
      </c>
      <c r="E512" s="1"/>
      <c r="F512" t="s">
        <v>4</v>
      </c>
      <c r="G512" t="s">
        <v>5</v>
      </c>
      <c r="H512" s="1">
        <f t="shared" ref="H512:H545" si="28">SUM(M512,O512,Q512,U512,S512)</f>
        <v>3921.2200000000003</v>
      </c>
      <c r="I512" s="1">
        <f t="shared" ref="I512:I545" si="29">U512</f>
        <v>2588.3000000000002</v>
      </c>
      <c r="J512" t="s">
        <v>4</v>
      </c>
      <c r="K512" s="44" t="s">
        <v>142</v>
      </c>
      <c r="L512" s="57">
        <v>0</v>
      </c>
      <c r="M512" s="58">
        <v>666.46</v>
      </c>
      <c r="N512" s="57">
        <v>0</v>
      </c>
      <c r="O512" s="58">
        <v>666.46</v>
      </c>
      <c r="P512" s="57">
        <v>0</v>
      </c>
      <c r="Q512" s="58">
        <v>0</v>
      </c>
      <c r="R512" s="57">
        <v>0</v>
      </c>
      <c r="S512" s="58">
        <v>0</v>
      </c>
      <c r="T512" s="57">
        <v>0</v>
      </c>
      <c r="U512" s="58">
        <v>2588.3000000000002</v>
      </c>
      <c r="V512" s="57">
        <v>0</v>
      </c>
      <c r="W512" s="58">
        <v>0</v>
      </c>
      <c r="X512" s="59">
        <v>3921.22</v>
      </c>
    </row>
    <row r="513" spans="1:24" x14ac:dyDescent="0.25">
      <c r="A513" t="s">
        <v>84</v>
      </c>
      <c r="B513" t="s">
        <v>99</v>
      </c>
      <c r="C513" s="21">
        <f>H524</f>
        <v>145499.66</v>
      </c>
      <c r="D513" s="20">
        <f>I524</f>
        <v>96534.28</v>
      </c>
      <c r="E513" s="1"/>
      <c r="F513" t="s">
        <v>6</v>
      </c>
      <c r="G513" t="s">
        <v>7</v>
      </c>
      <c r="H513" s="1">
        <f t="shared" si="28"/>
        <v>111.9</v>
      </c>
      <c r="I513" s="1">
        <f t="shared" si="29"/>
        <v>74</v>
      </c>
      <c r="J513" t="s">
        <v>6</v>
      </c>
      <c r="K513" s="44" t="s">
        <v>143</v>
      </c>
      <c r="L513" s="57">
        <v>0</v>
      </c>
      <c r="M513" s="58">
        <v>18.95</v>
      </c>
      <c r="N513" s="57">
        <v>0</v>
      </c>
      <c r="O513" s="58">
        <v>18.95</v>
      </c>
      <c r="P513" s="57">
        <v>0</v>
      </c>
      <c r="Q513" s="58">
        <v>0</v>
      </c>
      <c r="R513" s="57">
        <v>0</v>
      </c>
      <c r="S513" s="58">
        <v>0</v>
      </c>
      <c r="T513" s="57">
        <v>0</v>
      </c>
      <c r="U513" s="58">
        <v>74</v>
      </c>
      <c r="V513" s="57">
        <v>0</v>
      </c>
      <c r="W513" s="58">
        <v>0</v>
      </c>
      <c r="X513" s="59">
        <v>111.9</v>
      </c>
    </row>
    <row r="514" spans="1:24" x14ac:dyDescent="0.25">
      <c r="A514" t="s">
        <v>84</v>
      </c>
      <c r="B514" t="s">
        <v>100</v>
      </c>
      <c r="C514" s="21">
        <f>SUM(H515:H516)</f>
        <v>7301.1200000000008</v>
      </c>
      <c r="D514" s="20">
        <f>SUM(I515:I516)</f>
        <v>4849.82</v>
      </c>
      <c r="E514" s="1"/>
      <c r="F514" t="s">
        <v>8</v>
      </c>
      <c r="G514" t="s">
        <v>9</v>
      </c>
      <c r="H514" s="1">
        <f t="shared" si="28"/>
        <v>61148.34</v>
      </c>
      <c r="I514" s="1">
        <f t="shared" si="29"/>
        <v>40476.74</v>
      </c>
      <c r="J514" t="s">
        <v>8</v>
      </c>
      <c r="K514" s="44" t="s">
        <v>144</v>
      </c>
      <c r="L514" s="57">
        <v>0</v>
      </c>
      <c r="M514" s="58">
        <v>10335.799999999999</v>
      </c>
      <c r="N514" s="57">
        <v>0</v>
      </c>
      <c r="O514" s="58">
        <v>10335.799999999999</v>
      </c>
      <c r="P514" s="57">
        <v>0</v>
      </c>
      <c r="Q514" s="58">
        <v>0</v>
      </c>
      <c r="R514" s="57">
        <v>0</v>
      </c>
      <c r="S514" s="58">
        <v>0</v>
      </c>
      <c r="T514" s="57">
        <v>0</v>
      </c>
      <c r="U514" s="58">
        <v>40476.74</v>
      </c>
      <c r="V514" s="57">
        <v>0</v>
      </c>
      <c r="W514" s="58">
        <v>0</v>
      </c>
      <c r="X514" s="59">
        <v>61148.34</v>
      </c>
    </row>
    <row r="515" spans="1:24" x14ac:dyDescent="0.25">
      <c r="A515" t="s">
        <v>84</v>
      </c>
      <c r="B515" t="s">
        <v>110</v>
      </c>
      <c r="C515" s="21">
        <f>H517</f>
        <v>38877.839999999997</v>
      </c>
      <c r="D515" s="20">
        <f>I517</f>
        <v>25846.78</v>
      </c>
      <c r="E515" s="1"/>
      <c r="F515" t="s">
        <v>10</v>
      </c>
      <c r="G515" t="s">
        <v>11</v>
      </c>
      <c r="H515" s="1">
        <f t="shared" si="28"/>
        <v>5111.6400000000003</v>
      </c>
      <c r="I515" s="1">
        <f t="shared" si="29"/>
        <v>3395.42</v>
      </c>
      <c r="J515" t="s">
        <v>10</v>
      </c>
      <c r="K515" s="44" t="s">
        <v>145</v>
      </c>
      <c r="L515" s="57">
        <v>0</v>
      </c>
      <c r="M515" s="58">
        <v>858.11</v>
      </c>
      <c r="N515" s="57">
        <v>0</v>
      </c>
      <c r="O515" s="58">
        <v>858.11</v>
      </c>
      <c r="P515" s="57">
        <v>0</v>
      </c>
      <c r="Q515" s="58">
        <v>0</v>
      </c>
      <c r="R515" s="57">
        <v>0</v>
      </c>
      <c r="S515" s="58">
        <v>0</v>
      </c>
      <c r="T515" s="57">
        <v>0</v>
      </c>
      <c r="U515" s="58">
        <v>3395.42</v>
      </c>
      <c r="V515" s="57">
        <v>0.02</v>
      </c>
      <c r="W515" s="58">
        <v>0</v>
      </c>
      <c r="X515" s="59">
        <v>5111.66</v>
      </c>
    </row>
    <row r="516" spans="1:24" x14ac:dyDescent="0.25">
      <c r="A516" t="s">
        <v>84</v>
      </c>
      <c r="B516" t="s">
        <v>101</v>
      </c>
      <c r="C516" s="21">
        <f>SUM(H518:H519)</f>
        <v>276847.18</v>
      </c>
      <c r="D516" s="20">
        <f>SUM(I518:I519)</f>
        <v>184045.4</v>
      </c>
      <c r="E516" s="1"/>
      <c r="F516" t="s">
        <v>12</v>
      </c>
      <c r="G516" t="s">
        <v>13</v>
      </c>
      <c r="H516" s="1">
        <f t="shared" si="28"/>
        <v>2189.48</v>
      </c>
      <c r="I516" s="1">
        <f t="shared" si="29"/>
        <v>1454.4</v>
      </c>
      <c r="J516" t="s">
        <v>12</v>
      </c>
      <c r="K516" s="44" t="s">
        <v>146</v>
      </c>
      <c r="L516" s="57">
        <v>0</v>
      </c>
      <c r="M516" s="58">
        <v>367.97</v>
      </c>
      <c r="N516" s="57">
        <v>159.94999999999999</v>
      </c>
      <c r="O516" s="58">
        <v>367.11</v>
      </c>
      <c r="P516" s="57">
        <v>159.94999999999999</v>
      </c>
      <c r="Q516" s="58">
        <v>0</v>
      </c>
      <c r="R516" s="57">
        <v>0</v>
      </c>
      <c r="S516" s="58">
        <v>0</v>
      </c>
      <c r="T516" s="57">
        <v>0</v>
      </c>
      <c r="U516" s="58">
        <v>1454.4</v>
      </c>
      <c r="V516" s="57">
        <v>639.86</v>
      </c>
      <c r="W516" s="58">
        <v>0</v>
      </c>
      <c r="X516" s="59">
        <v>3149.24</v>
      </c>
    </row>
    <row r="517" spans="1:24" x14ac:dyDescent="0.25">
      <c r="A517" t="s">
        <v>84</v>
      </c>
      <c r="B517" t="s">
        <v>102</v>
      </c>
      <c r="C517" s="21">
        <f>SUM(H520:H521)</f>
        <v>38267.979999999996</v>
      </c>
      <c r="D517" s="20">
        <f>SUM(I520:I521)</f>
        <v>25345.739999999998</v>
      </c>
      <c r="E517" s="1"/>
      <c r="F517" t="s">
        <v>14</v>
      </c>
      <c r="G517" t="s">
        <v>15</v>
      </c>
      <c r="H517" s="1">
        <f t="shared" si="28"/>
        <v>38877.839999999997</v>
      </c>
      <c r="I517" s="1">
        <f t="shared" si="29"/>
        <v>25846.78</v>
      </c>
      <c r="J517" t="s">
        <v>14</v>
      </c>
      <c r="K517" s="44" t="s">
        <v>147</v>
      </c>
      <c r="L517" s="57">
        <v>0</v>
      </c>
      <c r="M517" s="58">
        <v>6515.53</v>
      </c>
      <c r="N517" s="57">
        <v>246.31</v>
      </c>
      <c r="O517" s="58">
        <v>6515.53</v>
      </c>
      <c r="P517" s="57">
        <v>246.31</v>
      </c>
      <c r="Q517" s="58">
        <v>0</v>
      </c>
      <c r="R517" s="57">
        <v>0</v>
      </c>
      <c r="S517" s="58">
        <v>0</v>
      </c>
      <c r="T517" s="57">
        <v>0</v>
      </c>
      <c r="U517" s="58">
        <v>25846.78</v>
      </c>
      <c r="V517" s="57">
        <v>981.03</v>
      </c>
      <c r="W517" s="58">
        <v>0</v>
      </c>
      <c r="X517" s="59">
        <v>40351.49</v>
      </c>
    </row>
    <row r="518" spans="1:24" x14ac:dyDescent="0.25">
      <c r="A518" t="s">
        <v>84</v>
      </c>
      <c r="B518" t="s">
        <v>103</v>
      </c>
      <c r="C518" s="21">
        <f>H522</f>
        <v>23380.36</v>
      </c>
      <c r="D518" s="20">
        <f>I522</f>
        <v>15464.62</v>
      </c>
      <c r="E518" s="1"/>
      <c r="F518" t="s">
        <v>16</v>
      </c>
      <c r="G518" t="s">
        <v>17</v>
      </c>
      <c r="H518" s="1">
        <f t="shared" si="28"/>
        <v>192329.63</v>
      </c>
      <c r="I518" s="1">
        <f t="shared" si="29"/>
        <v>127816.09</v>
      </c>
      <c r="J518" t="s">
        <v>16</v>
      </c>
      <c r="K518" s="44" t="s">
        <v>148</v>
      </c>
      <c r="L518" s="57">
        <v>0</v>
      </c>
      <c r="M518" s="58">
        <v>32256.77</v>
      </c>
      <c r="N518" s="57">
        <v>3754.65</v>
      </c>
      <c r="O518" s="58">
        <v>32256.77</v>
      </c>
      <c r="P518" s="57">
        <v>3754.65</v>
      </c>
      <c r="Q518" s="58">
        <v>0</v>
      </c>
      <c r="R518" s="57">
        <v>0</v>
      </c>
      <c r="S518" s="58">
        <v>0</v>
      </c>
      <c r="T518" s="57">
        <v>0</v>
      </c>
      <c r="U518" s="58">
        <v>127816.09</v>
      </c>
      <c r="V518" s="57">
        <v>14971.2</v>
      </c>
      <c r="W518" s="58">
        <v>0</v>
      </c>
      <c r="X518" s="59">
        <v>214810.13</v>
      </c>
    </row>
    <row r="519" spans="1:24" x14ac:dyDescent="0.25">
      <c r="A519" t="s">
        <v>84</v>
      </c>
      <c r="B519" t="s">
        <v>104</v>
      </c>
      <c r="C519" s="21">
        <f>SUM(H525:H526)</f>
        <v>8730.98</v>
      </c>
      <c r="D519" s="20">
        <f>SUM(I525:I526)</f>
        <v>5790.28</v>
      </c>
      <c r="E519" s="1"/>
      <c r="F519" t="s">
        <v>18</v>
      </c>
      <c r="G519" t="s">
        <v>19</v>
      </c>
      <c r="H519" s="1">
        <f t="shared" si="28"/>
        <v>84517.55</v>
      </c>
      <c r="I519" s="1">
        <f t="shared" si="29"/>
        <v>56229.31</v>
      </c>
      <c r="J519" t="s">
        <v>18</v>
      </c>
      <c r="K519" s="44" t="s">
        <v>149</v>
      </c>
      <c r="L519" s="57">
        <v>0</v>
      </c>
      <c r="M519" s="58">
        <v>14144.12</v>
      </c>
      <c r="N519" s="57">
        <v>23.63</v>
      </c>
      <c r="O519" s="58">
        <v>14144.12</v>
      </c>
      <c r="P519" s="57">
        <v>23.63</v>
      </c>
      <c r="Q519" s="58">
        <v>0</v>
      </c>
      <c r="R519" s="57">
        <v>0</v>
      </c>
      <c r="S519" s="58">
        <v>0</v>
      </c>
      <c r="T519" s="57">
        <v>0</v>
      </c>
      <c r="U519" s="58">
        <v>56229.31</v>
      </c>
      <c r="V519" s="57">
        <v>94.53</v>
      </c>
      <c r="W519" s="58">
        <v>0</v>
      </c>
      <c r="X519" s="59">
        <v>84659.34</v>
      </c>
    </row>
    <row r="520" spans="1:24" x14ac:dyDescent="0.25">
      <c r="A520" t="s">
        <v>84</v>
      </c>
      <c r="B520" t="s">
        <v>105</v>
      </c>
      <c r="C520" s="21">
        <f>H530</f>
        <v>2021.6599999999999</v>
      </c>
      <c r="D520" s="20">
        <f>I530</f>
        <v>1346.8</v>
      </c>
      <c r="E520" s="1"/>
      <c r="F520" t="s">
        <v>20</v>
      </c>
      <c r="G520" t="s">
        <v>21</v>
      </c>
      <c r="H520" s="1">
        <f t="shared" si="28"/>
        <v>33673.269999999997</v>
      </c>
      <c r="I520" s="1">
        <f t="shared" si="29"/>
        <v>22305.53</v>
      </c>
      <c r="J520" t="s">
        <v>20</v>
      </c>
      <c r="K520" s="44" t="s">
        <v>150</v>
      </c>
      <c r="L520" s="57">
        <v>0</v>
      </c>
      <c r="M520" s="58">
        <v>5683.87</v>
      </c>
      <c r="N520" s="57">
        <v>0</v>
      </c>
      <c r="O520" s="58">
        <v>5683.87</v>
      </c>
      <c r="P520" s="57">
        <v>0</v>
      </c>
      <c r="Q520" s="58">
        <v>0</v>
      </c>
      <c r="R520" s="57">
        <v>0</v>
      </c>
      <c r="S520" s="58">
        <v>0</v>
      </c>
      <c r="T520" s="57">
        <v>0</v>
      </c>
      <c r="U520" s="58">
        <v>22305.53</v>
      </c>
      <c r="V520" s="57">
        <v>0</v>
      </c>
      <c r="W520" s="58">
        <v>0</v>
      </c>
      <c r="X520" s="59">
        <v>33673.269999999997</v>
      </c>
    </row>
    <row r="521" spans="1:24" x14ac:dyDescent="0.25">
      <c r="A521" t="s">
        <v>84</v>
      </c>
      <c r="B521" t="s">
        <v>106</v>
      </c>
      <c r="C521" s="21">
        <f>H531</f>
        <v>59130.340000000004</v>
      </c>
      <c r="D521" s="20">
        <f>I531</f>
        <v>39351.15</v>
      </c>
      <c r="E521" s="1"/>
      <c r="F521" t="s">
        <v>22</v>
      </c>
      <c r="G521" t="s">
        <v>23</v>
      </c>
      <c r="H521" s="1">
        <f t="shared" si="28"/>
        <v>4594.71</v>
      </c>
      <c r="I521" s="1">
        <f t="shared" si="29"/>
        <v>3040.21</v>
      </c>
      <c r="J521" t="s">
        <v>22</v>
      </c>
      <c r="K521" s="44" t="s">
        <v>151</v>
      </c>
      <c r="L521" s="57">
        <v>0</v>
      </c>
      <c r="M521" s="58">
        <v>777.25</v>
      </c>
      <c r="N521" s="57">
        <v>0</v>
      </c>
      <c r="O521" s="58">
        <v>777.25</v>
      </c>
      <c r="P521" s="57">
        <v>0</v>
      </c>
      <c r="Q521" s="58">
        <v>0</v>
      </c>
      <c r="R521" s="57">
        <v>0</v>
      </c>
      <c r="S521" s="58">
        <v>0</v>
      </c>
      <c r="T521" s="57">
        <v>0</v>
      </c>
      <c r="U521" s="58">
        <v>3040.21</v>
      </c>
      <c r="V521" s="57">
        <v>0</v>
      </c>
      <c r="W521" s="58">
        <v>0</v>
      </c>
      <c r="X521" s="59">
        <v>4594.71</v>
      </c>
    </row>
    <row r="522" spans="1:24" x14ac:dyDescent="0.25">
      <c r="A522" t="s">
        <v>84</v>
      </c>
      <c r="B522" t="s">
        <v>194</v>
      </c>
      <c r="C522" s="21">
        <f>H536</f>
        <v>291148.91000000003</v>
      </c>
      <c r="D522" s="20">
        <f>I536</f>
        <v>193661.41</v>
      </c>
      <c r="E522" s="1"/>
      <c r="F522" t="s">
        <v>24</v>
      </c>
      <c r="G522" t="s">
        <v>25</v>
      </c>
      <c r="H522" s="1">
        <f t="shared" si="28"/>
        <v>23380.36</v>
      </c>
      <c r="I522" s="1">
        <f t="shared" si="29"/>
        <v>15464.62</v>
      </c>
      <c r="J522" t="s">
        <v>24</v>
      </c>
      <c r="K522" s="44" t="s">
        <v>152</v>
      </c>
      <c r="L522" s="57">
        <v>0</v>
      </c>
      <c r="M522" s="58">
        <v>3957.87</v>
      </c>
      <c r="N522" s="57">
        <v>0</v>
      </c>
      <c r="O522" s="58">
        <v>3957.87</v>
      </c>
      <c r="P522" s="57">
        <v>0</v>
      </c>
      <c r="Q522" s="58">
        <v>0</v>
      </c>
      <c r="R522" s="57">
        <v>0</v>
      </c>
      <c r="S522" s="58">
        <v>0</v>
      </c>
      <c r="T522" s="57">
        <v>0</v>
      </c>
      <c r="U522" s="58">
        <v>15464.62</v>
      </c>
      <c r="V522" s="57">
        <v>0</v>
      </c>
      <c r="W522" s="58">
        <v>0</v>
      </c>
      <c r="X522" s="59">
        <v>23380.36</v>
      </c>
    </row>
    <row r="523" spans="1:24" x14ac:dyDescent="0.25">
      <c r="A523" t="s">
        <v>84</v>
      </c>
      <c r="B523" t="s">
        <v>109</v>
      </c>
      <c r="C523" s="21">
        <f>H523+SUM(H527:H529)+SUM(H532:H535)+SUM(H537:H538)</f>
        <v>317236.49</v>
      </c>
      <c r="D523" s="20">
        <f>I523+SUM(I527:I529)+SUM(I532:I535)+SUM(I537:I538)</f>
        <v>210853.62999999998</v>
      </c>
      <c r="E523" s="1"/>
      <c r="F523" t="s">
        <v>26</v>
      </c>
      <c r="G523" t="s">
        <v>27</v>
      </c>
      <c r="H523" s="1">
        <f t="shared" si="28"/>
        <v>19966.669999999998</v>
      </c>
      <c r="I523" s="1">
        <f t="shared" si="29"/>
        <v>13222.65</v>
      </c>
      <c r="J523" t="s">
        <v>26</v>
      </c>
      <c r="K523" s="44" t="s">
        <v>153</v>
      </c>
      <c r="L523" s="57">
        <v>0</v>
      </c>
      <c r="M523" s="58">
        <v>3372.88</v>
      </c>
      <c r="N523" s="57">
        <v>18.37</v>
      </c>
      <c r="O523" s="58">
        <v>3371.14</v>
      </c>
      <c r="P523" s="57">
        <v>18.37</v>
      </c>
      <c r="Q523" s="58">
        <v>0</v>
      </c>
      <c r="R523" s="57">
        <v>0</v>
      </c>
      <c r="S523" s="58">
        <v>0</v>
      </c>
      <c r="T523" s="57">
        <v>0</v>
      </c>
      <c r="U523" s="58">
        <v>13222.65</v>
      </c>
      <c r="V523" s="57">
        <v>72.78</v>
      </c>
      <c r="W523" s="58">
        <v>0</v>
      </c>
      <c r="X523" s="59">
        <v>20076.189999999999</v>
      </c>
    </row>
    <row r="524" spans="1:24" x14ac:dyDescent="0.25">
      <c r="A524" t="s">
        <v>84</v>
      </c>
      <c r="B524" t="s">
        <v>107</v>
      </c>
      <c r="C524" s="21">
        <f>SUM(H539:H541)</f>
        <v>101690.4</v>
      </c>
      <c r="D524" s="20">
        <f>SUM(I539:I541)</f>
        <v>68046.22</v>
      </c>
      <c r="E524" s="1"/>
      <c r="F524" t="s">
        <v>28</v>
      </c>
      <c r="G524" t="s">
        <v>29</v>
      </c>
      <c r="H524" s="1">
        <f t="shared" si="28"/>
        <v>145499.66</v>
      </c>
      <c r="I524" s="1">
        <f t="shared" si="29"/>
        <v>96534.28</v>
      </c>
      <c r="J524" t="s">
        <v>28</v>
      </c>
      <c r="K524" s="44" t="s">
        <v>154</v>
      </c>
      <c r="L524" s="57">
        <v>0</v>
      </c>
      <c r="M524" s="58">
        <v>24482.69</v>
      </c>
      <c r="N524" s="57">
        <v>0.77</v>
      </c>
      <c r="O524" s="58">
        <v>24482.69</v>
      </c>
      <c r="P524" s="57">
        <v>0.77</v>
      </c>
      <c r="Q524" s="58">
        <v>0</v>
      </c>
      <c r="R524" s="57">
        <v>0</v>
      </c>
      <c r="S524" s="58">
        <v>0</v>
      </c>
      <c r="T524" s="57">
        <v>0</v>
      </c>
      <c r="U524" s="58">
        <v>96534.28</v>
      </c>
      <c r="V524" s="57">
        <v>3.03</v>
      </c>
      <c r="W524" s="58">
        <v>0</v>
      </c>
      <c r="X524" s="59">
        <v>145504.23000000001</v>
      </c>
    </row>
    <row r="525" spans="1:24" x14ac:dyDescent="0.25">
      <c r="A525" t="s">
        <v>84</v>
      </c>
      <c r="B525" t="s">
        <v>108</v>
      </c>
      <c r="C525" s="21">
        <f>SUM(H542:H545)</f>
        <v>174096.51</v>
      </c>
      <c r="D525" s="20">
        <f>SUM(I542:I545)</f>
        <v>115971.65999999999</v>
      </c>
      <c r="F525" t="s">
        <v>30</v>
      </c>
      <c r="G525" t="s">
        <v>31</v>
      </c>
      <c r="H525" s="1">
        <f t="shared" si="28"/>
        <v>8234.16</v>
      </c>
      <c r="I525" s="1">
        <f t="shared" si="29"/>
        <v>5460.94</v>
      </c>
      <c r="J525" t="s">
        <v>30</v>
      </c>
      <c r="K525" s="44" t="s">
        <v>155</v>
      </c>
      <c r="L525" s="57">
        <v>0</v>
      </c>
      <c r="M525" s="58">
        <v>1386.61</v>
      </c>
      <c r="N525" s="57">
        <v>0.18</v>
      </c>
      <c r="O525" s="58">
        <v>1386.61</v>
      </c>
      <c r="P525" s="57">
        <v>0.18</v>
      </c>
      <c r="Q525" s="58">
        <v>0</v>
      </c>
      <c r="R525" s="57">
        <v>0</v>
      </c>
      <c r="S525" s="58">
        <v>0</v>
      </c>
      <c r="T525" s="57">
        <v>0</v>
      </c>
      <c r="U525" s="58">
        <v>5460.94</v>
      </c>
      <c r="V525" s="57">
        <v>0.7</v>
      </c>
      <c r="W525" s="58">
        <v>0</v>
      </c>
      <c r="X525" s="59">
        <v>8235.2199999999993</v>
      </c>
    </row>
    <row r="526" spans="1:24" x14ac:dyDescent="0.25">
      <c r="A526" t="s">
        <v>84</v>
      </c>
      <c r="D526" s="66"/>
      <c r="E526" s="6"/>
      <c r="F526" t="s">
        <v>32</v>
      </c>
      <c r="G526" t="s">
        <v>33</v>
      </c>
      <c r="H526" s="1">
        <f t="shared" si="28"/>
        <v>496.81999999999994</v>
      </c>
      <c r="I526" s="1">
        <f t="shared" si="29"/>
        <v>329.34</v>
      </c>
      <c r="J526" t="s">
        <v>32</v>
      </c>
      <c r="K526" s="44" t="s">
        <v>156</v>
      </c>
      <c r="L526" s="57">
        <v>0</v>
      </c>
      <c r="M526" s="58">
        <v>83.74</v>
      </c>
      <c r="N526" s="57">
        <v>0</v>
      </c>
      <c r="O526" s="58">
        <v>83.74</v>
      </c>
      <c r="P526" s="57">
        <v>0</v>
      </c>
      <c r="Q526" s="58">
        <v>0</v>
      </c>
      <c r="R526" s="57">
        <v>0</v>
      </c>
      <c r="S526" s="58">
        <v>0</v>
      </c>
      <c r="T526" s="57">
        <v>0</v>
      </c>
      <c r="U526" s="58">
        <v>329.34</v>
      </c>
      <c r="V526" s="57">
        <v>0</v>
      </c>
      <c r="W526" s="58">
        <v>0</v>
      </c>
      <c r="X526" s="59">
        <v>496.82</v>
      </c>
    </row>
    <row r="527" spans="1:24" x14ac:dyDescent="0.25">
      <c r="A527" t="s">
        <v>84</v>
      </c>
      <c r="B527" s="3" t="s">
        <v>97</v>
      </c>
      <c r="C527" s="25">
        <f>SUM(C512:C525)</f>
        <v>1549410.89</v>
      </c>
      <c r="D527" s="28">
        <f>SUM(D512:D525)</f>
        <v>1030246.8300000001</v>
      </c>
      <c r="F527" t="s">
        <v>34</v>
      </c>
      <c r="G527" t="s">
        <v>35</v>
      </c>
      <c r="H527" s="1">
        <f t="shared" si="28"/>
        <v>282.12</v>
      </c>
      <c r="I527" s="1">
        <f t="shared" si="29"/>
        <v>187.6</v>
      </c>
      <c r="J527" t="s">
        <v>34</v>
      </c>
      <c r="K527" s="44" t="s">
        <v>157</v>
      </c>
      <c r="L527" s="57">
        <v>0</v>
      </c>
      <c r="M527" s="58">
        <v>47.26</v>
      </c>
      <c r="N527" s="57">
        <v>0</v>
      </c>
      <c r="O527" s="58">
        <v>47.26</v>
      </c>
      <c r="P527" s="57">
        <v>0</v>
      </c>
      <c r="Q527" s="58">
        <v>0</v>
      </c>
      <c r="R527" s="57">
        <v>0</v>
      </c>
      <c r="S527" s="58">
        <v>0</v>
      </c>
      <c r="T527" s="57">
        <v>0</v>
      </c>
      <c r="U527" s="58">
        <v>187.6</v>
      </c>
      <c r="V527" s="57">
        <v>0</v>
      </c>
      <c r="W527" s="58">
        <v>0</v>
      </c>
      <c r="X527" s="59">
        <v>282.12</v>
      </c>
    </row>
    <row r="528" spans="1:24" x14ac:dyDescent="0.25">
      <c r="A528" t="s">
        <v>84</v>
      </c>
      <c r="D528" s="66"/>
      <c r="F528" t="s">
        <v>36</v>
      </c>
      <c r="G528" t="s">
        <v>37</v>
      </c>
      <c r="H528" s="1">
        <f t="shared" si="28"/>
        <v>17698.939999999999</v>
      </c>
      <c r="I528" s="1">
        <f t="shared" si="29"/>
        <v>11709.16</v>
      </c>
      <c r="J528" t="s">
        <v>36</v>
      </c>
      <c r="K528" s="44" t="s">
        <v>158</v>
      </c>
      <c r="L528" s="57">
        <v>0</v>
      </c>
      <c r="M528" s="58">
        <v>2994.89</v>
      </c>
      <c r="N528" s="57">
        <v>59.01</v>
      </c>
      <c r="O528" s="58">
        <v>2994.89</v>
      </c>
      <c r="P528" s="57">
        <v>59.01</v>
      </c>
      <c r="Q528" s="58">
        <v>0</v>
      </c>
      <c r="R528" s="57">
        <v>0</v>
      </c>
      <c r="S528" s="58">
        <v>0</v>
      </c>
      <c r="T528" s="57">
        <v>0</v>
      </c>
      <c r="U528" s="58">
        <v>11709.16</v>
      </c>
      <c r="V528" s="57">
        <v>229.08</v>
      </c>
      <c r="W528" s="58">
        <v>0</v>
      </c>
      <c r="X528" s="59">
        <v>18046.04</v>
      </c>
    </row>
    <row r="529" spans="1:24" x14ac:dyDescent="0.25">
      <c r="A529" t="s">
        <v>84</v>
      </c>
      <c r="B529" s="30" t="s">
        <v>176</v>
      </c>
      <c r="C529" s="21">
        <f>SUM(C512:C523)</f>
        <v>1273623.98</v>
      </c>
      <c r="D529" s="20">
        <f>SUM(D512:D523)</f>
        <v>846228.95000000007</v>
      </c>
      <c r="F529" t="s">
        <v>38</v>
      </c>
      <c r="G529" t="s">
        <v>39</v>
      </c>
      <c r="H529" s="1">
        <f t="shared" si="28"/>
        <v>1290.32</v>
      </c>
      <c r="I529" s="1">
        <f t="shared" si="29"/>
        <v>854.18</v>
      </c>
      <c r="J529" t="s">
        <v>38</v>
      </c>
      <c r="K529" s="44" t="s">
        <v>159</v>
      </c>
      <c r="L529" s="57">
        <v>0</v>
      </c>
      <c r="M529" s="58">
        <v>218.07</v>
      </c>
      <c r="N529" s="57">
        <v>0.52</v>
      </c>
      <c r="O529" s="58">
        <v>218.07</v>
      </c>
      <c r="P529" s="57">
        <v>0.52</v>
      </c>
      <c r="Q529" s="58">
        <v>0</v>
      </c>
      <c r="R529" s="57">
        <v>0</v>
      </c>
      <c r="S529" s="58">
        <v>0</v>
      </c>
      <c r="T529" s="57">
        <v>0</v>
      </c>
      <c r="U529" s="58">
        <v>854.18</v>
      </c>
      <c r="V529" s="57">
        <v>2.08</v>
      </c>
      <c r="W529" s="58">
        <v>0</v>
      </c>
      <c r="X529" s="59">
        <v>1293.44</v>
      </c>
    </row>
    <row r="530" spans="1:24" x14ac:dyDescent="0.25">
      <c r="A530" t="s">
        <v>84</v>
      </c>
      <c r="D530" s="66"/>
      <c r="F530" t="s">
        <v>40</v>
      </c>
      <c r="G530" t="s">
        <v>41</v>
      </c>
      <c r="H530" s="1">
        <f t="shared" si="28"/>
        <v>2021.6599999999999</v>
      </c>
      <c r="I530" s="1">
        <f t="shared" si="29"/>
        <v>1346.8</v>
      </c>
      <c r="J530" t="s">
        <v>40</v>
      </c>
      <c r="K530" s="44" t="s">
        <v>160</v>
      </c>
      <c r="L530" s="57">
        <v>0</v>
      </c>
      <c r="M530" s="58">
        <v>337.43</v>
      </c>
      <c r="N530" s="57">
        <v>0</v>
      </c>
      <c r="O530" s="58">
        <v>337.43</v>
      </c>
      <c r="P530" s="57">
        <v>0</v>
      </c>
      <c r="Q530" s="58">
        <v>0</v>
      </c>
      <c r="R530" s="57">
        <v>0</v>
      </c>
      <c r="S530" s="58">
        <v>0</v>
      </c>
      <c r="T530" s="57">
        <v>0</v>
      </c>
      <c r="U530" s="58">
        <v>1346.8</v>
      </c>
      <c r="V530" s="57">
        <v>0</v>
      </c>
      <c r="W530" s="58">
        <v>0</v>
      </c>
      <c r="X530" s="59">
        <v>2021.66</v>
      </c>
    </row>
    <row r="531" spans="1:24" x14ac:dyDescent="0.25">
      <c r="A531" t="s">
        <v>84</v>
      </c>
      <c r="D531" s="66"/>
      <c r="F531" t="s">
        <v>42</v>
      </c>
      <c r="G531" t="s">
        <v>43</v>
      </c>
      <c r="H531" s="1">
        <f t="shared" si="28"/>
        <v>59130.340000000004</v>
      </c>
      <c r="I531" s="1">
        <f t="shared" si="29"/>
        <v>39351.15</v>
      </c>
      <c r="J531" t="s">
        <v>42</v>
      </c>
      <c r="K531" s="44" t="s">
        <v>161</v>
      </c>
      <c r="L531" s="57">
        <v>0</v>
      </c>
      <c r="M531" s="58">
        <v>9889.59</v>
      </c>
      <c r="N531" s="57">
        <v>47.3</v>
      </c>
      <c r="O531" s="58">
        <v>9889.6</v>
      </c>
      <c r="P531" s="57">
        <v>47.3</v>
      </c>
      <c r="Q531" s="58">
        <v>0</v>
      </c>
      <c r="R531" s="57">
        <v>0</v>
      </c>
      <c r="S531" s="58">
        <v>0</v>
      </c>
      <c r="T531" s="57">
        <v>0</v>
      </c>
      <c r="U531" s="58">
        <v>39351.15</v>
      </c>
      <c r="V531" s="57">
        <v>188.51</v>
      </c>
      <c r="W531" s="58">
        <v>0</v>
      </c>
      <c r="X531" s="59">
        <v>59413.45</v>
      </c>
    </row>
    <row r="532" spans="1:24" x14ac:dyDescent="0.25">
      <c r="A532" t="s">
        <v>84</v>
      </c>
      <c r="D532" s="66"/>
      <c r="F532" t="s">
        <v>44</v>
      </c>
      <c r="G532" t="s">
        <v>45</v>
      </c>
      <c r="H532" s="1">
        <f t="shared" si="28"/>
        <v>8274.7199999999993</v>
      </c>
      <c r="I532" s="1">
        <f t="shared" si="29"/>
        <v>5474.74</v>
      </c>
      <c r="J532" t="s">
        <v>44</v>
      </c>
      <c r="K532" s="44" t="s">
        <v>162</v>
      </c>
      <c r="L532" s="57">
        <v>0</v>
      </c>
      <c r="M532" s="58">
        <v>1399.99</v>
      </c>
      <c r="N532" s="57">
        <v>0</v>
      </c>
      <c r="O532" s="58">
        <v>1399.99</v>
      </c>
      <c r="P532" s="57">
        <v>0</v>
      </c>
      <c r="Q532" s="58">
        <v>0</v>
      </c>
      <c r="R532" s="57">
        <v>0</v>
      </c>
      <c r="S532" s="58">
        <v>0</v>
      </c>
      <c r="T532" s="57">
        <v>0</v>
      </c>
      <c r="U532" s="58">
        <v>5474.74</v>
      </c>
      <c r="V532" s="57">
        <v>0</v>
      </c>
      <c r="W532" s="58">
        <v>0</v>
      </c>
      <c r="X532" s="59">
        <v>8274.7199999999993</v>
      </c>
    </row>
    <row r="533" spans="1:24" x14ac:dyDescent="0.25">
      <c r="A533" t="s">
        <v>84</v>
      </c>
      <c r="D533" s="66"/>
      <c r="F533" t="s">
        <v>46</v>
      </c>
      <c r="G533" t="s">
        <v>47</v>
      </c>
      <c r="H533" s="1">
        <f t="shared" si="28"/>
        <v>8075.4600000000009</v>
      </c>
      <c r="I533" s="1">
        <f t="shared" si="29"/>
        <v>5348.56</v>
      </c>
      <c r="J533" t="s">
        <v>46</v>
      </c>
      <c r="K533" s="44" t="s">
        <v>163</v>
      </c>
      <c r="L533" s="57">
        <v>0</v>
      </c>
      <c r="M533" s="58">
        <v>1363.45</v>
      </c>
      <c r="N533" s="57">
        <v>0.2</v>
      </c>
      <c r="O533" s="58">
        <v>1363.45</v>
      </c>
      <c r="P533" s="57">
        <v>0.2</v>
      </c>
      <c r="Q533" s="58">
        <v>0</v>
      </c>
      <c r="R533" s="57">
        <v>0</v>
      </c>
      <c r="S533" s="58">
        <v>0</v>
      </c>
      <c r="T533" s="57">
        <v>0</v>
      </c>
      <c r="U533" s="58">
        <v>5348.56</v>
      </c>
      <c r="V533" s="57">
        <v>0.76</v>
      </c>
      <c r="W533" s="58">
        <v>0</v>
      </c>
      <c r="X533" s="59">
        <v>8076.62</v>
      </c>
    </row>
    <row r="534" spans="1:24" x14ac:dyDescent="0.25">
      <c r="A534" t="s">
        <v>84</v>
      </c>
      <c r="D534" s="66"/>
      <c r="F534" t="s">
        <v>48</v>
      </c>
      <c r="G534" t="s">
        <v>49</v>
      </c>
      <c r="H534" s="1">
        <f t="shared" si="28"/>
        <v>1274.25</v>
      </c>
      <c r="I534" s="1">
        <f t="shared" si="29"/>
        <v>847.85</v>
      </c>
      <c r="J534" t="s">
        <v>48</v>
      </c>
      <c r="K534" s="44" t="s">
        <v>164</v>
      </c>
      <c r="L534" s="57">
        <v>0</v>
      </c>
      <c r="M534" s="58">
        <v>213.2</v>
      </c>
      <c r="N534" s="57">
        <v>0</v>
      </c>
      <c r="O534" s="58">
        <v>213.2</v>
      </c>
      <c r="P534" s="57">
        <v>0</v>
      </c>
      <c r="Q534" s="58">
        <v>0</v>
      </c>
      <c r="R534" s="57">
        <v>0</v>
      </c>
      <c r="S534" s="58">
        <v>0</v>
      </c>
      <c r="T534" s="57">
        <v>0</v>
      </c>
      <c r="U534" s="58">
        <v>847.85</v>
      </c>
      <c r="V534" s="57">
        <v>0</v>
      </c>
      <c r="W534" s="58">
        <v>0</v>
      </c>
      <c r="X534" s="59">
        <v>1274.25</v>
      </c>
    </row>
    <row r="535" spans="1:24" x14ac:dyDescent="0.25">
      <c r="A535" t="s">
        <v>84</v>
      </c>
      <c r="D535" s="66"/>
      <c r="F535" t="s">
        <v>50</v>
      </c>
      <c r="G535" t="s">
        <v>51</v>
      </c>
      <c r="H535" s="1">
        <f t="shared" si="28"/>
        <v>122356.01999999999</v>
      </c>
      <c r="I535" s="1">
        <f t="shared" si="29"/>
        <v>81348.259999999995</v>
      </c>
      <c r="J535" t="s">
        <v>50</v>
      </c>
      <c r="K535" s="44" t="s">
        <v>165</v>
      </c>
      <c r="L535" s="57">
        <v>0</v>
      </c>
      <c r="M535" s="58">
        <v>20503.88</v>
      </c>
      <c r="N535" s="57">
        <v>16.91</v>
      </c>
      <c r="O535" s="58">
        <v>20503.88</v>
      </c>
      <c r="P535" s="57">
        <v>16.91</v>
      </c>
      <c r="Q535" s="58">
        <v>0</v>
      </c>
      <c r="R535" s="57">
        <v>0</v>
      </c>
      <c r="S535" s="58">
        <v>0</v>
      </c>
      <c r="T535" s="57">
        <v>0</v>
      </c>
      <c r="U535" s="58">
        <v>81348.259999999995</v>
      </c>
      <c r="V535" s="57">
        <v>66.92</v>
      </c>
      <c r="W535" s="58">
        <v>0</v>
      </c>
      <c r="X535" s="59">
        <v>122456.76</v>
      </c>
    </row>
    <row r="536" spans="1:24" x14ac:dyDescent="0.25">
      <c r="A536" t="s">
        <v>84</v>
      </c>
      <c r="D536" s="66"/>
      <c r="F536" t="s">
        <v>52</v>
      </c>
      <c r="G536" t="s">
        <v>53</v>
      </c>
      <c r="H536" s="1">
        <f t="shared" si="28"/>
        <v>291148.91000000003</v>
      </c>
      <c r="I536" s="1">
        <f t="shared" si="29"/>
        <v>193661.41</v>
      </c>
      <c r="J536" t="s">
        <v>52</v>
      </c>
      <c r="K536" s="44" t="s">
        <v>166</v>
      </c>
      <c r="L536" s="57">
        <v>0</v>
      </c>
      <c r="M536" s="58">
        <v>48754.47</v>
      </c>
      <c r="N536" s="57">
        <v>19.559999999999999</v>
      </c>
      <c r="O536" s="58">
        <v>48733.03</v>
      </c>
      <c r="P536" s="57">
        <v>19.559999999999999</v>
      </c>
      <c r="Q536" s="58">
        <v>0</v>
      </c>
      <c r="R536" s="57">
        <v>0</v>
      </c>
      <c r="S536" s="58">
        <v>0</v>
      </c>
      <c r="T536" s="57">
        <v>0</v>
      </c>
      <c r="U536" s="58">
        <v>193661.41</v>
      </c>
      <c r="V536" s="57">
        <v>76.39</v>
      </c>
      <c r="W536" s="58">
        <v>0</v>
      </c>
      <c r="X536" s="59">
        <v>291264.42</v>
      </c>
    </row>
    <row r="537" spans="1:24" x14ac:dyDescent="0.25">
      <c r="A537" t="s">
        <v>84</v>
      </c>
      <c r="D537" s="66"/>
      <c r="F537" t="s">
        <v>54</v>
      </c>
      <c r="G537" t="s">
        <v>55</v>
      </c>
      <c r="H537" s="1">
        <f t="shared" si="28"/>
        <v>6812.3499999999995</v>
      </c>
      <c r="I537" s="1">
        <f t="shared" si="29"/>
        <v>4510.1499999999996</v>
      </c>
      <c r="J537" t="s">
        <v>54</v>
      </c>
      <c r="K537" s="44" t="s">
        <v>167</v>
      </c>
      <c r="L537" s="57">
        <v>0</v>
      </c>
      <c r="M537" s="58">
        <v>1151.0999999999999</v>
      </c>
      <c r="N537" s="57">
        <v>0</v>
      </c>
      <c r="O537" s="58">
        <v>1151.0999999999999</v>
      </c>
      <c r="P537" s="57">
        <v>0</v>
      </c>
      <c r="Q537" s="58">
        <v>0</v>
      </c>
      <c r="R537" s="57">
        <v>0</v>
      </c>
      <c r="S537" s="58">
        <v>0</v>
      </c>
      <c r="T537" s="57">
        <v>0</v>
      </c>
      <c r="U537" s="58">
        <v>4510.1499999999996</v>
      </c>
      <c r="V537" s="57">
        <v>0</v>
      </c>
      <c r="W537" s="58">
        <v>0</v>
      </c>
      <c r="X537" s="59">
        <v>6812.35</v>
      </c>
    </row>
    <row r="538" spans="1:24" x14ac:dyDescent="0.25">
      <c r="A538" t="s">
        <v>84</v>
      </c>
      <c r="D538" s="66"/>
      <c r="F538" t="s">
        <v>56</v>
      </c>
      <c r="G538" t="s">
        <v>57</v>
      </c>
      <c r="H538" s="1">
        <f t="shared" si="28"/>
        <v>131205.64000000001</v>
      </c>
      <c r="I538" s="1">
        <f t="shared" si="29"/>
        <v>87350.48</v>
      </c>
      <c r="J538" t="s">
        <v>56</v>
      </c>
      <c r="K538" s="44" t="s">
        <v>168</v>
      </c>
      <c r="L538" s="57">
        <v>0</v>
      </c>
      <c r="M538" s="58">
        <v>21927.58</v>
      </c>
      <c r="N538" s="57">
        <v>181.54</v>
      </c>
      <c r="O538" s="58">
        <v>21927.58</v>
      </c>
      <c r="P538" s="57">
        <v>181.54</v>
      </c>
      <c r="Q538" s="58">
        <v>0</v>
      </c>
      <c r="R538" s="57">
        <v>0</v>
      </c>
      <c r="S538" s="58">
        <v>0</v>
      </c>
      <c r="T538" s="57">
        <v>0</v>
      </c>
      <c r="U538" s="58">
        <v>87350.48</v>
      </c>
      <c r="V538" s="57">
        <v>706.76</v>
      </c>
      <c r="W538" s="58">
        <v>0</v>
      </c>
      <c r="X538" s="59">
        <v>132275.48000000001</v>
      </c>
    </row>
    <row r="539" spans="1:24" x14ac:dyDescent="0.25">
      <c r="A539" t="s">
        <v>84</v>
      </c>
      <c r="D539" s="66"/>
      <c r="F539" t="s">
        <v>58</v>
      </c>
      <c r="G539" t="s">
        <v>59</v>
      </c>
      <c r="H539" s="1">
        <f t="shared" si="28"/>
        <v>97837.81</v>
      </c>
      <c r="I539" s="1">
        <f t="shared" si="29"/>
        <v>65503.11</v>
      </c>
      <c r="J539" t="s">
        <v>58</v>
      </c>
      <c r="K539" s="45" t="s">
        <v>169</v>
      </c>
      <c r="L539" s="57">
        <v>48382.73</v>
      </c>
      <c r="M539" s="58">
        <v>16167.35</v>
      </c>
      <c r="N539" s="57">
        <v>0</v>
      </c>
      <c r="O539" s="58">
        <v>16167.35</v>
      </c>
      <c r="P539" s="57">
        <v>0</v>
      </c>
      <c r="Q539" s="58">
        <v>0</v>
      </c>
      <c r="R539" s="57">
        <v>0</v>
      </c>
      <c r="S539" s="58">
        <v>0</v>
      </c>
      <c r="T539" s="57">
        <v>0</v>
      </c>
      <c r="U539" s="58">
        <v>65503.11</v>
      </c>
      <c r="V539" s="57">
        <v>0</v>
      </c>
      <c r="W539" s="58">
        <v>47917.82</v>
      </c>
      <c r="X539" s="59">
        <v>194138.36</v>
      </c>
    </row>
    <row r="540" spans="1:24" x14ac:dyDescent="0.25">
      <c r="A540" t="s">
        <v>84</v>
      </c>
      <c r="D540" s="66"/>
      <c r="F540" t="s">
        <v>60</v>
      </c>
      <c r="G540" t="s">
        <v>61</v>
      </c>
      <c r="H540" s="1">
        <f t="shared" si="28"/>
        <v>3852.59</v>
      </c>
      <c r="I540" s="1">
        <f t="shared" si="29"/>
        <v>2543.11</v>
      </c>
      <c r="J540" t="s">
        <v>60</v>
      </c>
      <c r="K540" s="45" t="s">
        <v>170</v>
      </c>
      <c r="L540" s="57">
        <v>1272.5</v>
      </c>
      <c r="M540" s="58">
        <v>654.74</v>
      </c>
      <c r="N540" s="57">
        <v>0</v>
      </c>
      <c r="O540" s="58">
        <v>654.74</v>
      </c>
      <c r="P540" s="57">
        <v>0</v>
      </c>
      <c r="Q540" s="58">
        <v>0</v>
      </c>
      <c r="R540" s="57">
        <v>0</v>
      </c>
      <c r="S540" s="58">
        <v>0</v>
      </c>
      <c r="T540" s="57">
        <v>0</v>
      </c>
      <c r="U540" s="58">
        <v>2543.11</v>
      </c>
      <c r="V540" s="57">
        <v>0</v>
      </c>
      <c r="W540" s="58">
        <v>1424.95</v>
      </c>
      <c r="X540" s="59">
        <v>6550.04</v>
      </c>
    </row>
    <row r="541" spans="1:24" x14ac:dyDescent="0.25">
      <c r="A541" t="s">
        <v>84</v>
      </c>
      <c r="D541" s="66"/>
      <c r="F541" t="s">
        <v>62</v>
      </c>
      <c r="G541" t="s">
        <v>63</v>
      </c>
      <c r="H541" s="1">
        <f t="shared" si="28"/>
        <v>0</v>
      </c>
      <c r="I541" s="1">
        <f t="shared" si="29"/>
        <v>0</v>
      </c>
      <c r="J541" t="s">
        <v>62</v>
      </c>
      <c r="K541" s="45" t="s">
        <v>171</v>
      </c>
      <c r="L541" s="57">
        <v>0</v>
      </c>
      <c r="M541" s="58">
        <v>0</v>
      </c>
      <c r="N541" s="57">
        <v>0</v>
      </c>
      <c r="O541" s="58">
        <v>0</v>
      </c>
      <c r="P541" s="57">
        <v>0</v>
      </c>
      <c r="Q541" s="58">
        <v>0</v>
      </c>
      <c r="R541" s="57">
        <v>0</v>
      </c>
      <c r="S541" s="58">
        <v>0</v>
      </c>
      <c r="T541" s="57">
        <v>0</v>
      </c>
      <c r="U541" s="58">
        <v>0</v>
      </c>
      <c r="V541" s="57">
        <v>0</v>
      </c>
      <c r="W541" s="58">
        <v>0</v>
      </c>
      <c r="X541" s="59">
        <v>0</v>
      </c>
    </row>
    <row r="542" spans="1:24" x14ac:dyDescent="0.25">
      <c r="A542" t="s">
        <v>84</v>
      </c>
      <c r="D542" s="66"/>
      <c r="F542" t="s">
        <v>64</v>
      </c>
      <c r="G542" t="s">
        <v>65</v>
      </c>
      <c r="H542" s="1">
        <f t="shared" si="28"/>
        <v>30784.600000000002</v>
      </c>
      <c r="I542" s="1">
        <f t="shared" si="29"/>
        <v>20474.900000000001</v>
      </c>
      <c r="J542" t="s">
        <v>64</v>
      </c>
      <c r="K542" s="45" t="s">
        <v>172</v>
      </c>
      <c r="L542" s="57">
        <v>0</v>
      </c>
      <c r="M542" s="58">
        <v>5154.8500000000004</v>
      </c>
      <c r="N542" s="57">
        <v>0</v>
      </c>
      <c r="O542" s="58">
        <v>5154.8500000000004</v>
      </c>
      <c r="P542" s="57">
        <v>0</v>
      </c>
      <c r="Q542" s="58">
        <v>0</v>
      </c>
      <c r="R542" s="57">
        <v>0</v>
      </c>
      <c r="S542" s="58">
        <v>0</v>
      </c>
      <c r="T542" s="57">
        <v>0</v>
      </c>
      <c r="U542" s="58">
        <v>20474.900000000001</v>
      </c>
      <c r="V542" s="57">
        <v>0</v>
      </c>
      <c r="W542" s="58">
        <v>0</v>
      </c>
      <c r="X542" s="59">
        <v>30784.6</v>
      </c>
    </row>
    <row r="543" spans="1:24" x14ac:dyDescent="0.25">
      <c r="A543" t="s">
        <v>84</v>
      </c>
      <c r="D543" s="66"/>
      <c r="F543" t="s">
        <v>66</v>
      </c>
      <c r="G543" t="s">
        <v>67</v>
      </c>
      <c r="H543" s="1">
        <f t="shared" si="28"/>
        <v>73730.33</v>
      </c>
      <c r="I543" s="1">
        <f t="shared" si="29"/>
        <v>49221.279999999999</v>
      </c>
      <c r="J543" t="s">
        <v>66</v>
      </c>
      <c r="K543" s="45" t="s">
        <v>173</v>
      </c>
      <c r="L543" s="57">
        <v>0</v>
      </c>
      <c r="M543" s="58">
        <v>12389.77</v>
      </c>
      <c r="N543" s="57">
        <v>0</v>
      </c>
      <c r="O543" s="58">
        <v>12119.28</v>
      </c>
      <c r="P543" s="57">
        <v>0</v>
      </c>
      <c r="Q543" s="58">
        <v>0</v>
      </c>
      <c r="R543" s="57">
        <v>0</v>
      </c>
      <c r="S543" s="58">
        <v>0</v>
      </c>
      <c r="T543" s="57">
        <v>0</v>
      </c>
      <c r="U543" s="58">
        <v>49221.279999999999</v>
      </c>
      <c r="V543" s="57">
        <v>0</v>
      </c>
      <c r="W543" s="58">
        <v>0</v>
      </c>
      <c r="X543" s="59">
        <v>73730.33</v>
      </c>
    </row>
    <row r="544" spans="1:24" x14ac:dyDescent="0.25">
      <c r="A544" t="s">
        <v>84</v>
      </c>
      <c r="D544" s="66"/>
      <c r="F544" t="s">
        <v>68</v>
      </c>
      <c r="G544" t="s">
        <v>69</v>
      </c>
      <c r="H544" s="1">
        <f t="shared" si="28"/>
        <v>14806.58</v>
      </c>
      <c r="I544" s="1">
        <f t="shared" si="29"/>
        <v>9863.98</v>
      </c>
      <c r="J544" t="s">
        <v>68</v>
      </c>
      <c r="K544" s="45" t="s">
        <v>174</v>
      </c>
      <c r="L544" s="57">
        <v>0</v>
      </c>
      <c r="M544" s="58">
        <v>2471.3000000000002</v>
      </c>
      <c r="N544" s="57">
        <v>0</v>
      </c>
      <c r="O544" s="58">
        <v>2471.3000000000002</v>
      </c>
      <c r="P544" s="57">
        <v>0</v>
      </c>
      <c r="Q544" s="58">
        <v>0</v>
      </c>
      <c r="R544" s="57">
        <v>0</v>
      </c>
      <c r="S544" s="58">
        <v>0</v>
      </c>
      <c r="T544" s="57">
        <v>0</v>
      </c>
      <c r="U544" s="58">
        <v>9863.98</v>
      </c>
      <c r="V544" s="57">
        <v>0</v>
      </c>
      <c r="W544" s="58">
        <v>0</v>
      </c>
      <c r="X544" s="59">
        <v>14806.58</v>
      </c>
    </row>
    <row r="545" spans="1:24" x14ac:dyDescent="0.25">
      <c r="A545" t="s">
        <v>84</v>
      </c>
      <c r="D545" s="66"/>
      <c r="F545" t="s">
        <v>70</v>
      </c>
      <c r="G545" t="s">
        <v>71</v>
      </c>
      <c r="H545" s="1">
        <f t="shared" si="28"/>
        <v>54775</v>
      </c>
      <c r="I545" s="1">
        <f t="shared" si="29"/>
        <v>36411.5</v>
      </c>
      <c r="J545" t="s">
        <v>70</v>
      </c>
      <c r="K545" s="45" t="s">
        <v>175</v>
      </c>
      <c r="L545" s="57">
        <v>0</v>
      </c>
      <c r="M545" s="58">
        <v>9181.75</v>
      </c>
      <c r="N545" s="57">
        <v>0</v>
      </c>
      <c r="O545" s="58">
        <v>9181.75</v>
      </c>
      <c r="P545" s="57">
        <v>0</v>
      </c>
      <c r="Q545" s="58">
        <v>0</v>
      </c>
      <c r="R545" s="57">
        <v>0</v>
      </c>
      <c r="S545" s="58">
        <v>0</v>
      </c>
      <c r="T545" s="57">
        <v>0</v>
      </c>
      <c r="U545" s="58">
        <v>36411.5</v>
      </c>
      <c r="V545" s="57">
        <v>0</v>
      </c>
      <c r="W545" s="58">
        <v>0</v>
      </c>
      <c r="X545" s="59">
        <v>54775</v>
      </c>
    </row>
    <row r="546" spans="1:24" ht="13.8" thickBot="1" x14ac:dyDescent="0.3">
      <c r="D546" s="66"/>
      <c r="H546" s="6">
        <f>SUM(H512:H545)</f>
        <v>1549410.8900000004</v>
      </c>
      <c r="I546" s="6">
        <f>SUM(I512:I545)</f>
        <v>1030246.83</v>
      </c>
      <c r="K546" s="42"/>
      <c r="L546" s="60">
        <v>49655.23</v>
      </c>
      <c r="M546" s="61">
        <v>259729.29</v>
      </c>
      <c r="N546" s="60">
        <v>4528.9000000000015</v>
      </c>
      <c r="O546" s="61">
        <v>259434.77</v>
      </c>
      <c r="P546" s="60">
        <v>4528.9000000000015</v>
      </c>
      <c r="Q546" s="61">
        <v>0</v>
      </c>
      <c r="R546" s="60">
        <v>0</v>
      </c>
      <c r="S546" s="61">
        <v>0</v>
      </c>
      <c r="T546" s="60">
        <v>0</v>
      </c>
      <c r="U546" s="61">
        <v>1030246.83</v>
      </c>
      <c r="V546" s="60">
        <v>18033.649999999994</v>
      </c>
      <c r="W546" s="61">
        <v>49342.77</v>
      </c>
      <c r="X546" s="60">
        <v>1675500.3400000003</v>
      </c>
    </row>
    <row r="547" spans="1:24" ht="13.8" thickTop="1" x14ac:dyDescent="0.25">
      <c r="D547" s="66"/>
      <c r="H547" s="1"/>
      <c r="I547" s="1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51"/>
      <c r="X547" s="42"/>
    </row>
    <row r="548" spans="1:24" x14ac:dyDescent="0.25">
      <c r="A548" t="s">
        <v>85</v>
      </c>
      <c r="B548" t="s">
        <v>98</v>
      </c>
      <c r="C548" s="21">
        <f>SUM(H548:H550)</f>
        <v>1423936.62</v>
      </c>
      <c r="D548" s="20">
        <f>SUM(I548:I550)</f>
        <v>1423936.6099999999</v>
      </c>
      <c r="E548" s="1"/>
      <c r="F548" t="s">
        <v>4</v>
      </c>
      <c r="G548" t="s">
        <v>5</v>
      </c>
      <c r="H548" s="1">
        <f t="shared" ref="H548:H581" si="30">SUM(M548,O548,Q548,U548,S548)</f>
        <v>124264.08</v>
      </c>
      <c r="I548" s="1">
        <f t="shared" ref="I548:I581" si="31">U548</f>
        <v>124264.08</v>
      </c>
      <c r="J548" t="s">
        <v>4</v>
      </c>
      <c r="K548" s="45" t="s">
        <v>142</v>
      </c>
      <c r="L548" s="57">
        <v>0</v>
      </c>
      <c r="M548" s="58">
        <v>0</v>
      </c>
      <c r="N548" s="57">
        <v>0</v>
      </c>
      <c r="O548" s="58">
        <v>0</v>
      </c>
      <c r="P548" s="57">
        <v>0</v>
      </c>
      <c r="Q548" s="58">
        <v>0</v>
      </c>
      <c r="R548" s="57">
        <v>0</v>
      </c>
      <c r="S548" s="58">
        <v>0</v>
      </c>
      <c r="T548" s="57">
        <v>0</v>
      </c>
      <c r="U548" s="58">
        <v>124264.08</v>
      </c>
      <c r="V548" s="57">
        <v>33.630000000000003</v>
      </c>
      <c r="W548" s="58">
        <v>0</v>
      </c>
      <c r="X548" s="59">
        <v>124297.71</v>
      </c>
    </row>
    <row r="549" spans="1:24" x14ac:dyDescent="0.25">
      <c r="A549" t="s">
        <v>85</v>
      </c>
      <c r="B549" t="s">
        <v>99</v>
      </c>
      <c r="C549" s="21">
        <f>H560</f>
        <v>693766.06</v>
      </c>
      <c r="D549" s="20">
        <f>I560</f>
        <v>693766.06</v>
      </c>
      <c r="E549" s="1"/>
      <c r="F549" t="s">
        <v>6</v>
      </c>
      <c r="G549" t="s">
        <v>7</v>
      </c>
      <c r="H549" s="1">
        <f t="shared" si="30"/>
        <v>464949.05</v>
      </c>
      <c r="I549" s="1">
        <f t="shared" si="31"/>
        <v>464949.05</v>
      </c>
      <c r="J549" t="s">
        <v>6</v>
      </c>
      <c r="K549" s="45" t="s">
        <v>143</v>
      </c>
      <c r="L549" s="57">
        <v>0</v>
      </c>
      <c r="M549" s="58">
        <v>0</v>
      </c>
      <c r="N549" s="57">
        <v>0</v>
      </c>
      <c r="O549" s="58">
        <v>0</v>
      </c>
      <c r="P549" s="57">
        <v>0</v>
      </c>
      <c r="Q549" s="58">
        <v>0</v>
      </c>
      <c r="R549" s="57">
        <v>0</v>
      </c>
      <c r="S549" s="58">
        <v>0</v>
      </c>
      <c r="T549" s="57">
        <v>0</v>
      </c>
      <c r="U549" s="58">
        <v>464949.05</v>
      </c>
      <c r="V549" s="57">
        <v>0</v>
      </c>
      <c r="W549" s="58">
        <v>0</v>
      </c>
      <c r="X549" s="59">
        <v>464949.05</v>
      </c>
    </row>
    <row r="550" spans="1:24" x14ac:dyDescent="0.25">
      <c r="A550" t="s">
        <v>85</v>
      </c>
      <c r="B550" t="s">
        <v>100</v>
      </c>
      <c r="C550" s="21">
        <f>SUM(H551:H552)</f>
        <v>380536.89</v>
      </c>
      <c r="D550" s="20">
        <f>SUM(I551:I552)</f>
        <v>380536.89</v>
      </c>
      <c r="E550" s="1"/>
      <c r="F550" t="s">
        <v>8</v>
      </c>
      <c r="G550" t="s">
        <v>9</v>
      </c>
      <c r="H550" s="1">
        <f t="shared" si="30"/>
        <v>834723.49</v>
      </c>
      <c r="I550" s="1">
        <f t="shared" si="31"/>
        <v>834723.48</v>
      </c>
      <c r="J550" t="s">
        <v>8</v>
      </c>
      <c r="K550" s="45" t="s">
        <v>144</v>
      </c>
      <c r="L550" s="57">
        <v>0</v>
      </c>
      <c r="M550" s="58">
        <v>0</v>
      </c>
      <c r="N550" s="57">
        <v>0</v>
      </c>
      <c r="O550" s="58">
        <v>0.01</v>
      </c>
      <c r="P550" s="57">
        <v>0</v>
      </c>
      <c r="Q550" s="58">
        <v>0</v>
      </c>
      <c r="R550" s="57">
        <v>0</v>
      </c>
      <c r="S550" s="58">
        <v>0</v>
      </c>
      <c r="T550" s="57">
        <v>0</v>
      </c>
      <c r="U550" s="58">
        <v>834723.48</v>
      </c>
      <c r="V550" s="57">
        <v>1613.42</v>
      </c>
      <c r="W550" s="58">
        <v>0</v>
      </c>
      <c r="X550" s="59">
        <v>836336.91</v>
      </c>
    </row>
    <row r="551" spans="1:24" x14ac:dyDescent="0.25">
      <c r="A551" t="s">
        <v>85</v>
      </c>
      <c r="B551" t="s">
        <v>110</v>
      </c>
      <c r="C551" s="21">
        <f>H553</f>
        <v>529407.68999999994</v>
      </c>
      <c r="D551" s="20">
        <f>I553</f>
        <v>529407.68999999994</v>
      </c>
      <c r="E551" s="1"/>
      <c r="F551" t="s">
        <v>10</v>
      </c>
      <c r="G551" t="s">
        <v>11</v>
      </c>
      <c r="H551" s="1">
        <f t="shared" si="30"/>
        <v>271933.62</v>
      </c>
      <c r="I551" s="1">
        <f t="shared" si="31"/>
        <v>271933.62</v>
      </c>
      <c r="J551" t="s">
        <v>10</v>
      </c>
      <c r="K551" s="45" t="s">
        <v>145</v>
      </c>
      <c r="L551" s="57">
        <v>0</v>
      </c>
      <c r="M551" s="58">
        <v>0</v>
      </c>
      <c r="N551" s="57">
        <v>0</v>
      </c>
      <c r="O551" s="58">
        <v>0</v>
      </c>
      <c r="P551" s="57">
        <v>0</v>
      </c>
      <c r="Q551" s="58">
        <v>0</v>
      </c>
      <c r="R551" s="57">
        <v>0</v>
      </c>
      <c r="S551" s="58">
        <v>0</v>
      </c>
      <c r="T551" s="57">
        <v>0</v>
      </c>
      <c r="U551" s="58">
        <v>271933.62</v>
      </c>
      <c r="V551" s="57">
        <v>1562.93</v>
      </c>
      <c r="W551" s="58">
        <v>0</v>
      </c>
      <c r="X551" s="59">
        <v>273496.55</v>
      </c>
    </row>
    <row r="552" spans="1:24" x14ac:dyDescent="0.25">
      <c r="A552" t="s">
        <v>85</v>
      </c>
      <c r="B552" t="s">
        <v>101</v>
      </c>
      <c r="C552" s="21">
        <f>SUM(H554:H555)</f>
        <v>4059013.6999999997</v>
      </c>
      <c r="D552" s="20">
        <f>SUM(I554:I555)</f>
        <v>4059013.6999999997</v>
      </c>
      <c r="E552" s="1"/>
      <c r="F552" t="s">
        <v>12</v>
      </c>
      <c r="G552" t="s">
        <v>13</v>
      </c>
      <c r="H552" s="1">
        <f t="shared" si="30"/>
        <v>108603.27</v>
      </c>
      <c r="I552" s="1">
        <f t="shared" si="31"/>
        <v>108603.27</v>
      </c>
      <c r="J552" t="s">
        <v>12</v>
      </c>
      <c r="K552" s="45" t="s">
        <v>146</v>
      </c>
      <c r="L552" s="57">
        <v>0</v>
      </c>
      <c r="M552" s="58">
        <v>0</v>
      </c>
      <c r="N552" s="57">
        <v>0</v>
      </c>
      <c r="O552" s="58">
        <v>0</v>
      </c>
      <c r="P552" s="57">
        <v>0</v>
      </c>
      <c r="Q552" s="58">
        <v>0</v>
      </c>
      <c r="R552" s="57">
        <v>0</v>
      </c>
      <c r="S552" s="58">
        <v>0</v>
      </c>
      <c r="T552" s="57">
        <v>0</v>
      </c>
      <c r="U552" s="58">
        <v>108603.27</v>
      </c>
      <c r="V552" s="57">
        <v>15442.52</v>
      </c>
      <c r="W552" s="58">
        <v>0</v>
      </c>
      <c r="X552" s="59">
        <v>124045.79</v>
      </c>
    </row>
    <row r="553" spans="1:24" x14ac:dyDescent="0.25">
      <c r="A553" t="s">
        <v>85</v>
      </c>
      <c r="B553" t="s">
        <v>102</v>
      </c>
      <c r="C553" s="21">
        <f>SUM(H556:H557)</f>
        <v>798236.9</v>
      </c>
      <c r="D553" s="20">
        <f>SUM(I556:I557)</f>
        <v>798236.9</v>
      </c>
      <c r="E553" s="1"/>
      <c r="F553" t="s">
        <v>14</v>
      </c>
      <c r="G553" t="s">
        <v>15</v>
      </c>
      <c r="H553" s="1">
        <f t="shared" si="30"/>
        <v>529407.68999999994</v>
      </c>
      <c r="I553" s="1">
        <f t="shared" si="31"/>
        <v>529407.68999999994</v>
      </c>
      <c r="J553" t="s">
        <v>14</v>
      </c>
      <c r="K553" s="45" t="s">
        <v>147</v>
      </c>
      <c r="L553" s="57">
        <v>0</v>
      </c>
      <c r="M553" s="58">
        <v>0</v>
      </c>
      <c r="N553" s="57">
        <v>0</v>
      </c>
      <c r="O553" s="58">
        <v>0</v>
      </c>
      <c r="P553" s="57">
        <v>0</v>
      </c>
      <c r="Q553" s="58">
        <v>0</v>
      </c>
      <c r="R553" s="57">
        <v>0</v>
      </c>
      <c r="S553" s="58">
        <v>0</v>
      </c>
      <c r="T553" s="57">
        <v>0</v>
      </c>
      <c r="U553" s="58">
        <v>529407.68999999994</v>
      </c>
      <c r="V553" s="57">
        <v>5979.88</v>
      </c>
      <c r="W553" s="58">
        <v>0</v>
      </c>
      <c r="X553" s="59">
        <v>535387.56999999995</v>
      </c>
    </row>
    <row r="554" spans="1:24" x14ac:dyDescent="0.25">
      <c r="A554" t="s">
        <v>85</v>
      </c>
      <c r="B554" t="s">
        <v>103</v>
      </c>
      <c r="C554" s="21">
        <f>H558</f>
        <v>262041</v>
      </c>
      <c r="D554" s="20">
        <f>I558</f>
        <v>262041</v>
      </c>
      <c r="E554" s="1"/>
      <c r="F554" t="s">
        <v>16</v>
      </c>
      <c r="G554" t="s">
        <v>17</v>
      </c>
      <c r="H554" s="1">
        <f t="shared" si="30"/>
        <v>3255307.07</v>
      </c>
      <c r="I554" s="1">
        <f t="shared" si="31"/>
        <v>3255307.07</v>
      </c>
      <c r="J554" t="s">
        <v>16</v>
      </c>
      <c r="K554" s="45" t="s">
        <v>148</v>
      </c>
      <c r="L554" s="57">
        <v>0</v>
      </c>
      <c r="M554" s="58">
        <v>0</v>
      </c>
      <c r="N554" s="57">
        <v>0</v>
      </c>
      <c r="O554" s="58">
        <v>0</v>
      </c>
      <c r="P554" s="57">
        <v>0</v>
      </c>
      <c r="Q554" s="58">
        <v>0</v>
      </c>
      <c r="R554" s="57">
        <v>0</v>
      </c>
      <c r="S554" s="58">
        <v>0</v>
      </c>
      <c r="T554" s="57">
        <v>0</v>
      </c>
      <c r="U554" s="58">
        <v>3255307.07</v>
      </c>
      <c r="V554" s="57">
        <v>344860.5</v>
      </c>
      <c r="W554" s="58">
        <v>0</v>
      </c>
      <c r="X554" s="59">
        <v>3600167.57</v>
      </c>
    </row>
    <row r="555" spans="1:24" x14ac:dyDescent="0.25">
      <c r="A555" t="s">
        <v>85</v>
      </c>
      <c r="B555" t="s">
        <v>104</v>
      </c>
      <c r="C555" s="21">
        <f>SUM(H561:H562)</f>
        <v>536639.71</v>
      </c>
      <c r="D555" s="20">
        <f>SUM(I561:I562)</f>
        <v>536639.71</v>
      </c>
      <c r="E555" s="1"/>
      <c r="F555" t="s">
        <v>18</v>
      </c>
      <c r="G555" t="s">
        <v>19</v>
      </c>
      <c r="H555" s="1">
        <f t="shared" si="30"/>
        <v>803706.63</v>
      </c>
      <c r="I555" s="1">
        <f t="shared" si="31"/>
        <v>803706.63</v>
      </c>
      <c r="J555" t="s">
        <v>18</v>
      </c>
      <c r="K555" s="45" t="s">
        <v>149</v>
      </c>
      <c r="L555" s="57">
        <v>0</v>
      </c>
      <c r="M555" s="58">
        <v>0</v>
      </c>
      <c r="N555" s="57">
        <v>0</v>
      </c>
      <c r="O555" s="58">
        <v>0</v>
      </c>
      <c r="P555" s="57">
        <v>0</v>
      </c>
      <c r="Q555" s="58">
        <v>0</v>
      </c>
      <c r="R555" s="57">
        <v>0</v>
      </c>
      <c r="S555" s="58">
        <v>0</v>
      </c>
      <c r="T555" s="57">
        <v>0</v>
      </c>
      <c r="U555" s="58">
        <v>803706.63</v>
      </c>
      <c r="V555" s="57">
        <v>3698.2</v>
      </c>
      <c r="W555" s="58">
        <v>0</v>
      </c>
      <c r="X555" s="59">
        <v>807404.83</v>
      </c>
    </row>
    <row r="556" spans="1:24" x14ac:dyDescent="0.25">
      <c r="A556" t="s">
        <v>85</v>
      </c>
      <c r="B556" t="s">
        <v>105</v>
      </c>
      <c r="C556" s="21">
        <f>H566</f>
        <v>101927.06</v>
      </c>
      <c r="D556" s="20">
        <f>I566</f>
        <v>101927.06</v>
      </c>
      <c r="E556" s="1"/>
      <c r="F556" t="s">
        <v>20</v>
      </c>
      <c r="G556" t="s">
        <v>21</v>
      </c>
      <c r="H556" s="1">
        <f t="shared" si="30"/>
        <v>734983.77</v>
      </c>
      <c r="I556" s="1">
        <f t="shared" si="31"/>
        <v>734983.77</v>
      </c>
      <c r="J556" t="s">
        <v>20</v>
      </c>
      <c r="K556" s="45" t="s">
        <v>150</v>
      </c>
      <c r="L556" s="57">
        <v>263.49</v>
      </c>
      <c r="M556" s="58">
        <v>0</v>
      </c>
      <c r="N556" s="57">
        <v>0</v>
      </c>
      <c r="O556" s="58">
        <v>0</v>
      </c>
      <c r="P556" s="57">
        <v>0</v>
      </c>
      <c r="Q556" s="58">
        <v>0</v>
      </c>
      <c r="R556" s="57">
        <v>0</v>
      </c>
      <c r="S556" s="58">
        <v>0</v>
      </c>
      <c r="T556" s="57">
        <v>0</v>
      </c>
      <c r="U556" s="58">
        <v>734983.77</v>
      </c>
      <c r="V556" s="57">
        <v>18071.04</v>
      </c>
      <c r="W556" s="58">
        <v>197.66</v>
      </c>
      <c r="X556" s="59">
        <v>753515.96</v>
      </c>
    </row>
    <row r="557" spans="1:24" x14ac:dyDescent="0.25">
      <c r="A557" t="s">
        <v>85</v>
      </c>
      <c r="B557" t="s">
        <v>106</v>
      </c>
      <c r="C557" s="21">
        <f>H567</f>
        <v>2749142.91</v>
      </c>
      <c r="D557" s="20">
        <f>I567</f>
        <v>2749102.91</v>
      </c>
      <c r="E557" s="1"/>
      <c r="F557" t="s">
        <v>22</v>
      </c>
      <c r="G557" t="s">
        <v>23</v>
      </c>
      <c r="H557" s="1">
        <f t="shared" si="30"/>
        <v>63253.13</v>
      </c>
      <c r="I557" s="1">
        <f t="shared" si="31"/>
        <v>63253.13</v>
      </c>
      <c r="J557" t="s">
        <v>22</v>
      </c>
      <c r="K557" s="45" t="s">
        <v>151</v>
      </c>
      <c r="L557" s="57">
        <v>0</v>
      </c>
      <c r="M557" s="58">
        <v>0</v>
      </c>
      <c r="N557" s="57">
        <v>0</v>
      </c>
      <c r="O557" s="58">
        <v>0</v>
      </c>
      <c r="P557" s="57">
        <v>0</v>
      </c>
      <c r="Q557" s="58">
        <v>0</v>
      </c>
      <c r="R557" s="57">
        <v>0</v>
      </c>
      <c r="S557" s="58">
        <v>0</v>
      </c>
      <c r="T557" s="57">
        <v>0</v>
      </c>
      <c r="U557" s="58">
        <v>63253.13</v>
      </c>
      <c r="V557" s="57">
        <v>26.51</v>
      </c>
      <c r="W557" s="58">
        <v>0</v>
      </c>
      <c r="X557" s="59">
        <v>63279.64</v>
      </c>
    </row>
    <row r="558" spans="1:24" x14ac:dyDescent="0.25">
      <c r="A558" t="s">
        <v>85</v>
      </c>
      <c r="B558" t="s">
        <v>194</v>
      </c>
      <c r="C558" s="21">
        <f>H572</f>
        <v>3383968.17</v>
      </c>
      <c r="D558" s="20">
        <f>I572</f>
        <v>3383150.27</v>
      </c>
      <c r="E558" s="1"/>
      <c r="F558" t="s">
        <v>24</v>
      </c>
      <c r="G558" t="s">
        <v>25</v>
      </c>
      <c r="H558" s="1">
        <f t="shared" si="30"/>
        <v>262041</v>
      </c>
      <c r="I558" s="1">
        <f t="shared" si="31"/>
        <v>262041</v>
      </c>
      <c r="J558" t="s">
        <v>24</v>
      </c>
      <c r="K558" s="45" t="s">
        <v>152</v>
      </c>
      <c r="L558" s="57">
        <v>0</v>
      </c>
      <c r="M558" s="58">
        <v>0</v>
      </c>
      <c r="N558" s="57">
        <v>0</v>
      </c>
      <c r="O558" s="58">
        <v>0</v>
      </c>
      <c r="P558" s="57">
        <v>0</v>
      </c>
      <c r="Q558" s="58">
        <v>0</v>
      </c>
      <c r="R558" s="57">
        <v>0</v>
      </c>
      <c r="S558" s="58">
        <v>0</v>
      </c>
      <c r="T558" s="57">
        <v>0</v>
      </c>
      <c r="U558" s="58">
        <v>262041</v>
      </c>
      <c r="V558" s="57">
        <v>163.83000000000001</v>
      </c>
      <c r="W558" s="58">
        <v>0</v>
      </c>
      <c r="X558" s="59">
        <v>262204.83</v>
      </c>
    </row>
    <row r="559" spans="1:24" x14ac:dyDescent="0.25">
      <c r="A559" t="s">
        <v>85</v>
      </c>
      <c r="B559" t="s">
        <v>109</v>
      </c>
      <c r="C559" s="21">
        <f>H559+SUM(H563:H565)+SUM(H568:H571)+SUM(H573:H574)</f>
        <v>3897844.26</v>
      </c>
      <c r="D559" s="20">
        <f>I559+SUM(I563:I565)+SUM(I568:I571)+SUM(I573:I574)</f>
        <v>3897641.7</v>
      </c>
      <c r="E559" s="1"/>
      <c r="F559" t="s">
        <v>26</v>
      </c>
      <c r="G559" t="s">
        <v>27</v>
      </c>
      <c r="H559" s="1">
        <f t="shared" si="30"/>
        <v>282504.17</v>
      </c>
      <c r="I559" s="1">
        <f t="shared" si="31"/>
        <v>282372.55</v>
      </c>
      <c r="J559" t="s">
        <v>26</v>
      </c>
      <c r="K559" s="45" t="s">
        <v>153</v>
      </c>
      <c r="L559" s="57">
        <v>0</v>
      </c>
      <c r="M559" s="58">
        <v>0</v>
      </c>
      <c r="N559" s="57">
        <v>0</v>
      </c>
      <c r="O559" s="58">
        <v>131.62</v>
      </c>
      <c r="P559" s="57">
        <v>0</v>
      </c>
      <c r="Q559" s="58">
        <v>0</v>
      </c>
      <c r="R559" s="57">
        <v>0</v>
      </c>
      <c r="S559" s="58">
        <v>0</v>
      </c>
      <c r="T559" s="57">
        <v>0</v>
      </c>
      <c r="U559" s="58">
        <v>282372.55</v>
      </c>
      <c r="V559" s="57">
        <v>5394.19</v>
      </c>
      <c r="W559" s="58">
        <v>0</v>
      </c>
      <c r="X559" s="59">
        <v>287898.36</v>
      </c>
    </row>
    <row r="560" spans="1:24" x14ac:dyDescent="0.25">
      <c r="A560" t="s">
        <v>85</v>
      </c>
      <c r="B560" t="s">
        <v>107</v>
      </c>
      <c r="C560" s="21">
        <f>SUM(H575:H577)</f>
        <v>1874694.4100000001</v>
      </c>
      <c r="D560" s="20">
        <f>SUM(I575:I577)</f>
        <v>1874694.4100000001</v>
      </c>
      <c r="E560" s="1"/>
      <c r="F560" t="s">
        <v>28</v>
      </c>
      <c r="G560" t="s">
        <v>29</v>
      </c>
      <c r="H560" s="1">
        <f t="shared" si="30"/>
        <v>693766.06</v>
      </c>
      <c r="I560" s="1">
        <f t="shared" si="31"/>
        <v>693766.06</v>
      </c>
      <c r="J560" t="s">
        <v>28</v>
      </c>
      <c r="K560" s="45" t="s">
        <v>154</v>
      </c>
      <c r="L560" s="57">
        <v>79.84</v>
      </c>
      <c r="M560" s="58">
        <v>0</v>
      </c>
      <c r="N560" s="57">
        <v>0</v>
      </c>
      <c r="O560" s="58">
        <v>0</v>
      </c>
      <c r="P560" s="57">
        <v>0</v>
      </c>
      <c r="Q560" s="58">
        <v>0</v>
      </c>
      <c r="R560" s="57">
        <v>0</v>
      </c>
      <c r="S560" s="58">
        <v>0</v>
      </c>
      <c r="T560" s="57">
        <v>0</v>
      </c>
      <c r="U560" s="58">
        <v>693766.06</v>
      </c>
      <c r="V560" s="57">
        <v>17013.990000000002</v>
      </c>
      <c r="W560" s="58">
        <v>59.87</v>
      </c>
      <c r="X560" s="59">
        <v>710919.76</v>
      </c>
    </row>
    <row r="561" spans="1:24" x14ac:dyDescent="0.25">
      <c r="A561" t="s">
        <v>85</v>
      </c>
      <c r="B561" t="s">
        <v>108</v>
      </c>
      <c r="C561" s="21">
        <f>SUM(H578:H581)</f>
        <v>3707823.21</v>
      </c>
      <c r="D561" s="20">
        <f>SUM(I578:I581)</f>
        <v>3707823.21</v>
      </c>
      <c r="F561" t="s">
        <v>30</v>
      </c>
      <c r="G561" t="s">
        <v>31</v>
      </c>
      <c r="H561" s="1">
        <f t="shared" si="30"/>
        <v>472636.13</v>
      </c>
      <c r="I561" s="1">
        <f t="shared" si="31"/>
        <v>472636.13</v>
      </c>
      <c r="J561" t="s">
        <v>30</v>
      </c>
      <c r="K561" s="45" t="s">
        <v>155</v>
      </c>
      <c r="L561" s="57">
        <v>-0.03</v>
      </c>
      <c r="M561" s="58">
        <v>0</v>
      </c>
      <c r="N561" s="57">
        <v>0</v>
      </c>
      <c r="O561" s="58">
        <v>0</v>
      </c>
      <c r="P561" s="57">
        <v>0</v>
      </c>
      <c r="Q561" s="58">
        <v>0</v>
      </c>
      <c r="R561" s="57">
        <v>0</v>
      </c>
      <c r="S561" s="58">
        <v>0</v>
      </c>
      <c r="T561" s="57">
        <v>0</v>
      </c>
      <c r="U561" s="58">
        <v>472636.13</v>
      </c>
      <c r="V561" s="57">
        <v>2731.9</v>
      </c>
      <c r="W561" s="58">
        <v>-0.04</v>
      </c>
      <c r="X561" s="59">
        <v>475367.96</v>
      </c>
    </row>
    <row r="562" spans="1:24" x14ac:dyDescent="0.25">
      <c r="A562" t="s">
        <v>85</v>
      </c>
      <c r="D562" s="66"/>
      <c r="E562" s="6"/>
      <c r="F562" t="s">
        <v>32</v>
      </c>
      <c r="G562" t="s">
        <v>33</v>
      </c>
      <c r="H562" s="1">
        <f t="shared" si="30"/>
        <v>64003.58</v>
      </c>
      <c r="I562" s="1">
        <f t="shared" si="31"/>
        <v>64003.58</v>
      </c>
      <c r="J562" t="s">
        <v>32</v>
      </c>
      <c r="K562" s="45" t="s">
        <v>156</v>
      </c>
      <c r="L562" s="57">
        <v>0</v>
      </c>
      <c r="M562" s="58">
        <v>0</v>
      </c>
      <c r="N562" s="57">
        <v>0</v>
      </c>
      <c r="O562" s="58">
        <v>0</v>
      </c>
      <c r="P562" s="57">
        <v>0</v>
      </c>
      <c r="Q562" s="58">
        <v>0</v>
      </c>
      <c r="R562" s="57">
        <v>0</v>
      </c>
      <c r="S562" s="58">
        <v>0</v>
      </c>
      <c r="T562" s="57">
        <v>0</v>
      </c>
      <c r="U562" s="58">
        <v>64003.58</v>
      </c>
      <c r="V562" s="57">
        <v>0</v>
      </c>
      <c r="W562" s="58">
        <v>0</v>
      </c>
      <c r="X562" s="59">
        <v>64003.58</v>
      </c>
    </row>
    <row r="563" spans="1:24" x14ac:dyDescent="0.25">
      <c r="A563" t="s">
        <v>85</v>
      </c>
      <c r="B563" s="3" t="s">
        <v>97</v>
      </c>
      <c r="C563" s="25">
        <f>SUM(C548:C561)</f>
        <v>24398978.59</v>
      </c>
      <c r="D563" s="28">
        <f>SUM(D548:D561)</f>
        <v>24397918.120000001</v>
      </c>
      <c r="F563" t="s">
        <v>34</v>
      </c>
      <c r="G563" t="s">
        <v>35</v>
      </c>
      <c r="H563" s="1">
        <f t="shared" si="30"/>
        <v>77410.33</v>
      </c>
      <c r="I563" s="1">
        <f t="shared" si="31"/>
        <v>77410.33</v>
      </c>
      <c r="J563" t="s">
        <v>34</v>
      </c>
      <c r="K563" s="45" t="s">
        <v>157</v>
      </c>
      <c r="L563" s="57">
        <v>3.07</v>
      </c>
      <c r="M563" s="58">
        <v>0</v>
      </c>
      <c r="N563" s="57">
        <v>0</v>
      </c>
      <c r="O563" s="58">
        <v>0</v>
      </c>
      <c r="P563" s="57">
        <v>0</v>
      </c>
      <c r="Q563" s="58">
        <v>0</v>
      </c>
      <c r="R563" s="57">
        <v>0</v>
      </c>
      <c r="S563" s="58">
        <v>0</v>
      </c>
      <c r="T563" s="57">
        <v>0</v>
      </c>
      <c r="U563" s="58">
        <v>77410.33</v>
      </c>
      <c r="V563" s="57">
        <v>33.43</v>
      </c>
      <c r="W563" s="58">
        <v>2.2999999999999998</v>
      </c>
      <c r="X563" s="59">
        <v>77449.13</v>
      </c>
    </row>
    <row r="564" spans="1:24" x14ac:dyDescent="0.25">
      <c r="A564" t="s">
        <v>85</v>
      </c>
      <c r="D564" s="66"/>
      <c r="F564" t="s">
        <v>36</v>
      </c>
      <c r="G564" t="s">
        <v>37</v>
      </c>
      <c r="H564" s="1">
        <f t="shared" si="30"/>
        <v>549103.88</v>
      </c>
      <c r="I564" s="1">
        <f t="shared" si="31"/>
        <v>549103.88</v>
      </c>
      <c r="J564" t="s">
        <v>36</v>
      </c>
      <c r="K564" s="45" t="s">
        <v>158</v>
      </c>
      <c r="L564" s="57">
        <v>133.56</v>
      </c>
      <c r="M564" s="58">
        <v>0</v>
      </c>
      <c r="N564" s="57">
        <v>0</v>
      </c>
      <c r="O564" s="58">
        <v>0</v>
      </c>
      <c r="P564" s="57">
        <v>0</v>
      </c>
      <c r="Q564" s="58">
        <v>0</v>
      </c>
      <c r="R564" s="57">
        <v>0</v>
      </c>
      <c r="S564" s="58">
        <v>0</v>
      </c>
      <c r="T564" s="57">
        <v>0</v>
      </c>
      <c r="U564" s="58">
        <v>549103.88</v>
      </c>
      <c r="V564" s="57">
        <v>347.27</v>
      </c>
      <c r="W564" s="58">
        <v>100.16</v>
      </c>
      <c r="X564" s="59">
        <v>549684.87</v>
      </c>
    </row>
    <row r="565" spans="1:24" x14ac:dyDescent="0.25">
      <c r="A565" t="s">
        <v>85</v>
      </c>
      <c r="B565" s="30" t="s">
        <v>176</v>
      </c>
      <c r="C565" s="21">
        <f>SUM(C548:C559)</f>
        <v>18816460.969999999</v>
      </c>
      <c r="D565" s="20">
        <f>SUM(D548:D559)</f>
        <v>18815400.5</v>
      </c>
      <c r="F565" t="s">
        <v>38</v>
      </c>
      <c r="G565" t="s">
        <v>39</v>
      </c>
      <c r="H565" s="1">
        <f t="shared" si="30"/>
        <v>62129.87</v>
      </c>
      <c r="I565" s="1">
        <f t="shared" si="31"/>
        <v>62129.87</v>
      </c>
      <c r="J565" t="s">
        <v>38</v>
      </c>
      <c r="K565" s="45" t="s">
        <v>159</v>
      </c>
      <c r="L565" s="57">
        <v>8174.81</v>
      </c>
      <c r="M565" s="58">
        <v>0</v>
      </c>
      <c r="N565" s="57">
        <v>0</v>
      </c>
      <c r="O565" s="58">
        <v>0</v>
      </c>
      <c r="P565" s="57">
        <v>0</v>
      </c>
      <c r="Q565" s="58">
        <v>0</v>
      </c>
      <c r="R565" s="57">
        <v>0</v>
      </c>
      <c r="S565" s="58">
        <v>0</v>
      </c>
      <c r="T565" s="57">
        <v>0</v>
      </c>
      <c r="U565" s="58">
        <v>62129.87</v>
      </c>
      <c r="V565" s="57">
        <v>68.86</v>
      </c>
      <c r="W565" s="58">
        <v>6037.86</v>
      </c>
      <c r="X565" s="59">
        <v>76411.399999999994</v>
      </c>
    </row>
    <row r="566" spans="1:24" x14ac:dyDescent="0.25">
      <c r="A566" t="s">
        <v>85</v>
      </c>
      <c r="D566" s="66"/>
      <c r="F566" t="s">
        <v>40</v>
      </c>
      <c r="G566" t="s">
        <v>41</v>
      </c>
      <c r="H566" s="1">
        <f t="shared" si="30"/>
        <v>101927.06</v>
      </c>
      <c r="I566" s="1">
        <f t="shared" si="31"/>
        <v>101927.06</v>
      </c>
      <c r="J566" t="s">
        <v>40</v>
      </c>
      <c r="K566" s="45" t="s">
        <v>160</v>
      </c>
      <c r="L566" s="57">
        <v>0</v>
      </c>
      <c r="M566" s="58">
        <v>0</v>
      </c>
      <c r="N566" s="57">
        <v>0</v>
      </c>
      <c r="O566" s="58">
        <v>0</v>
      </c>
      <c r="P566" s="57">
        <v>0</v>
      </c>
      <c r="Q566" s="58">
        <v>0</v>
      </c>
      <c r="R566" s="57">
        <v>0</v>
      </c>
      <c r="S566" s="58">
        <v>0</v>
      </c>
      <c r="T566" s="57">
        <v>0</v>
      </c>
      <c r="U566" s="58">
        <v>101927.06</v>
      </c>
      <c r="V566" s="57">
        <v>0</v>
      </c>
      <c r="W566" s="58">
        <v>0</v>
      </c>
      <c r="X566" s="59">
        <v>101927.06</v>
      </c>
    </row>
    <row r="567" spans="1:24" x14ac:dyDescent="0.25">
      <c r="A567" t="s">
        <v>85</v>
      </c>
      <c r="D567" s="66"/>
      <c r="F567" t="s">
        <v>42</v>
      </c>
      <c r="G567" t="s">
        <v>43</v>
      </c>
      <c r="H567" s="1">
        <f t="shared" si="30"/>
        <v>2749142.91</v>
      </c>
      <c r="I567" s="1">
        <f t="shared" si="31"/>
        <v>2749102.91</v>
      </c>
      <c r="J567" t="s">
        <v>42</v>
      </c>
      <c r="K567" s="45" t="s">
        <v>161</v>
      </c>
      <c r="L567" s="57">
        <v>2380.79</v>
      </c>
      <c r="M567" s="58">
        <v>0</v>
      </c>
      <c r="N567" s="57">
        <v>0</v>
      </c>
      <c r="O567" s="58">
        <v>40</v>
      </c>
      <c r="P567" s="57">
        <v>445.3</v>
      </c>
      <c r="Q567" s="58">
        <v>0</v>
      </c>
      <c r="R567" s="57">
        <v>0</v>
      </c>
      <c r="S567" s="58">
        <v>0</v>
      </c>
      <c r="T567" s="57">
        <v>0</v>
      </c>
      <c r="U567" s="58">
        <v>2749102.91</v>
      </c>
      <c r="V567" s="57">
        <v>33386.97</v>
      </c>
      <c r="W567" s="58">
        <v>1785.55</v>
      </c>
      <c r="X567" s="59">
        <v>2787141.52</v>
      </c>
    </row>
    <row r="568" spans="1:24" x14ac:dyDescent="0.25">
      <c r="A568" t="s">
        <v>85</v>
      </c>
      <c r="D568" s="66"/>
      <c r="F568" t="s">
        <v>44</v>
      </c>
      <c r="G568" t="s">
        <v>45</v>
      </c>
      <c r="H568" s="1">
        <f t="shared" si="30"/>
        <v>19062.349999999999</v>
      </c>
      <c r="I568" s="1">
        <f t="shared" si="31"/>
        <v>19062.349999999999</v>
      </c>
      <c r="J568" t="s">
        <v>44</v>
      </c>
      <c r="K568" s="45" t="s">
        <v>162</v>
      </c>
      <c r="L568" s="57">
        <v>0</v>
      </c>
      <c r="M568" s="58">
        <v>0</v>
      </c>
      <c r="N568" s="57">
        <v>0</v>
      </c>
      <c r="O568" s="58">
        <v>0</v>
      </c>
      <c r="P568" s="57">
        <v>0</v>
      </c>
      <c r="Q568" s="58">
        <v>0</v>
      </c>
      <c r="R568" s="57">
        <v>0</v>
      </c>
      <c r="S568" s="58">
        <v>0</v>
      </c>
      <c r="T568" s="57">
        <v>0</v>
      </c>
      <c r="U568" s="58">
        <v>19062.349999999999</v>
      </c>
      <c r="V568" s="57">
        <v>0</v>
      </c>
      <c r="W568" s="58">
        <v>0</v>
      </c>
      <c r="X568" s="59">
        <v>19062.349999999999</v>
      </c>
    </row>
    <row r="569" spans="1:24" x14ac:dyDescent="0.25">
      <c r="A569" t="s">
        <v>85</v>
      </c>
      <c r="D569" s="66"/>
      <c r="F569" t="s">
        <v>46</v>
      </c>
      <c r="G569" t="s">
        <v>47</v>
      </c>
      <c r="H569" s="1">
        <f t="shared" si="30"/>
        <v>1313326.19</v>
      </c>
      <c r="I569" s="1">
        <f t="shared" si="31"/>
        <v>1313326.19</v>
      </c>
      <c r="J569" t="s">
        <v>46</v>
      </c>
      <c r="K569" s="45" t="s">
        <v>163</v>
      </c>
      <c r="L569" s="57">
        <v>407993.64</v>
      </c>
      <c r="M569" s="58">
        <v>0</v>
      </c>
      <c r="N569" s="57">
        <v>0</v>
      </c>
      <c r="O569" s="58">
        <v>0</v>
      </c>
      <c r="P569" s="57">
        <v>0</v>
      </c>
      <c r="Q569" s="58">
        <v>0</v>
      </c>
      <c r="R569" s="57">
        <v>0</v>
      </c>
      <c r="S569" s="58">
        <v>0</v>
      </c>
      <c r="T569" s="57">
        <v>0</v>
      </c>
      <c r="U569" s="58">
        <v>1313326.19</v>
      </c>
      <c r="V569" s="57">
        <v>64817.32</v>
      </c>
      <c r="W569" s="58">
        <v>305829.83</v>
      </c>
      <c r="X569" s="59">
        <v>2091966.98</v>
      </c>
    </row>
    <row r="570" spans="1:24" x14ac:dyDescent="0.25">
      <c r="A570" t="s">
        <v>85</v>
      </c>
      <c r="D570" s="66"/>
      <c r="F570" t="s">
        <v>48</v>
      </c>
      <c r="G570" t="s">
        <v>49</v>
      </c>
      <c r="H570" s="1">
        <f t="shared" si="30"/>
        <v>76533.429999999993</v>
      </c>
      <c r="I570" s="1">
        <f t="shared" si="31"/>
        <v>76533.429999999993</v>
      </c>
      <c r="J570" t="s">
        <v>48</v>
      </c>
      <c r="K570" s="45" t="s">
        <v>164</v>
      </c>
      <c r="L570" s="57">
        <v>0</v>
      </c>
      <c r="M570" s="58">
        <v>0</v>
      </c>
      <c r="N570" s="57">
        <v>0</v>
      </c>
      <c r="O570" s="58">
        <v>0</v>
      </c>
      <c r="P570" s="57">
        <v>0</v>
      </c>
      <c r="Q570" s="58">
        <v>0</v>
      </c>
      <c r="R570" s="57">
        <v>0</v>
      </c>
      <c r="S570" s="58">
        <v>0</v>
      </c>
      <c r="T570" s="57">
        <v>0</v>
      </c>
      <c r="U570" s="58">
        <v>76533.429999999993</v>
      </c>
      <c r="V570" s="57">
        <v>-186.86</v>
      </c>
      <c r="W570" s="58">
        <v>0</v>
      </c>
      <c r="X570" s="59">
        <v>76346.570000000007</v>
      </c>
    </row>
    <row r="571" spans="1:24" x14ac:dyDescent="0.25">
      <c r="A571" t="s">
        <v>85</v>
      </c>
      <c r="D571" s="66"/>
      <c r="F571" t="s">
        <v>50</v>
      </c>
      <c r="G571" t="s">
        <v>51</v>
      </c>
      <c r="H571" s="1">
        <f t="shared" si="30"/>
        <v>714142.49</v>
      </c>
      <c r="I571" s="1">
        <f t="shared" si="31"/>
        <v>714071.55</v>
      </c>
      <c r="J571" t="s">
        <v>50</v>
      </c>
      <c r="K571" s="45" t="s">
        <v>165</v>
      </c>
      <c r="L571" s="57">
        <v>5571.88</v>
      </c>
      <c r="M571" s="58">
        <v>0</v>
      </c>
      <c r="N571" s="57">
        <v>0</v>
      </c>
      <c r="O571" s="58">
        <v>70.94</v>
      </c>
      <c r="P571" s="57">
        <v>0</v>
      </c>
      <c r="Q571" s="58">
        <v>0</v>
      </c>
      <c r="R571" s="57">
        <v>0</v>
      </c>
      <c r="S571" s="58">
        <v>0</v>
      </c>
      <c r="T571" s="57">
        <v>0</v>
      </c>
      <c r="U571" s="58">
        <v>714071.55</v>
      </c>
      <c r="V571" s="57">
        <v>32295.05</v>
      </c>
      <c r="W571" s="58">
        <v>4178.93</v>
      </c>
      <c r="X571" s="59">
        <v>756188.35</v>
      </c>
    </row>
    <row r="572" spans="1:24" x14ac:dyDescent="0.25">
      <c r="A572" t="s">
        <v>85</v>
      </c>
      <c r="D572" s="66"/>
      <c r="F572" t="s">
        <v>52</v>
      </c>
      <c r="G572" t="s">
        <v>53</v>
      </c>
      <c r="H572" s="1">
        <f t="shared" si="30"/>
        <v>3383968.17</v>
      </c>
      <c r="I572" s="1">
        <f t="shared" si="31"/>
        <v>3383150.27</v>
      </c>
      <c r="J572" t="s">
        <v>52</v>
      </c>
      <c r="K572" s="45" t="s">
        <v>166</v>
      </c>
      <c r="L572" s="57">
        <v>0</v>
      </c>
      <c r="M572" s="58">
        <v>0</v>
      </c>
      <c r="N572" s="57">
        <v>0</v>
      </c>
      <c r="O572" s="58">
        <v>817.9</v>
      </c>
      <c r="P572" s="57">
        <v>0</v>
      </c>
      <c r="Q572" s="58">
        <v>0</v>
      </c>
      <c r="R572" s="57">
        <v>0</v>
      </c>
      <c r="S572" s="58">
        <v>0</v>
      </c>
      <c r="T572" s="57">
        <v>0</v>
      </c>
      <c r="U572" s="58">
        <v>3383150.27</v>
      </c>
      <c r="V572" s="57">
        <v>18681.59</v>
      </c>
      <c r="W572" s="58">
        <v>0</v>
      </c>
      <c r="X572" s="59">
        <v>3402649.76</v>
      </c>
    </row>
    <row r="573" spans="1:24" x14ac:dyDescent="0.25">
      <c r="A573" t="s">
        <v>85</v>
      </c>
      <c r="D573" s="66"/>
      <c r="F573" t="s">
        <v>54</v>
      </c>
      <c r="G573" t="s">
        <v>55</v>
      </c>
      <c r="H573" s="1">
        <f t="shared" si="30"/>
        <v>3660.93</v>
      </c>
      <c r="I573" s="1">
        <f t="shared" si="31"/>
        <v>3660.93</v>
      </c>
      <c r="J573" t="s">
        <v>54</v>
      </c>
      <c r="K573" s="45" t="s">
        <v>167</v>
      </c>
      <c r="L573" s="57">
        <v>0</v>
      </c>
      <c r="M573" s="58">
        <v>0</v>
      </c>
      <c r="N573" s="57">
        <v>0</v>
      </c>
      <c r="O573" s="58">
        <v>0</v>
      </c>
      <c r="P573" s="57">
        <v>0</v>
      </c>
      <c r="Q573" s="58">
        <v>0</v>
      </c>
      <c r="R573" s="57">
        <v>0</v>
      </c>
      <c r="S573" s="58">
        <v>0</v>
      </c>
      <c r="T573" s="57">
        <v>0</v>
      </c>
      <c r="U573" s="58">
        <v>3660.93</v>
      </c>
      <c r="V573" s="57">
        <v>819.33</v>
      </c>
      <c r="W573" s="58">
        <v>0</v>
      </c>
      <c r="X573" s="59">
        <v>4480.26</v>
      </c>
    </row>
    <row r="574" spans="1:24" x14ac:dyDescent="0.25">
      <c r="A574" t="s">
        <v>85</v>
      </c>
      <c r="D574" s="66"/>
      <c r="F574" t="s">
        <v>56</v>
      </c>
      <c r="G574" t="s">
        <v>57</v>
      </c>
      <c r="H574" s="1">
        <f t="shared" si="30"/>
        <v>799970.62</v>
      </c>
      <c r="I574" s="1">
        <f t="shared" si="31"/>
        <v>799970.62</v>
      </c>
      <c r="J574" t="s">
        <v>56</v>
      </c>
      <c r="K574" s="45" t="s">
        <v>168</v>
      </c>
      <c r="L574" s="57">
        <v>0</v>
      </c>
      <c r="M574" s="58">
        <v>0</v>
      </c>
      <c r="N574" s="57">
        <v>0</v>
      </c>
      <c r="O574" s="58">
        <v>0</v>
      </c>
      <c r="P574" s="57">
        <v>0</v>
      </c>
      <c r="Q574" s="58">
        <v>0</v>
      </c>
      <c r="R574" s="57">
        <v>0</v>
      </c>
      <c r="S574" s="58">
        <v>0</v>
      </c>
      <c r="T574" s="57">
        <v>0</v>
      </c>
      <c r="U574" s="58">
        <v>799970.62</v>
      </c>
      <c r="V574" s="57">
        <v>1861.38</v>
      </c>
      <c r="W574" s="58">
        <v>0</v>
      </c>
      <c r="X574" s="59">
        <v>801832</v>
      </c>
    </row>
    <row r="575" spans="1:24" x14ac:dyDescent="0.25">
      <c r="A575" t="s">
        <v>85</v>
      </c>
      <c r="D575" s="66"/>
      <c r="F575" t="s">
        <v>58</v>
      </c>
      <c r="G575" t="s">
        <v>59</v>
      </c>
      <c r="H575" s="1">
        <f t="shared" si="30"/>
        <v>1717814.6</v>
      </c>
      <c r="I575" s="1">
        <f t="shared" si="31"/>
        <v>1717814.6</v>
      </c>
      <c r="J575" t="s">
        <v>58</v>
      </c>
      <c r="K575" s="45" t="s">
        <v>169</v>
      </c>
      <c r="L575" s="57">
        <v>1503558.6</v>
      </c>
      <c r="M575" s="58">
        <v>0</v>
      </c>
      <c r="N575" s="57">
        <v>0</v>
      </c>
      <c r="O575" s="58">
        <v>0</v>
      </c>
      <c r="P575" s="57">
        <v>0</v>
      </c>
      <c r="Q575" s="58">
        <v>0</v>
      </c>
      <c r="R575" s="57">
        <v>0</v>
      </c>
      <c r="S575" s="58">
        <v>0</v>
      </c>
      <c r="T575" s="57">
        <v>0</v>
      </c>
      <c r="U575" s="58">
        <v>1717814.6</v>
      </c>
      <c r="V575" s="57">
        <v>1192.33</v>
      </c>
      <c r="W575" s="58">
        <v>1124936.92</v>
      </c>
      <c r="X575" s="59">
        <v>4347502.45</v>
      </c>
    </row>
    <row r="576" spans="1:24" x14ac:dyDescent="0.25">
      <c r="A576" t="s">
        <v>85</v>
      </c>
      <c r="D576" s="66"/>
      <c r="F576" t="s">
        <v>60</v>
      </c>
      <c r="G576" t="s">
        <v>61</v>
      </c>
      <c r="H576" s="1">
        <f t="shared" si="30"/>
        <v>156879.81</v>
      </c>
      <c r="I576" s="1">
        <f t="shared" si="31"/>
        <v>156879.81</v>
      </c>
      <c r="J576" t="s">
        <v>60</v>
      </c>
      <c r="K576" s="45" t="s">
        <v>170</v>
      </c>
      <c r="L576" s="57">
        <v>123109.64</v>
      </c>
      <c r="M576" s="58">
        <v>0</v>
      </c>
      <c r="N576" s="57">
        <v>0</v>
      </c>
      <c r="O576" s="58">
        <v>0</v>
      </c>
      <c r="P576" s="57">
        <v>0</v>
      </c>
      <c r="Q576" s="58">
        <v>0</v>
      </c>
      <c r="R576" s="57">
        <v>0</v>
      </c>
      <c r="S576" s="58">
        <v>0</v>
      </c>
      <c r="T576" s="57">
        <v>0</v>
      </c>
      <c r="U576" s="58">
        <v>156879.81</v>
      </c>
      <c r="V576" s="57">
        <v>21.72</v>
      </c>
      <c r="W576" s="58">
        <v>92250.5</v>
      </c>
      <c r="X576" s="59">
        <v>372261.67</v>
      </c>
    </row>
    <row r="577" spans="1:24" x14ac:dyDescent="0.25">
      <c r="A577" t="s">
        <v>85</v>
      </c>
      <c r="D577" s="66"/>
      <c r="F577" t="s">
        <v>62</v>
      </c>
      <c r="G577" t="s">
        <v>63</v>
      </c>
      <c r="H577" s="1">
        <f t="shared" si="30"/>
        <v>0</v>
      </c>
      <c r="I577" s="1">
        <f t="shared" si="31"/>
        <v>0</v>
      </c>
      <c r="J577" t="s">
        <v>62</v>
      </c>
      <c r="K577" s="45" t="s">
        <v>171</v>
      </c>
      <c r="L577" s="57">
        <v>0</v>
      </c>
      <c r="M577" s="58">
        <v>0</v>
      </c>
      <c r="N577" s="57">
        <v>0</v>
      </c>
      <c r="O577" s="58">
        <v>0</v>
      </c>
      <c r="P577" s="57">
        <v>0</v>
      </c>
      <c r="Q577" s="58">
        <v>0</v>
      </c>
      <c r="R577" s="57">
        <v>0</v>
      </c>
      <c r="S577" s="58">
        <v>0</v>
      </c>
      <c r="T577" s="57">
        <v>0</v>
      </c>
      <c r="U577" s="58">
        <v>0</v>
      </c>
      <c r="V577" s="57">
        <v>0</v>
      </c>
      <c r="W577" s="58">
        <v>0</v>
      </c>
      <c r="X577" s="59">
        <v>0</v>
      </c>
    </row>
    <row r="578" spans="1:24" x14ac:dyDescent="0.25">
      <c r="A578" t="s">
        <v>85</v>
      </c>
      <c r="D578" s="66"/>
      <c r="F578" t="s">
        <v>64</v>
      </c>
      <c r="G578" t="s">
        <v>65</v>
      </c>
      <c r="H578" s="1">
        <f t="shared" si="30"/>
        <v>2294549.59</v>
      </c>
      <c r="I578" s="1">
        <f t="shared" si="31"/>
        <v>2294549.59</v>
      </c>
      <c r="J578" t="s">
        <v>64</v>
      </c>
      <c r="K578" s="45" t="s">
        <v>172</v>
      </c>
      <c r="L578" s="57">
        <v>913984.3</v>
      </c>
      <c r="M578" s="58">
        <v>0</v>
      </c>
      <c r="N578" s="57">
        <v>0</v>
      </c>
      <c r="O578" s="58">
        <v>0</v>
      </c>
      <c r="P578" s="57">
        <v>0</v>
      </c>
      <c r="Q578" s="58">
        <v>0</v>
      </c>
      <c r="R578" s="57">
        <v>0</v>
      </c>
      <c r="S578" s="58">
        <v>0</v>
      </c>
      <c r="T578" s="57">
        <v>0</v>
      </c>
      <c r="U578" s="58">
        <v>2294549.59</v>
      </c>
      <c r="V578" s="57">
        <v>110203.29</v>
      </c>
      <c r="W578" s="58">
        <v>684300.76</v>
      </c>
      <c r="X578" s="59">
        <v>4003037.94</v>
      </c>
    </row>
    <row r="579" spans="1:24" x14ac:dyDescent="0.25">
      <c r="A579" t="s">
        <v>85</v>
      </c>
      <c r="D579" s="66"/>
      <c r="F579" t="s">
        <v>66</v>
      </c>
      <c r="G579" t="s">
        <v>67</v>
      </c>
      <c r="H579" s="1">
        <f t="shared" si="30"/>
        <v>929836.46</v>
      </c>
      <c r="I579" s="1">
        <f t="shared" si="31"/>
        <v>929836.46</v>
      </c>
      <c r="J579" t="s">
        <v>66</v>
      </c>
      <c r="K579" s="45" t="s">
        <v>173</v>
      </c>
      <c r="L579" s="57">
        <v>737.63</v>
      </c>
      <c r="M579" s="58">
        <v>0</v>
      </c>
      <c r="N579" s="57">
        <v>0</v>
      </c>
      <c r="O579" s="58">
        <v>0</v>
      </c>
      <c r="P579" s="57">
        <v>0</v>
      </c>
      <c r="Q579" s="58">
        <v>0</v>
      </c>
      <c r="R579" s="57">
        <v>0</v>
      </c>
      <c r="S579" s="58">
        <v>0</v>
      </c>
      <c r="T579" s="57">
        <v>0</v>
      </c>
      <c r="U579" s="58">
        <v>929836.46</v>
      </c>
      <c r="V579" s="57">
        <v>2715.32</v>
      </c>
      <c r="W579" s="58">
        <v>552.58000000000004</v>
      </c>
      <c r="X579" s="59">
        <v>933841.99</v>
      </c>
    </row>
    <row r="580" spans="1:24" x14ac:dyDescent="0.25">
      <c r="A580" t="s">
        <v>85</v>
      </c>
      <c r="D580" s="66"/>
      <c r="F580" t="s">
        <v>68</v>
      </c>
      <c r="G580" t="s">
        <v>69</v>
      </c>
      <c r="H580" s="1">
        <f t="shared" si="30"/>
        <v>93478.5</v>
      </c>
      <c r="I580" s="1">
        <f t="shared" si="31"/>
        <v>93478.5</v>
      </c>
      <c r="J580" t="s">
        <v>68</v>
      </c>
      <c r="K580" s="45" t="s">
        <v>174</v>
      </c>
      <c r="L580" s="57">
        <v>0</v>
      </c>
      <c r="M580" s="58">
        <v>0</v>
      </c>
      <c r="N580" s="57">
        <v>0</v>
      </c>
      <c r="O580" s="58">
        <v>0</v>
      </c>
      <c r="P580" s="57">
        <v>0</v>
      </c>
      <c r="Q580" s="58">
        <v>0</v>
      </c>
      <c r="R580" s="57">
        <v>0</v>
      </c>
      <c r="S580" s="58">
        <v>0</v>
      </c>
      <c r="T580" s="57">
        <v>0</v>
      </c>
      <c r="U580" s="58">
        <v>93478.5</v>
      </c>
      <c r="V580" s="57">
        <v>417.43</v>
      </c>
      <c r="W580" s="58">
        <v>2.79</v>
      </c>
      <c r="X580" s="59">
        <v>93898.72</v>
      </c>
    </row>
    <row r="581" spans="1:24" x14ac:dyDescent="0.25">
      <c r="A581" t="s">
        <v>85</v>
      </c>
      <c r="D581" s="66"/>
      <c r="F581" t="s">
        <v>70</v>
      </c>
      <c r="G581" t="s">
        <v>71</v>
      </c>
      <c r="H581" s="1">
        <f t="shared" si="30"/>
        <v>389958.66</v>
      </c>
      <c r="I581" s="1">
        <f t="shared" si="31"/>
        <v>389958.66</v>
      </c>
      <c r="J581" t="s">
        <v>70</v>
      </c>
      <c r="K581" s="45" t="s">
        <v>175</v>
      </c>
      <c r="L581" s="57">
        <v>99880.86</v>
      </c>
      <c r="M581" s="58">
        <v>0</v>
      </c>
      <c r="N581" s="57">
        <v>0</v>
      </c>
      <c r="O581" s="58">
        <v>0</v>
      </c>
      <c r="P581" s="57">
        <v>0</v>
      </c>
      <c r="Q581" s="58">
        <v>0</v>
      </c>
      <c r="R581" s="57">
        <v>0</v>
      </c>
      <c r="S581" s="58">
        <v>0</v>
      </c>
      <c r="T581" s="57">
        <v>0</v>
      </c>
      <c r="U581" s="58">
        <v>389958.66</v>
      </c>
      <c r="V581" s="57">
        <v>1441.71</v>
      </c>
      <c r="W581" s="58">
        <v>73989.789999999994</v>
      </c>
      <c r="X581" s="59">
        <v>565271.02</v>
      </c>
    </row>
    <row r="582" spans="1:24" ht="13.8" thickBot="1" x14ac:dyDescent="0.3">
      <c r="D582" s="66"/>
      <c r="H582" s="6">
        <f>SUM(H548:H581)</f>
        <v>24398978.590000004</v>
      </c>
      <c r="I582" s="6">
        <f>SUM(I548:I581)</f>
        <v>24397918.120000005</v>
      </c>
      <c r="K582" s="42"/>
      <c r="L582" s="60">
        <v>3065872.0799999996</v>
      </c>
      <c r="M582" s="61">
        <v>0</v>
      </c>
      <c r="N582" s="60">
        <v>0</v>
      </c>
      <c r="O582" s="61">
        <v>1060.47</v>
      </c>
      <c r="P582" s="60">
        <v>445.3</v>
      </c>
      <c r="Q582" s="61">
        <v>0</v>
      </c>
      <c r="R582" s="60">
        <v>0</v>
      </c>
      <c r="S582" s="61">
        <v>0</v>
      </c>
      <c r="T582" s="60">
        <v>0</v>
      </c>
      <c r="U582" s="61">
        <v>24397918.120000005</v>
      </c>
      <c r="V582" s="60">
        <v>684708.67999999993</v>
      </c>
      <c r="W582" s="61">
        <v>2294225.46</v>
      </c>
      <c r="X582" s="60">
        <v>30444230.110000003</v>
      </c>
    </row>
    <row r="583" spans="1:24" ht="13.8" thickTop="1" x14ac:dyDescent="0.25">
      <c r="D583" s="66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51"/>
      <c r="X583" s="42"/>
    </row>
    <row r="584" spans="1:24" x14ac:dyDescent="0.25">
      <c r="A584" t="s">
        <v>86</v>
      </c>
      <c r="B584" t="s">
        <v>98</v>
      </c>
      <c r="C584" s="21">
        <f>SUM(H584:H586)</f>
        <v>644918.04</v>
      </c>
      <c r="D584" s="20">
        <f>SUM(I584:I586)</f>
        <v>428274.6</v>
      </c>
      <c r="E584" s="1"/>
      <c r="F584" t="s">
        <v>4</v>
      </c>
      <c r="G584" t="s">
        <v>5</v>
      </c>
      <c r="H584" s="1">
        <f t="shared" ref="H584:H617" si="32">SUM(M584,O584,Q584,U584,S584)</f>
        <v>196020.89</v>
      </c>
      <c r="I584" s="1">
        <f t="shared" ref="I584:I617" si="33">U584</f>
        <v>129563.71</v>
      </c>
      <c r="J584" t="s">
        <v>4</v>
      </c>
      <c r="K584" s="45" t="s">
        <v>142</v>
      </c>
      <c r="L584" s="57">
        <v>0</v>
      </c>
      <c r="M584" s="58">
        <v>33228.589999999997</v>
      </c>
      <c r="N584" s="57">
        <v>0</v>
      </c>
      <c r="O584" s="58">
        <v>33228.589999999997</v>
      </c>
      <c r="P584" s="57">
        <v>0</v>
      </c>
      <c r="Q584" s="58">
        <v>0</v>
      </c>
      <c r="R584" s="57">
        <v>0</v>
      </c>
      <c r="S584" s="58">
        <v>0</v>
      </c>
      <c r="T584" s="57">
        <v>0</v>
      </c>
      <c r="U584" s="58">
        <v>129563.71</v>
      </c>
      <c r="V584" s="57">
        <v>0</v>
      </c>
      <c r="W584" s="58">
        <v>0</v>
      </c>
      <c r="X584" s="59">
        <v>196020.89</v>
      </c>
    </row>
    <row r="585" spans="1:24" x14ac:dyDescent="0.25">
      <c r="A585" t="s">
        <v>86</v>
      </c>
      <c r="B585" t="s">
        <v>99</v>
      </c>
      <c r="C585" s="21">
        <f>H596</f>
        <v>483538.56</v>
      </c>
      <c r="D585" s="20">
        <f>I596</f>
        <v>321636.18</v>
      </c>
      <c r="E585" s="1"/>
      <c r="F585" t="s">
        <v>6</v>
      </c>
      <c r="G585" t="s">
        <v>7</v>
      </c>
      <c r="H585" s="1">
        <f t="shared" si="32"/>
        <v>21308.260000000002</v>
      </c>
      <c r="I585" s="1">
        <f t="shared" si="33"/>
        <v>14173.54</v>
      </c>
      <c r="J585" t="s">
        <v>6</v>
      </c>
      <c r="K585" s="45" t="s">
        <v>143</v>
      </c>
      <c r="L585" s="57">
        <v>0</v>
      </c>
      <c r="M585" s="58">
        <v>3567.36</v>
      </c>
      <c r="N585" s="57">
        <v>0</v>
      </c>
      <c r="O585" s="58">
        <v>3567.36</v>
      </c>
      <c r="P585" s="57">
        <v>0</v>
      </c>
      <c r="Q585" s="58">
        <v>0</v>
      </c>
      <c r="R585" s="57">
        <v>0</v>
      </c>
      <c r="S585" s="58">
        <v>0</v>
      </c>
      <c r="T585" s="57">
        <v>0</v>
      </c>
      <c r="U585" s="58">
        <v>14173.54</v>
      </c>
      <c r="V585" s="57">
        <v>0</v>
      </c>
      <c r="W585" s="58">
        <v>0</v>
      </c>
      <c r="X585" s="59">
        <v>21308.26</v>
      </c>
    </row>
    <row r="586" spans="1:24" x14ac:dyDescent="0.25">
      <c r="A586" t="s">
        <v>86</v>
      </c>
      <c r="B586" t="s">
        <v>100</v>
      </c>
      <c r="C586" s="21">
        <f>SUM(H587:H588)</f>
        <v>74380.83</v>
      </c>
      <c r="D586" s="20">
        <f>SUM(I587:I588)</f>
        <v>49405.51</v>
      </c>
      <c r="E586" s="1"/>
      <c r="F586" t="s">
        <v>8</v>
      </c>
      <c r="G586" t="s">
        <v>9</v>
      </c>
      <c r="H586" s="1">
        <f t="shared" si="32"/>
        <v>427588.89</v>
      </c>
      <c r="I586" s="1">
        <f t="shared" si="33"/>
        <v>284537.34999999998</v>
      </c>
      <c r="J586" t="s">
        <v>8</v>
      </c>
      <c r="K586" s="45" t="s">
        <v>144</v>
      </c>
      <c r="L586" s="57">
        <v>0</v>
      </c>
      <c r="M586" s="58">
        <v>71525.77</v>
      </c>
      <c r="N586" s="57">
        <v>130.49</v>
      </c>
      <c r="O586" s="58">
        <v>71525.77</v>
      </c>
      <c r="P586" s="57">
        <v>130.49</v>
      </c>
      <c r="Q586" s="58">
        <v>0</v>
      </c>
      <c r="R586" s="57">
        <v>0</v>
      </c>
      <c r="S586" s="58">
        <v>0</v>
      </c>
      <c r="T586" s="57">
        <v>0</v>
      </c>
      <c r="U586" s="58">
        <v>284537.34999999998</v>
      </c>
      <c r="V586" s="57">
        <v>519.89</v>
      </c>
      <c r="W586" s="58">
        <v>0</v>
      </c>
      <c r="X586" s="59">
        <v>428369.76</v>
      </c>
    </row>
    <row r="587" spans="1:24" x14ac:dyDescent="0.25">
      <c r="A587" t="s">
        <v>86</v>
      </c>
      <c r="B587" t="s">
        <v>110</v>
      </c>
      <c r="C587" s="21">
        <f>H589</f>
        <v>221067.19999999998</v>
      </c>
      <c r="D587" s="20">
        <f>I589</f>
        <v>147050.35999999999</v>
      </c>
      <c r="E587" s="1"/>
      <c r="F587" t="s">
        <v>10</v>
      </c>
      <c r="G587" t="s">
        <v>11</v>
      </c>
      <c r="H587" s="1">
        <f t="shared" si="32"/>
        <v>51215.87</v>
      </c>
      <c r="I587" s="1">
        <f t="shared" si="33"/>
        <v>34039.410000000003</v>
      </c>
      <c r="J587" t="s">
        <v>10</v>
      </c>
      <c r="K587" s="45" t="s">
        <v>145</v>
      </c>
      <c r="L587" s="57">
        <v>0</v>
      </c>
      <c r="M587" s="58">
        <v>8588.23</v>
      </c>
      <c r="N587" s="57">
        <v>0</v>
      </c>
      <c r="O587" s="58">
        <v>8588.23</v>
      </c>
      <c r="P587" s="57">
        <v>0</v>
      </c>
      <c r="Q587" s="58">
        <v>0</v>
      </c>
      <c r="R587" s="57">
        <v>0</v>
      </c>
      <c r="S587" s="58">
        <v>0</v>
      </c>
      <c r="T587" s="57">
        <v>0</v>
      </c>
      <c r="U587" s="58">
        <v>34039.410000000003</v>
      </c>
      <c r="V587" s="57">
        <v>0</v>
      </c>
      <c r="W587" s="58">
        <v>0</v>
      </c>
      <c r="X587" s="59">
        <v>51215.87</v>
      </c>
    </row>
    <row r="588" spans="1:24" x14ac:dyDescent="0.25">
      <c r="A588" t="s">
        <v>86</v>
      </c>
      <c r="B588" t="s">
        <v>101</v>
      </c>
      <c r="C588" s="21">
        <f>SUM(H590:H591)</f>
        <v>1698595.75</v>
      </c>
      <c r="D588" s="20">
        <f>SUM(I590:I591)</f>
        <v>1128511.03</v>
      </c>
      <c r="E588" s="1"/>
      <c r="F588" t="s">
        <v>12</v>
      </c>
      <c r="G588" t="s">
        <v>13</v>
      </c>
      <c r="H588" s="1">
        <f t="shared" si="32"/>
        <v>23164.959999999999</v>
      </c>
      <c r="I588" s="1">
        <f t="shared" si="33"/>
        <v>15366.1</v>
      </c>
      <c r="J588" t="s">
        <v>12</v>
      </c>
      <c r="K588" s="45" t="s">
        <v>146</v>
      </c>
      <c r="L588" s="57">
        <v>0</v>
      </c>
      <c r="M588" s="58">
        <v>3899.43</v>
      </c>
      <c r="N588" s="57">
        <v>1464</v>
      </c>
      <c r="O588" s="58">
        <v>3899.43</v>
      </c>
      <c r="P588" s="57">
        <v>1464</v>
      </c>
      <c r="Q588" s="58">
        <v>0</v>
      </c>
      <c r="R588" s="57">
        <v>0</v>
      </c>
      <c r="S588" s="58">
        <v>0</v>
      </c>
      <c r="T588" s="57">
        <v>0</v>
      </c>
      <c r="U588" s="58">
        <v>15366.1</v>
      </c>
      <c r="V588" s="57">
        <v>5819.95</v>
      </c>
      <c r="W588" s="58">
        <v>0</v>
      </c>
      <c r="X588" s="59">
        <v>31912.91</v>
      </c>
    </row>
    <row r="589" spans="1:24" x14ac:dyDescent="0.25">
      <c r="A589" t="s">
        <v>86</v>
      </c>
      <c r="B589" t="s">
        <v>102</v>
      </c>
      <c r="C589" s="21">
        <f>SUM(H592:H593)</f>
        <v>299590.15999999997</v>
      </c>
      <c r="D589" s="20">
        <f>SUM(I592:I593)</f>
        <v>198963.22</v>
      </c>
      <c r="E589" s="1"/>
      <c r="F589" t="s">
        <v>14</v>
      </c>
      <c r="G589" t="s">
        <v>15</v>
      </c>
      <c r="H589" s="1">
        <f t="shared" si="32"/>
        <v>221067.19999999998</v>
      </c>
      <c r="I589" s="1">
        <f t="shared" si="33"/>
        <v>147050.35999999999</v>
      </c>
      <c r="J589" t="s">
        <v>14</v>
      </c>
      <c r="K589" s="45" t="s">
        <v>147</v>
      </c>
      <c r="L589" s="57">
        <v>0</v>
      </c>
      <c r="M589" s="58">
        <v>37008.42</v>
      </c>
      <c r="N589" s="57">
        <v>1603.48</v>
      </c>
      <c r="O589" s="58">
        <v>37008.42</v>
      </c>
      <c r="P589" s="57">
        <v>1603.48</v>
      </c>
      <c r="Q589" s="58">
        <v>0</v>
      </c>
      <c r="R589" s="57">
        <v>0</v>
      </c>
      <c r="S589" s="58">
        <v>0</v>
      </c>
      <c r="T589" s="57">
        <v>0</v>
      </c>
      <c r="U589" s="58">
        <v>147050.35999999999</v>
      </c>
      <c r="V589" s="57">
        <v>6369.89</v>
      </c>
      <c r="W589" s="58">
        <v>0</v>
      </c>
      <c r="X589" s="59">
        <v>230644.05</v>
      </c>
    </row>
    <row r="590" spans="1:24" x14ac:dyDescent="0.25">
      <c r="A590" t="s">
        <v>86</v>
      </c>
      <c r="B590" t="s">
        <v>103</v>
      </c>
      <c r="C590" s="21">
        <f>H594</f>
        <v>92998.540000000008</v>
      </c>
      <c r="D590" s="20">
        <f>I594</f>
        <v>61627.32</v>
      </c>
      <c r="E590" s="1"/>
      <c r="F590" t="s">
        <v>16</v>
      </c>
      <c r="G590" t="s">
        <v>17</v>
      </c>
      <c r="H590" s="1">
        <f t="shared" si="32"/>
        <v>1420600.33</v>
      </c>
      <c r="I590" s="1">
        <f t="shared" si="33"/>
        <v>943665.67</v>
      </c>
      <c r="J590" t="s">
        <v>16</v>
      </c>
      <c r="K590" s="45" t="s">
        <v>148</v>
      </c>
      <c r="L590" s="57">
        <v>0</v>
      </c>
      <c r="M590" s="58">
        <v>238467.33</v>
      </c>
      <c r="N590" s="57">
        <v>7332.86</v>
      </c>
      <c r="O590" s="58">
        <v>238467.33</v>
      </c>
      <c r="P590" s="57">
        <v>7332.86</v>
      </c>
      <c r="Q590" s="58">
        <v>0</v>
      </c>
      <c r="R590" s="57">
        <v>0</v>
      </c>
      <c r="S590" s="58">
        <v>0</v>
      </c>
      <c r="T590" s="57">
        <v>0</v>
      </c>
      <c r="U590" s="58">
        <v>943665.67</v>
      </c>
      <c r="V590" s="57">
        <v>29244.799999999999</v>
      </c>
      <c r="W590" s="58">
        <v>0</v>
      </c>
      <c r="X590" s="59">
        <v>1464510.85</v>
      </c>
    </row>
    <row r="591" spans="1:24" x14ac:dyDescent="0.25">
      <c r="A591" t="s">
        <v>86</v>
      </c>
      <c r="B591" t="s">
        <v>104</v>
      </c>
      <c r="C591" s="21">
        <f>SUM(H597:H598)</f>
        <v>75953.55</v>
      </c>
      <c r="D591" s="20">
        <f>SUM(I597:I598)</f>
        <v>50499.87</v>
      </c>
      <c r="E591" s="1"/>
      <c r="F591" t="s">
        <v>18</v>
      </c>
      <c r="G591" t="s">
        <v>19</v>
      </c>
      <c r="H591" s="1">
        <f t="shared" si="32"/>
        <v>277995.42</v>
      </c>
      <c r="I591" s="1">
        <f t="shared" si="33"/>
        <v>184845.36</v>
      </c>
      <c r="J591" t="s">
        <v>18</v>
      </c>
      <c r="K591" s="45" t="s">
        <v>149</v>
      </c>
      <c r="L591" s="57">
        <v>0</v>
      </c>
      <c r="M591" s="58">
        <v>46575.03</v>
      </c>
      <c r="N591" s="57">
        <v>86.07</v>
      </c>
      <c r="O591" s="58">
        <v>46575.03</v>
      </c>
      <c r="P591" s="57">
        <v>86.07</v>
      </c>
      <c r="Q591" s="58">
        <v>0</v>
      </c>
      <c r="R591" s="57">
        <v>0</v>
      </c>
      <c r="S591" s="58">
        <v>0</v>
      </c>
      <c r="T591" s="57">
        <v>0</v>
      </c>
      <c r="U591" s="58">
        <v>184845.36</v>
      </c>
      <c r="V591" s="57">
        <v>342.06</v>
      </c>
      <c r="W591" s="58">
        <v>0</v>
      </c>
      <c r="X591" s="59">
        <v>278509.62</v>
      </c>
    </row>
    <row r="592" spans="1:24" x14ac:dyDescent="0.25">
      <c r="A592" t="s">
        <v>86</v>
      </c>
      <c r="B592" t="s">
        <v>105</v>
      </c>
      <c r="C592" s="21">
        <f>H602</f>
        <v>12935.849999999999</v>
      </c>
      <c r="D592" s="20">
        <f>I602</f>
        <v>8616.41</v>
      </c>
      <c r="E592" s="1"/>
      <c r="F592" t="s">
        <v>20</v>
      </c>
      <c r="G592" t="s">
        <v>21</v>
      </c>
      <c r="H592" s="1">
        <f t="shared" si="32"/>
        <v>276926.28999999998</v>
      </c>
      <c r="I592" s="1">
        <f t="shared" si="33"/>
        <v>183984.43</v>
      </c>
      <c r="J592" t="s">
        <v>20</v>
      </c>
      <c r="K592" s="45" t="s">
        <v>150</v>
      </c>
      <c r="L592" s="57">
        <v>198.84</v>
      </c>
      <c r="M592" s="58">
        <v>46470.93</v>
      </c>
      <c r="N592" s="57">
        <v>939.27</v>
      </c>
      <c r="O592" s="58">
        <v>46470.93</v>
      </c>
      <c r="P592" s="57">
        <v>939.27</v>
      </c>
      <c r="Q592" s="58">
        <v>0</v>
      </c>
      <c r="R592" s="57">
        <v>0</v>
      </c>
      <c r="S592" s="58">
        <v>0</v>
      </c>
      <c r="T592" s="57">
        <v>0</v>
      </c>
      <c r="U592" s="58">
        <v>183984.43</v>
      </c>
      <c r="V592" s="57">
        <v>3738.43</v>
      </c>
      <c r="W592" s="58">
        <v>198.84</v>
      </c>
      <c r="X592" s="59">
        <v>282940.94</v>
      </c>
    </row>
    <row r="593" spans="1:24" x14ac:dyDescent="0.25">
      <c r="A593" t="s">
        <v>86</v>
      </c>
      <c r="B593" t="s">
        <v>106</v>
      </c>
      <c r="C593" s="21">
        <f>H603</f>
        <v>178543.24</v>
      </c>
      <c r="D593" s="20">
        <f>I603</f>
        <v>118838</v>
      </c>
      <c r="E593" s="1"/>
      <c r="F593" t="s">
        <v>22</v>
      </c>
      <c r="G593" t="s">
        <v>23</v>
      </c>
      <c r="H593" s="1">
        <f t="shared" si="32"/>
        <v>22663.870000000003</v>
      </c>
      <c r="I593" s="1">
        <f t="shared" si="33"/>
        <v>14978.79</v>
      </c>
      <c r="J593" t="s">
        <v>22</v>
      </c>
      <c r="K593" s="45" t="s">
        <v>151</v>
      </c>
      <c r="L593" s="57">
        <v>0</v>
      </c>
      <c r="M593" s="58">
        <v>3842.54</v>
      </c>
      <c r="N593" s="57">
        <v>0</v>
      </c>
      <c r="O593" s="58">
        <v>3842.54</v>
      </c>
      <c r="P593" s="57">
        <v>0</v>
      </c>
      <c r="Q593" s="58">
        <v>0</v>
      </c>
      <c r="R593" s="57">
        <v>0</v>
      </c>
      <c r="S593" s="58">
        <v>0</v>
      </c>
      <c r="T593" s="57">
        <v>0</v>
      </c>
      <c r="U593" s="58">
        <v>14978.79</v>
      </c>
      <c r="V593" s="57">
        <v>0</v>
      </c>
      <c r="W593" s="58">
        <v>0</v>
      </c>
      <c r="X593" s="59">
        <v>22663.87</v>
      </c>
    </row>
    <row r="594" spans="1:24" x14ac:dyDescent="0.25">
      <c r="A594" t="s">
        <v>86</v>
      </c>
      <c r="B594" t="s">
        <v>194</v>
      </c>
      <c r="C594" s="21">
        <f>H608</f>
        <v>1356374.14</v>
      </c>
      <c r="D594" s="20">
        <f>I608</f>
        <v>902153.82</v>
      </c>
      <c r="E594" s="1"/>
      <c r="F594" t="s">
        <v>24</v>
      </c>
      <c r="G594" t="s">
        <v>25</v>
      </c>
      <c r="H594" s="1">
        <f t="shared" si="32"/>
        <v>92998.540000000008</v>
      </c>
      <c r="I594" s="1">
        <f t="shared" si="33"/>
        <v>61627.32</v>
      </c>
      <c r="J594" t="s">
        <v>24</v>
      </c>
      <c r="K594" s="45" t="s">
        <v>152</v>
      </c>
      <c r="L594" s="57">
        <v>0</v>
      </c>
      <c r="M594" s="58">
        <v>15685.61</v>
      </c>
      <c r="N594" s="57">
        <v>0</v>
      </c>
      <c r="O594" s="58">
        <v>15685.61</v>
      </c>
      <c r="P594" s="57">
        <v>0</v>
      </c>
      <c r="Q594" s="58">
        <v>0</v>
      </c>
      <c r="R594" s="57">
        <v>0</v>
      </c>
      <c r="S594" s="58">
        <v>0</v>
      </c>
      <c r="T594" s="57">
        <v>0</v>
      </c>
      <c r="U594" s="58">
        <v>61627.32</v>
      </c>
      <c r="V594" s="57">
        <v>0</v>
      </c>
      <c r="W594" s="58">
        <v>0</v>
      </c>
      <c r="X594" s="59">
        <v>92998.54</v>
      </c>
    </row>
    <row r="595" spans="1:24" x14ac:dyDescent="0.25">
      <c r="A595" t="s">
        <v>86</v>
      </c>
      <c r="B595" t="s">
        <v>109</v>
      </c>
      <c r="C595" s="21">
        <f>H595+SUM(H599:H601)+SUM(H604:H607)+SUM(H609:H610)</f>
        <v>806265.92999999993</v>
      </c>
      <c r="D595" s="20">
        <f>I595+SUM(I599:I601)+SUM(I604:I607)+SUM(I609:I610)</f>
        <v>536125.49</v>
      </c>
      <c r="E595" s="1"/>
      <c r="F595" t="s">
        <v>26</v>
      </c>
      <c r="G595" t="s">
        <v>27</v>
      </c>
      <c r="H595" s="1">
        <f t="shared" si="32"/>
        <v>104969.66</v>
      </c>
      <c r="I595" s="1">
        <f t="shared" si="33"/>
        <v>69631</v>
      </c>
      <c r="J595" t="s">
        <v>26</v>
      </c>
      <c r="K595" s="45" t="s">
        <v>153</v>
      </c>
      <c r="L595" s="57">
        <v>0</v>
      </c>
      <c r="M595" s="58">
        <v>17669.330000000002</v>
      </c>
      <c r="N595" s="57">
        <v>24.22</v>
      </c>
      <c r="O595" s="58">
        <v>17669.330000000002</v>
      </c>
      <c r="P595" s="57">
        <v>24.22</v>
      </c>
      <c r="Q595" s="58">
        <v>0</v>
      </c>
      <c r="R595" s="57">
        <v>0</v>
      </c>
      <c r="S595" s="58">
        <v>0</v>
      </c>
      <c r="T595" s="57">
        <v>0</v>
      </c>
      <c r="U595" s="58">
        <v>69631</v>
      </c>
      <c r="V595" s="57">
        <v>94.63</v>
      </c>
      <c r="W595" s="58">
        <v>0</v>
      </c>
      <c r="X595" s="59">
        <v>105112.73</v>
      </c>
    </row>
    <row r="596" spans="1:24" x14ac:dyDescent="0.25">
      <c r="A596" t="s">
        <v>86</v>
      </c>
      <c r="B596" t="s">
        <v>107</v>
      </c>
      <c r="C596" s="21">
        <f>SUM(H611:H613)</f>
        <v>374585.94999999995</v>
      </c>
      <c r="D596" s="20">
        <f>SUM(I611:I613)</f>
        <v>248370.27</v>
      </c>
      <c r="E596" s="1"/>
      <c r="F596" t="s">
        <v>28</v>
      </c>
      <c r="G596" t="s">
        <v>29</v>
      </c>
      <c r="H596" s="1">
        <f t="shared" si="32"/>
        <v>483538.56</v>
      </c>
      <c r="I596" s="1">
        <f t="shared" si="33"/>
        <v>321636.18</v>
      </c>
      <c r="J596" t="s">
        <v>28</v>
      </c>
      <c r="K596" s="45" t="s">
        <v>154</v>
      </c>
      <c r="L596" s="57">
        <v>1790.18</v>
      </c>
      <c r="M596" s="58">
        <v>80951.19</v>
      </c>
      <c r="N596" s="57">
        <v>153.53</v>
      </c>
      <c r="O596" s="58">
        <v>80951.19</v>
      </c>
      <c r="P596" s="57">
        <v>153.53</v>
      </c>
      <c r="Q596" s="58">
        <v>0</v>
      </c>
      <c r="R596" s="57">
        <v>0</v>
      </c>
      <c r="S596" s="58">
        <v>0</v>
      </c>
      <c r="T596" s="57">
        <v>0</v>
      </c>
      <c r="U596" s="58">
        <v>321636.18</v>
      </c>
      <c r="V596" s="57">
        <v>610.33000000000004</v>
      </c>
      <c r="W596" s="58">
        <v>1785.09</v>
      </c>
      <c r="X596" s="59">
        <v>488031.22</v>
      </c>
    </row>
    <row r="597" spans="1:24" x14ac:dyDescent="0.25">
      <c r="A597" t="s">
        <v>86</v>
      </c>
      <c r="B597" t="s">
        <v>108</v>
      </c>
      <c r="C597" s="21">
        <f>SUM(H614:H617)</f>
        <v>883951.39</v>
      </c>
      <c r="D597" s="20">
        <f>SUM(I614:I617)</f>
        <v>587126.89</v>
      </c>
      <c r="F597" t="s">
        <v>30</v>
      </c>
      <c r="G597" t="s">
        <v>31</v>
      </c>
      <c r="H597" s="1">
        <f t="shared" si="32"/>
        <v>73951.69</v>
      </c>
      <c r="I597" s="1">
        <f t="shared" si="33"/>
        <v>49173.05</v>
      </c>
      <c r="J597" t="s">
        <v>30</v>
      </c>
      <c r="K597" s="45" t="s">
        <v>155</v>
      </c>
      <c r="L597" s="57">
        <v>0</v>
      </c>
      <c r="M597" s="58">
        <v>12389.32</v>
      </c>
      <c r="N597" s="57">
        <v>35.24</v>
      </c>
      <c r="O597" s="58">
        <v>12389.32</v>
      </c>
      <c r="P597" s="57">
        <v>35.24</v>
      </c>
      <c r="Q597" s="58">
        <v>0</v>
      </c>
      <c r="R597" s="57">
        <v>0</v>
      </c>
      <c r="S597" s="58">
        <v>0</v>
      </c>
      <c r="T597" s="57">
        <v>0</v>
      </c>
      <c r="U597" s="58">
        <v>49173.05</v>
      </c>
      <c r="V597" s="57">
        <v>138.91</v>
      </c>
      <c r="W597" s="58">
        <v>0</v>
      </c>
      <c r="X597" s="59">
        <v>74161.08</v>
      </c>
    </row>
    <row r="598" spans="1:24" x14ac:dyDescent="0.25">
      <c r="A598" t="s">
        <v>86</v>
      </c>
      <c r="D598" s="66"/>
      <c r="E598" s="6"/>
      <c r="F598" t="s">
        <v>32</v>
      </c>
      <c r="G598" t="s">
        <v>33</v>
      </c>
      <c r="H598" s="1">
        <f t="shared" si="32"/>
        <v>2001.86</v>
      </c>
      <c r="I598" s="1">
        <f t="shared" si="33"/>
        <v>1326.82</v>
      </c>
      <c r="J598" t="s">
        <v>32</v>
      </c>
      <c r="K598" s="45" t="s">
        <v>156</v>
      </c>
      <c r="L598" s="57">
        <v>0</v>
      </c>
      <c r="M598" s="58">
        <v>337.52</v>
      </c>
      <c r="N598" s="57">
        <v>0</v>
      </c>
      <c r="O598" s="58">
        <v>337.52</v>
      </c>
      <c r="P598" s="57">
        <v>0</v>
      </c>
      <c r="Q598" s="58">
        <v>0</v>
      </c>
      <c r="R598" s="57">
        <v>0</v>
      </c>
      <c r="S598" s="58">
        <v>0</v>
      </c>
      <c r="T598" s="57">
        <v>0</v>
      </c>
      <c r="U598" s="58">
        <v>1326.82</v>
      </c>
      <c r="V598" s="57">
        <v>0</v>
      </c>
      <c r="W598" s="58">
        <v>0</v>
      </c>
      <c r="X598" s="59">
        <v>2001.86</v>
      </c>
    </row>
    <row r="599" spans="1:24" x14ac:dyDescent="0.25">
      <c r="A599" t="s">
        <v>86</v>
      </c>
      <c r="B599" s="3" t="s">
        <v>97</v>
      </c>
      <c r="C599" s="25">
        <f>SUM(C584:C597)</f>
        <v>7203699.129999999</v>
      </c>
      <c r="D599" s="28">
        <f>SUM(D584:D597)</f>
        <v>4787198.97</v>
      </c>
      <c r="F599" t="s">
        <v>34</v>
      </c>
      <c r="G599" t="s">
        <v>35</v>
      </c>
      <c r="H599" s="1">
        <f t="shared" si="32"/>
        <v>2687.25</v>
      </c>
      <c r="I599" s="1">
        <f t="shared" si="33"/>
        <v>1783.13</v>
      </c>
      <c r="J599" t="s">
        <v>34</v>
      </c>
      <c r="K599" s="45" t="s">
        <v>157</v>
      </c>
      <c r="L599" s="57">
        <v>0</v>
      </c>
      <c r="M599" s="58">
        <v>452.06</v>
      </c>
      <c r="N599" s="57">
        <v>6.28</v>
      </c>
      <c r="O599" s="58">
        <v>452.06</v>
      </c>
      <c r="P599" s="57">
        <v>6.28</v>
      </c>
      <c r="Q599" s="58">
        <v>0</v>
      </c>
      <c r="R599" s="57">
        <v>0</v>
      </c>
      <c r="S599" s="58">
        <v>0</v>
      </c>
      <c r="T599" s="57">
        <v>0</v>
      </c>
      <c r="U599" s="58">
        <v>1783.13</v>
      </c>
      <c r="V599" s="57">
        <v>24.8</v>
      </c>
      <c r="W599" s="58">
        <v>0</v>
      </c>
      <c r="X599" s="59">
        <v>2724.61</v>
      </c>
    </row>
    <row r="600" spans="1:24" x14ac:dyDescent="0.25">
      <c r="A600" t="s">
        <v>86</v>
      </c>
      <c r="D600" s="66"/>
      <c r="F600" t="s">
        <v>36</v>
      </c>
      <c r="G600" t="s">
        <v>37</v>
      </c>
      <c r="H600" s="1">
        <f t="shared" si="32"/>
        <v>53215.819999999992</v>
      </c>
      <c r="I600" s="1">
        <f t="shared" si="33"/>
        <v>35314.379999999997</v>
      </c>
      <c r="J600" t="s">
        <v>36</v>
      </c>
      <c r="K600" s="45" t="s">
        <v>158</v>
      </c>
      <c r="L600" s="57">
        <v>414.41</v>
      </c>
      <c r="M600" s="58">
        <v>8950.7199999999993</v>
      </c>
      <c r="N600" s="57">
        <v>157.38</v>
      </c>
      <c r="O600" s="58">
        <v>8950.7199999999993</v>
      </c>
      <c r="P600" s="57">
        <v>157.38</v>
      </c>
      <c r="Q600" s="58">
        <v>0</v>
      </c>
      <c r="R600" s="57">
        <v>0</v>
      </c>
      <c r="S600" s="58">
        <v>0</v>
      </c>
      <c r="T600" s="57">
        <v>0</v>
      </c>
      <c r="U600" s="58">
        <v>35314.379999999997</v>
      </c>
      <c r="V600" s="57">
        <v>626.14</v>
      </c>
      <c r="W600" s="58">
        <v>414.4</v>
      </c>
      <c r="X600" s="59">
        <v>54985.53</v>
      </c>
    </row>
    <row r="601" spans="1:24" x14ac:dyDescent="0.25">
      <c r="A601" t="s">
        <v>86</v>
      </c>
      <c r="B601" s="30" t="s">
        <v>176</v>
      </c>
      <c r="C601" s="21">
        <f>SUM(C584:C595)</f>
        <v>5945161.7899999991</v>
      </c>
      <c r="D601" s="20">
        <f>SUM(D584:D595)</f>
        <v>3951701.8100000005</v>
      </c>
      <c r="F601" t="s">
        <v>38</v>
      </c>
      <c r="G601" t="s">
        <v>39</v>
      </c>
      <c r="H601" s="1">
        <f t="shared" si="32"/>
        <v>51139.94</v>
      </c>
      <c r="I601" s="1">
        <f t="shared" si="33"/>
        <v>33914.74</v>
      </c>
      <c r="J601" t="s">
        <v>38</v>
      </c>
      <c r="K601" s="45" t="s">
        <v>159</v>
      </c>
      <c r="L601" s="57">
        <v>19944.78</v>
      </c>
      <c r="M601" s="58">
        <v>8612.6</v>
      </c>
      <c r="N601" s="57">
        <v>5.3</v>
      </c>
      <c r="O601" s="58">
        <v>8612.6</v>
      </c>
      <c r="P601" s="57">
        <v>5.3</v>
      </c>
      <c r="Q601" s="58">
        <v>0</v>
      </c>
      <c r="R601" s="57">
        <v>0</v>
      </c>
      <c r="S601" s="58">
        <v>0</v>
      </c>
      <c r="T601" s="57">
        <v>0</v>
      </c>
      <c r="U601" s="58">
        <v>33914.74</v>
      </c>
      <c r="V601" s="57">
        <v>21.3</v>
      </c>
      <c r="W601" s="58">
        <v>19642.330000000002</v>
      </c>
      <c r="X601" s="59">
        <v>90758.95</v>
      </c>
    </row>
    <row r="602" spans="1:24" x14ac:dyDescent="0.25">
      <c r="A602" t="s">
        <v>86</v>
      </c>
      <c r="D602" s="66"/>
      <c r="F602" t="s">
        <v>40</v>
      </c>
      <c r="G602" t="s">
        <v>41</v>
      </c>
      <c r="H602" s="1">
        <f t="shared" si="32"/>
        <v>12935.849999999999</v>
      </c>
      <c r="I602" s="1">
        <f t="shared" si="33"/>
        <v>8616.41</v>
      </c>
      <c r="J602" t="s">
        <v>40</v>
      </c>
      <c r="K602" s="45" t="s">
        <v>160</v>
      </c>
      <c r="L602" s="57">
        <v>0</v>
      </c>
      <c r="M602" s="58">
        <v>2159.7199999999998</v>
      </c>
      <c r="N602" s="57">
        <v>0</v>
      </c>
      <c r="O602" s="58">
        <v>2159.7199999999998</v>
      </c>
      <c r="P602" s="57">
        <v>0</v>
      </c>
      <c r="Q602" s="58">
        <v>0</v>
      </c>
      <c r="R602" s="57">
        <v>0</v>
      </c>
      <c r="S602" s="58">
        <v>0</v>
      </c>
      <c r="T602" s="57">
        <v>0</v>
      </c>
      <c r="U602" s="58">
        <v>8616.41</v>
      </c>
      <c r="V602" s="57">
        <v>0</v>
      </c>
      <c r="W602" s="58">
        <v>0</v>
      </c>
      <c r="X602" s="59">
        <v>12935.85</v>
      </c>
    </row>
    <row r="603" spans="1:24" x14ac:dyDescent="0.25">
      <c r="A603" t="s">
        <v>86</v>
      </c>
      <c r="D603" s="66"/>
      <c r="F603" t="s">
        <v>42</v>
      </c>
      <c r="G603" t="s">
        <v>43</v>
      </c>
      <c r="H603" s="1">
        <f t="shared" si="32"/>
        <v>178543.24</v>
      </c>
      <c r="I603" s="1">
        <f t="shared" si="33"/>
        <v>118838</v>
      </c>
      <c r="J603" t="s">
        <v>42</v>
      </c>
      <c r="K603" s="45" t="s">
        <v>161</v>
      </c>
      <c r="L603" s="57">
        <v>0</v>
      </c>
      <c r="M603" s="58">
        <v>29852.62</v>
      </c>
      <c r="N603" s="57">
        <v>902.23</v>
      </c>
      <c r="O603" s="58">
        <v>29852.62</v>
      </c>
      <c r="P603" s="57">
        <v>902.23</v>
      </c>
      <c r="Q603" s="58">
        <v>0</v>
      </c>
      <c r="R603" s="57">
        <v>0</v>
      </c>
      <c r="S603" s="58">
        <v>0</v>
      </c>
      <c r="T603" s="57">
        <v>0</v>
      </c>
      <c r="U603" s="58">
        <v>118838</v>
      </c>
      <c r="V603" s="57">
        <v>3606.9</v>
      </c>
      <c r="W603" s="58">
        <v>0</v>
      </c>
      <c r="X603" s="59">
        <v>183954.6</v>
      </c>
    </row>
    <row r="604" spans="1:24" x14ac:dyDescent="0.25">
      <c r="A604" t="s">
        <v>86</v>
      </c>
      <c r="D604" s="66"/>
      <c r="F604" t="s">
        <v>44</v>
      </c>
      <c r="G604" t="s">
        <v>45</v>
      </c>
      <c r="H604" s="1">
        <f t="shared" si="32"/>
        <v>195.95999999999998</v>
      </c>
      <c r="I604" s="1">
        <f t="shared" si="33"/>
        <v>130.19999999999999</v>
      </c>
      <c r="J604" t="s">
        <v>44</v>
      </c>
      <c r="K604" s="45" t="s">
        <v>162</v>
      </c>
      <c r="L604" s="57">
        <v>0</v>
      </c>
      <c r="M604" s="58">
        <v>32.880000000000003</v>
      </c>
      <c r="N604" s="57">
        <v>0</v>
      </c>
      <c r="O604" s="58">
        <v>32.880000000000003</v>
      </c>
      <c r="P604" s="57">
        <v>0</v>
      </c>
      <c r="Q604" s="58">
        <v>0</v>
      </c>
      <c r="R604" s="57">
        <v>0</v>
      </c>
      <c r="S604" s="58">
        <v>0</v>
      </c>
      <c r="T604" s="57">
        <v>0</v>
      </c>
      <c r="U604" s="58">
        <v>130.19999999999999</v>
      </c>
      <c r="V604" s="57">
        <v>0</v>
      </c>
      <c r="W604" s="58">
        <v>0</v>
      </c>
      <c r="X604" s="59">
        <v>195.96</v>
      </c>
    </row>
    <row r="605" spans="1:24" x14ac:dyDescent="0.25">
      <c r="A605" t="s">
        <v>86</v>
      </c>
      <c r="D605" s="66"/>
      <c r="F605" t="s">
        <v>46</v>
      </c>
      <c r="G605" t="s">
        <v>47</v>
      </c>
      <c r="H605" s="1">
        <f t="shared" si="32"/>
        <v>61388.34</v>
      </c>
      <c r="I605" s="1">
        <f t="shared" si="33"/>
        <v>40827.72</v>
      </c>
      <c r="J605" t="s">
        <v>46</v>
      </c>
      <c r="K605" s="45" t="s">
        <v>163</v>
      </c>
      <c r="L605" s="57">
        <v>0</v>
      </c>
      <c r="M605" s="58">
        <v>10280.31</v>
      </c>
      <c r="N605" s="57">
        <v>1.58</v>
      </c>
      <c r="O605" s="58">
        <v>10280.31</v>
      </c>
      <c r="P605" s="57">
        <v>1.58</v>
      </c>
      <c r="Q605" s="58">
        <v>0</v>
      </c>
      <c r="R605" s="57">
        <v>0</v>
      </c>
      <c r="S605" s="58">
        <v>0</v>
      </c>
      <c r="T605" s="57">
        <v>0</v>
      </c>
      <c r="U605" s="58">
        <v>40827.72</v>
      </c>
      <c r="V605" s="57">
        <v>6.3</v>
      </c>
      <c r="W605" s="58">
        <v>0</v>
      </c>
      <c r="X605" s="59">
        <v>61397.8</v>
      </c>
    </row>
    <row r="606" spans="1:24" x14ac:dyDescent="0.25">
      <c r="A606" t="s">
        <v>86</v>
      </c>
      <c r="D606" s="66"/>
      <c r="F606" t="s">
        <v>48</v>
      </c>
      <c r="G606" t="s">
        <v>49</v>
      </c>
      <c r="H606" s="1">
        <f t="shared" si="32"/>
        <v>11130.82</v>
      </c>
      <c r="I606" s="1">
        <f t="shared" si="33"/>
        <v>7390.84</v>
      </c>
      <c r="J606" t="s">
        <v>48</v>
      </c>
      <c r="K606" s="45" t="s">
        <v>164</v>
      </c>
      <c r="L606" s="57">
        <v>0</v>
      </c>
      <c r="M606" s="58">
        <v>1869.99</v>
      </c>
      <c r="N606" s="57">
        <v>0</v>
      </c>
      <c r="O606" s="58">
        <v>1869.99</v>
      </c>
      <c r="P606" s="57">
        <v>0</v>
      </c>
      <c r="Q606" s="58">
        <v>0</v>
      </c>
      <c r="R606" s="57">
        <v>0</v>
      </c>
      <c r="S606" s="58">
        <v>0</v>
      </c>
      <c r="T606" s="57">
        <v>0</v>
      </c>
      <c r="U606" s="58">
        <v>7390.84</v>
      </c>
      <c r="V606" s="57">
        <v>0</v>
      </c>
      <c r="W606" s="58">
        <v>0</v>
      </c>
      <c r="X606" s="59">
        <v>11130.82</v>
      </c>
    </row>
    <row r="607" spans="1:24" x14ac:dyDescent="0.25">
      <c r="A607" t="s">
        <v>86</v>
      </c>
      <c r="D607" s="66"/>
      <c r="F607" t="s">
        <v>50</v>
      </c>
      <c r="G607" t="s">
        <v>51</v>
      </c>
      <c r="H607" s="1">
        <f t="shared" si="32"/>
        <v>195458.56</v>
      </c>
      <c r="I607" s="1">
        <f t="shared" si="33"/>
        <v>129873.4</v>
      </c>
      <c r="J607" t="s">
        <v>50</v>
      </c>
      <c r="K607" s="45" t="s">
        <v>165</v>
      </c>
      <c r="L607" s="57">
        <v>4.24</v>
      </c>
      <c r="M607" s="58">
        <v>32792.58</v>
      </c>
      <c r="N607" s="57">
        <v>5894.16</v>
      </c>
      <c r="O607" s="58">
        <v>32792.58</v>
      </c>
      <c r="P607" s="57">
        <v>5894.16</v>
      </c>
      <c r="Q607" s="58">
        <v>0</v>
      </c>
      <c r="R607" s="57">
        <v>0</v>
      </c>
      <c r="S607" s="58">
        <v>0</v>
      </c>
      <c r="T607" s="57">
        <v>0</v>
      </c>
      <c r="U607" s="58">
        <v>129873.4</v>
      </c>
      <c r="V607" s="57">
        <v>23534.99</v>
      </c>
      <c r="W607" s="58">
        <v>4.07</v>
      </c>
      <c r="X607" s="59">
        <v>230790.18</v>
      </c>
    </row>
    <row r="608" spans="1:24" x14ac:dyDescent="0.25">
      <c r="A608" t="s">
        <v>86</v>
      </c>
      <c r="D608" s="66"/>
      <c r="F608" t="s">
        <v>52</v>
      </c>
      <c r="G608" t="s">
        <v>53</v>
      </c>
      <c r="H608" s="1">
        <f t="shared" si="32"/>
        <v>1356374.14</v>
      </c>
      <c r="I608" s="1">
        <f t="shared" si="33"/>
        <v>902153.82</v>
      </c>
      <c r="J608" t="s">
        <v>52</v>
      </c>
      <c r="K608" s="45" t="s">
        <v>166</v>
      </c>
      <c r="L608" s="57">
        <v>0</v>
      </c>
      <c r="M608" s="58">
        <v>227110.16</v>
      </c>
      <c r="N608" s="57">
        <v>340.16</v>
      </c>
      <c r="O608" s="58">
        <v>227110.16</v>
      </c>
      <c r="P608" s="57">
        <v>340.16</v>
      </c>
      <c r="Q608" s="58">
        <v>0</v>
      </c>
      <c r="R608" s="57">
        <v>0</v>
      </c>
      <c r="S608" s="58">
        <v>0</v>
      </c>
      <c r="T608" s="57">
        <v>0</v>
      </c>
      <c r="U608" s="58">
        <v>902153.82</v>
      </c>
      <c r="V608" s="57">
        <v>1334.27</v>
      </c>
      <c r="W608" s="58">
        <v>0</v>
      </c>
      <c r="X608" s="59">
        <v>1358388.73</v>
      </c>
    </row>
    <row r="609" spans="1:24" x14ac:dyDescent="0.25">
      <c r="A609" t="s">
        <v>86</v>
      </c>
      <c r="D609" s="66"/>
      <c r="F609" t="s">
        <v>54</v>
      </c>
      <c r="G609" t="s">
        <v>55</v>
      </c>
      <c r="H609" s="1">
        <f t="shared" si="32"/>
        <v>46.17</v>
      </c>
      <c r="I609" s="1">
        <f t="shared" si="33"/>
        <v>30.77</v>
      </c>
      <c r="J609" t="s">
        <v>54</v>
      </c>
      <c r="K609" s="45" t="s">
        <v>167</v>
      </c>
      <c r="L609" s="57">
        <v>0</v>
      </c>
      <c r="M609" s="58">
        <v>7.7</v>
      </c>
      <c r="N609" s="57">
        <v>0</v>
      </c>
      <c r="O609" s="58">
        <v>7.7</v>
      </c>
      <c r="P609" s="57">
        <v>0</v>
      </c>
      <c r="Q609" s="58">
        <v>0</v>
      </c>
      <c r="R609" s="57">
        <v>0</v>
      </c>
      <c r="S609" s="58">
        <v>0</v>
      </c>
      <c r="T609" s="57">
        <v>0</v>
      </c>
      <c r="U609" s="58">
        <v>30.77</v>
      </c>
      <c r="V609" s="57">
        <v>0</v>
      </c>
      <c r="W609" s="58">
        <v>0</v>
      </c>
      <c r="X609" s="59">
        <v>46.17</v>
      </c>
    </row>
    <row r="610" spans="1:24" x14ac:dyDescent="0.25">
      <c r="A610" t="s">
        <v>86</v>
      </c>
      <c r="D610" s="66"/>
      <c r="F610" t="s">
        <v>56</v>
      </c>
      <c r="G610" t="s">
        <v>57</v>
      </c>
      <c r="H610" s="1">
        <f t="shared" si="32"/>
        <v>326033.41000000003</v>
      </c>
      <c r="I610" s="1">
        <f t="shared" si="33"/>
        <v>217229.31</v>
      </c>
      <c r="J610" t="s">
        <v>56</v>
      </c>
      <c r="K610" s="45" t="s">
        <v>168</v>
      </c>
      <c r="L610" s="57">
        <v>0</v>
      </c>
      <c r="M610" s="58">
        <v>54402.05</v>
      </c>
      <c r="N610" s="57">
        <v>1074.75</v>
      </c>
      <c r="O610" s="58">
        <v>54402.05</v>
      </c>
      <c r="P610" s="57">
        <v>1074.75</v>
      </c>
      <c r="Q610" s="58">
        <v>0</v>
      </c>
      <c r="R610" s="57">
        <v>0</v>
      </c>
      <c r="S610" s="58">
        <v>0</v>
      </c>
      <c r="T610" s="57">
        <v>0</v>
      </c>
      <c r="U610" s="58">
        <v>217229.31</v>
      </c>
      <c r="V610" s="57">
        <v>4262.5600000000004</v>
      </c>
      <c r="W610" s="58">
        <v>0</v>
      </c>
      <c r="X610" s="59">
        <v>332445.46999999997</v>
      </c>
    </row>
    <row r="611" spans="1:24" x14ac:dyDescent="0.25">
      <c r="A611" t="s">
        <v>86</v>
      </c>
      <c r="D611" s="66"/>
      <c r="F611" t="s">
        <v>58</v>
      </c>
      <c r="G611" t="s">
        <v>59</v>
      </c>
      <c r="H611" s="1">
        <f t="shared" si="32"/>
        <v>369191.41</v>
      </c>
      <c r="I611" s="1">
        <f t="shared" si="33"/>
        <v>244777.49</v>
      </c>
      <c r="J611" t="s">
        <v>58</v>
      </c>
      <c r="K611" s="45" t="s">
        <v>169</v>
      </c>
      <c r="L611" s="57">
        <v>144690.76</v>
      </c>
      <c r="M611" s="58">
        <v>62206.96</v>
      </c>
      <c r="N611" s="57">
        <v>263.17</v>
      </c>
      <c r="O611" s="58">
        <v>62206.96</v>
      </c>
      <c r="P611" s="57">
        <v>263.17</v>
      </c>
      <c r="Q611" s="58">
        <v>0</v>
      </c>
      <c r="R611" s="57">
        <v>0</v>
      </c>
      <c r="S611" s="58">
        <v>0</v>
      </c>
      <c r="T611" s="57">
        <v>0</v>
      </c>
      <c r="U611" s="58">
        <v>244777.49</v>
      </c>
      <c r="V611" s="57">
        <v>1031.57</v>
      </c>
      <c r="W611" s="58">
        <v>144004.68</v>
      </c>
      <c r="X611" s="59">
        <v>659444.76</v>
      </c>
    </row>
    <row r="612" spans="1:24" x14ac:dyDescent="0.25">
      <c r="A612" t="s">
        <v>86</v>
      </c>
      <c r="D612" s="66"/>
      <c r="F612" t="s">
        <v>60</v>
      </c>
      <c r="G612" t="s">
        <v>61</v>
      </c>
      <c r="H612" s="1">
        <f t="shared" si="32"/>
        <v>5394.54</v>
      </c>
      <c r="I612" s="1">
        <f t="shared" si="33"/>
        <v>3592.78</v>
      </c>
      <c r="J612" t="s">
        <v>60</v>
      </c>
      <c r="K612" s="45" t="s">
        <v>170</v>
      </c>
      <c r="L612" s="57">
        <v>2007.7</v>
      </c>
      <c r="M612" s="58">
        <v>900.88</v>
      </c>
      <c r="N612" s="57">
        <v>0</v>
      </c>
      <c r="O612" s="58">
        <v>900.88</v>
      </c>
      <c r="P612" s="57">
        <v>0</v>
      </c>
      <c r="Q612" s="58">
        <v>0</v>
      </c>
      <c r="R612" s="57">
        <v>0</v>
      </c>
      <c r="S612" s="58">
        <v>0</v>
      </c>
      <c r="T612" s="57">
        <v>0</v>
      </c>
      <c r="U612" s="58">
        <v>3592.78</v>
      </c>
      <c r="V612" s="57">
        <v>0</v>
      </c>
      <c r="W612" s="58">
        <v>2004.13</v>
      </c>
      <c r="X612" s="59">
        <v>9406.3700000000008</v>
      </c>
    </row>
    <row r="613" spans="1:24" x14ac:dyDescent="0.25">
      <c r="A613" t="s">
        <v>86</v>
      </c>
      <c r="D613" s="66"/>
      <c r="F613" t="s">
        <v>62</v>
      </c>
      <c r="G613" t="s">
        <v>63</v>
      </c>
      <c r="H613" s="1">
        <f t="shared" si="32"/>
        <v>0</v>
      </c>
      <c r="I613" s="1">
        <f t="shared" si="33"/>
        <v>0</v>
      </c>
      <c r="J613" t="s">
        <v>62</v>
      </c>
      <c r="K613" s="45" t="s">
        <v>171</v>
      </c>
      <c r="L613" s="57">
        <v>0</v>
      </c>
      <c r="M613" s="58">
        <v>0</v>
      </c>
      <c r="N613" s="57">
        <v>0</v>
      </c>
      <c r="O613" s="58">
        <v>0</v>
      </c>
      <c r="P613" s="57">
        <v>0</v>
      </c>
      <c r="Q613" s="58">
        <v>0</v>
      </c>
      <c r="R613" s="57">
        <v>0</v>
      </c>
      <c r="S613" s="58">
        <v>0</v>
      </c>
      <c r="T613" s="57">
        <v>0</v>
      </c>
      <c r="U613" s="58">
        <v>0</v>
      </c>
      <c r="V613" s="57">
        <v>0</v>
      </c>
      <c r="W613" s="58">
        <v>0</v>
      </c>
      <c r="X613" s="59">
        <v>0</v>
      </c>
    </row>
    <row r="614" spans="1:24" x14ac:dyDescent="0.25">
      <c r="A614" t="s">
        <v>86</v>
      </c>
      <c r="D614" s="66"/>
      <c r="F614" t="s">
        <v>64</v>
      </c>
      <c r="G614" t="s">
        <v>65</v>
      </c>
      <c r="H614" s="1">
        <f t="shared" si="32"/>
        <v>333025.28999999998</v>
      </c>
      <c r="I614" s="1">
        <f t="shared" si="33"/>
        <v>221419.53</v>
      </c>
      <c r="J614" t="s">
        <v>64</v>
      </c>
      <c r="K614" s="45" t="s">
        <v>172</v>
      </c>
      <c r="L614" s="57">
        <v>1726.22</v>
      </c>
      <c r="M614" s="58">
        <v>55802.879999999997</v>
      </c>
      <c r="N614" s="57">
        <v>56.87</v>
      </c>
      <c r="O614" s="58">
        <v>55802.879999999997</v>
      </c>
      <c r="P614" s="57">
        <v>56.87</v>
      </c>
      <c r="Q614" s="58">
        <v>0</v>
      </c>
      <c r="R614" s="57">
        <v>0</v>
      </c>
      <c r="S614" s="58">
        <v>0</v>
      </c>
      <c r="T614" s="57">
        <v>0</v>
      </c>
      <c r="U614" s="58">
        <v>221419.53</v>
      </c>
      <c r="V614" s="57">
        <v>221.38</v>
      </c>
      <c r="W614" s="58">
        <v>1724.81</v>
      </c>
      <c r="X614" s="59">
        <v>336811.44</v>
      </c>
    </row>
    <row r="615" spans="1:24" x14ac:dyDescent="0.25">
      <c r="A615" t="s">
        <v>86</v>
      </c>
      <c r="D615" s="66"/>
      <c r="F615" t="s">
        <v>66</v>
      </c>
      <c r="G615" t="s">
        <v>67</v>
      </c>
      <c r="H615" s="1">
        <f t="shared" si="32"/>
        <v>281341.07</v>
      </c>
      <c r="I615" s="1">
        <f t="shared" si="33"/>
        <v>186962.91</v>
      </c>
      <c r="J615" t="s">
        <v>66</v>
      </c>
      <c r="K615" s="45" t="s">
        <v>173</v>
      </c>
      <c r="L615" s="57">
        <v>386.37</v>
      </c>
      <c r="M615" s="58">
        <v>47189.08</v>
      </c>
      <c r="N615" s="57">
        <v>47.9</v>
      </c>
      <c r="O615" s="58">
        <v>47189.08</v>
      </c>
      <c r="P615" s="57">
        <v>47.9</v>
      </c>
      <c r="Q615" s="58">
        <v>0</v>
      </c>
      <c r="R615" s="57">
        <v>0</v>
      </c>
      <c r="S615" s="58">
        <v>0</v>
      </c>
      <c r="T615" s="57">
        <v>0</v>
      </c>
      <c r="U615" s="58">
        <v>186962.91</v>
      </c>
      <c r="V615" s="57">
        <v>190.49</v>
      </c>
      <c r="W615" s="58">
        <v>374.88</v>
      </c>
      <c r="X615" s="59">
        <v>282388.61</v>
      </c>
    </row>
    <row r="616" spans="1:24" x14ac:dyDescent="0.25">
      <c r="A616" t="s">
        <v>86</v>
      </c>
      <c r="D616" s="66"/>
      <c r="F616" t="s">
        <v>68</v>
      </c>
      <c r="G616" t="s">
        <v>69</v>
      </c>
      <c r="H616" s="1">
        <f t="shared" si="32"/>
        <v>7477.91</v>
      </c>
      <c r="I616" s="1">
        <f t="shared" si="33"/>
        <v>4972.05</v>
      </c>
      <c r="J616" t="s">
        <v>68</v>
      </c>
      <c r="K616" s="45" t="s">
        <v>174</v>
      </c>
      <c r="L616" s="57">
        <v>31.37</v>
      </c>
      <c r="M616" s="58">
        <v>1252.93</v>
      </c>
      <c r="N616" s="57">
        <v>1.1100000000000001</v>
      </c>
      <c r="O616" s="58">
        <v>1252.93</v>
      </c>
      <c r="P616" s="57">
        <v>1.1100000000000001</v>
      </c>
      <c r="Q616" s="58">
        <v>0</v>
      </c>
      <c r="R616" s="57">
        <v>0</v>
      </c>
      <c r="S616" s="58">
        <v>0</v>
      </c>
      <c r="T616" s="57">
        <v>0</v>
      </c>
      <c r="U616" s="58">
        <v>4972.05</v>
      </c>
      <c r="V616" s="57">
        <v>4.43</v>
      </c>
      <c r="W616" s="58">
        <v>31.37</v>
      </c>
      <c r="X616" s="59">
        <v>7547.3</v>
      </c>
    </row>
    <row r="617" spans="1:24" x14ac:dyDescent="0.25">
      <c r="A617" t="s">
        <v>86</v>
      </c>
      <c r="D617" s="66"/>
      <c r="F617" t="s">
        <v>70</v>
      </c>
      <c r="G617" t="s">
        <v>71</v>
      </c>
      <c r="H617" s="1">
        <f t="shared" si="32"/>
        <v>262107.12</v>
      </c>
      <c r="I617" s="1">
        <f t="shared" si="33"/>
        <v>173772.4</v>
      </c>
      <c r="J617" t="s">
        <v>70</v>
      </c>
      <c r="K617" s="45" t="s">
        <v>175</v>
      </c>
      <c r="L617" s="57">
        <v>0</v>
      </c>
      <c r="M617" s="58">
        <v>44167.360000000001</v>
      </c>
      <c r="N617" s="57">
        <v>0</v>
      </c>
      <c r="O617" s="58">
        <v>44167.360000000001</v>
      </c>
      <c r="P617" s="57">
        <v>0</v>
      </c>
      <c r="Q617" s="58">
        <v>0</v>
      </c>
      <c r="R617" s="57">
        <v>0</v>
      </c>
      <c r="S617" s="58">
        <v>0</v>
      </c>
      <c r="T617" s="57">
        <v>0</v>
      </c>
      <c r="U617" s="58">
        <v>173772.4</v>
      </c>
      <c r="V617" s="57">
        <v>0</v>
      </c>
      <c r="W617" s="58">
        <v>0</v>
      </c>
      <c r="X617" s="59">
        <v>262107.12</v>
      </c>
    </row>
    <row r="618" spans="1:24" ht="13.8" thickBot="1" x14ac:dyDescent="0.3">
      <c r="D618" s="66"/>
      <c r="H618" s="6">
        <f>SUM(H584:H617)</f>
        <v>7203699.1299999999</v>
      </c>
      <c r="I618" s="6">
        <f>SUM(I584:I617)</f>
        <v>4787198.9700000007</v>
      </c>
      <c r="K618" s="42"/>
      <c r="L618" s="60">
        <v>171194.87000000002</v>
      </c>
      <c r="M618" s="61">
        <v>1208250.0799999998</v>
      </c>
      <c r="N618" s="60">
        <v>20520.049999999996</v>
      </c>
      <c r="O618" s="61">
        <v>1208250.0799999998</v>
      </c>
      <c r="P618" s="60">
        <v>20520.049999999996</v>
      </c>
      <c r="Q618" s="61">
        <v>0</v>
      </c>
      <c r="R618" s="60">
        <v>0</v>
      </c>
      <c r="S618" s="61">
        <v>0</v>
      </c>
      <c r="T618" s="60">
        <v>0</v>
      </c>
      <c r="U618" s="61">
        <v>4787198.9700000007</v>
      </c>
      <c r="V618" s="60">
        <v>81744.020000000019</v>
      </c>
      <c r="W618" s="61">
        <v>170184.6</v>
      </c>
      <c r="X618" s="60">
        <v>7667862.7199999988</v>
      </c>
    </row>
    <row r="619" spans="1:24" ht="13.8" thickTop="1" x14ac:dyDescent="0.25">
      <c r="D619" s="66"/>
      <c r="H619" s="6"/>
      <c r="I619" s="6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51"/>
      <c r="X619" s="42"/>
    </row>
    <row r="620" spans="1:24" x14ac:dyDescent="0.25">
      <c r="A620" t="s">
        <v>87</v>
      </c>
      <c r="B620" t="s">
        <v>98</v>
      </c>
      <c r="C620" s="21">
        <f>SUM(H620:H622)</f>
        <v>2321847.25</v>
      </c>
      <c r="D620" s="20">
        <f>SUM(I620:I622)</f>
        <v>1540997.25</v>
      </c>
      <c r="E620" s="1"/>
      <c r="F620" t="s">
        <v>4</v>
      </c>
      <c r="G620" t="s">
        <v>5</v>
      </c>
      <c r="H620" s="1">
        <f t="shared" ref="H620:H653" si="34">SUM(M620,O620,Q620,U620,S620)</f>
        <v>792010.82</v>
      </c>
      <c r="I620" s="1">
        <f t="shared" ref="I620:I653" si="35">U620</f>
        <v>526321.19999999995</v>
      </c>
      <c r="J620" t="s">
        <v>4</v>
      </c>
      <c r="K620" s="45" t="s">
        <v>142</v>
      </c>
      <c r="L620" s="57">
        <v>0</v>
      </c>
      <c r="M620" s="58">
        <v>132844.81</v>
      </c>
      <c r="N620" s="57">
        <v>1629.02</v>
      </c>
      <c r="O620" s="58">
        <v>132844.81</v>
      </c>
      <c r="P620" s="57">
        <v>1629.02</v>
      </c>
      <c r="Q620" s="58">
        <v>0</v>
      </c>
      <c r="R620" s="57">
        <v>0</v>
      </c>
      <c r="S620" s="58">
        <v>0</v>
      </c>
      <c r="T620" s="57">
        <v>0</v>
      </c>
      <c r="U620" s="58">
        <v>526321.19999999995</v>
      </c>
      <c r="V620" s="57">
        <v>6479.08</v>
      </c>
      <c r="W620" s="58">
        <v>0</v>
      </c>
      <c r="X620" s="59">
        <v>801747.94</v>
      </c>
    </row>
    <row r="621" spans="1:24" x14ac:dyDescent="0.25">
      <c r="A621" t="s">
        <v>87</v>
      </c>
      <c r="B621" t="s">
        <v>99</v>
      </c>
      <c r="C621" s="21">
        <f>H632</f>
        <v>960760.07000000007</v>
      </c>
      <c r="D621" s="20">
        <f>I632</f>
        <v>638233.63</v>
      </c>
      <c r="E621" s="1"/>
      <c r="F621" t="s">
        <v>6</v>
      </c>
      <c r="G621" t="s">
        <v>7</v>
      </c>
      <c r="H621" s="1">
        <f t="shared" si="34"/>
        <v>298135.34999999998</v>
      </c>
      <c r="I621" s="1">
        <f t="shared" si="35"/>
        <v>197512.37</v>
      </c>
      <c r="J621" t="s">
        <v>6</v>
      </c>
      <c r="K621" s="45" t="s">
        <v>143</v>
      </c>
      <c r="L621" s="57">
        <v>1060.43</v>
      </c>
      <c r="M621" s="58">
        <v>50311.49</v>
      </c>
      <c r="N621" s="57">
        <v>1193.78</v>
      </c>
      <c r="O621" s="58">
        <v>50311.49</v>
      </c>
      <c r="P621" s="57">
        <v>1193.78</v>
      </c>
      <c r="Q621" s="58">
        <v>0</v>
      </c>
      <c r="R621" s="57">
        <v>0</v>
      </c>
      <c r="S621" s="58">
        <v>0</v>
      </c>
      <c r="T621" s="57">
        <v>0</v>
      </c>
      <c r="U621" s="58">
        <v>197512.37</v>
      </c>
      <c r="V621" s="57">
        <v>4640.21</v>
      </c>
      <c r="W621" s="58">
        <v>795.33</v>
      </c>
      <c r="X621" s="59">
        <v>307018.88</v>
      </c>
    </row>
    <row r="622" spans="1:24" x14ac:dyDescent="0.25">
      <c r="A622" t="s">
        <v>87</v>
      </c>
      <c r="B622" t="s">
        <v>100</v>
      </c>
      <c r="C622" s="21">
        <f>SUM(H623:H624)</f>
        <v>687825.78</v>
      </c>
      <c r="D622" s="20">
        <f>SUM(I623:I624)</f>
        <v>456163.28</v>
      </c>
      <c r="E622" s="1"/>
      <c r="F622" t="s">
        <v>8</v>
      </c>
      <c r="G622" t="s">
        <v>9</v>
      </c>
      <c r="H622" s="1">
        <f t="shared" si="34"/>
        <v>1231701.08</v>
      </c>
      <c r="I622" s="1">
        <f t="shared" si="35"/>
        <v>817163.68</v>
      </c>
      <c r="J622" t="s">
        <v>8</v>
      </c>
      <c r="K622" s="45" t="s">
        <v>144</v>
      </c>
      <c r="L622" s="57">
        <v>0</v>
      </c>
      <c r="M622" s="58">
        <v>207268.7</v>
      </c>
      <c r="N622" s="57">
        <v>1082.51</v>
      </c>
      <c r="O622" s="58">
        <v>207268.7</v>
      </c>
      <c r="P622" s="57">
        <v>1082.51</v>
      </c>
      <c r="Q622" s="58">
        <v>0</v>
      </c>
      <c r="R622" s="57">
        <v>0</v>
      </c>
      <c r="S622" s="58">
        <v>0</v>
      </c>
      <c r="T622" s="57">
        <v>0</v>
      </c>
      <c r="U622" s="58">
        <v>817163.68</v>
      </c>
      <c r="V622" s="57">
        <v>4282.87</v>
      </c>
      <c r="W622" s="58">
        <v>0</v>
      </c>
      <c r="X622" s="59">
        <v>1238148.97</v>
      </c>
    </row>
    <row r="623" spans="1:24" x14ac:dyDescent="0.25">
      <c r="A623" t="s">
        <v>87</v>
      </c>
      <c r="B623" t="s">
        <v>110</v>
      </c>
      <c r="C623" s="21">
        <f>H625</f>
        <v>802415.15999999992</v>
      </c>
      <c r="D623" s="20">
        <f>I625</f>
        <v>533161</v>
      </c>
      <c r="E623" s="1"/>
      <c r="F623" t="s">
        <v>10</v>
      </c>
      <c r="G623" t="s">
        <v>11</v>
      </c>
      <c r="H623" s="1">
        <f t="shared" si="34"/>
        <v>382851.15</v>
      </c>
      <c r="I623" s="1">
        <f t="shared" si="35"/>
        <v>253577.09</v>
      </c>
      <c r="J623" t="s">
        <v>10</v>
      </c>
      <c r="K623" s="45" t="s">
        <v>145</v>
      </c>
      <c r="L623" s="57">
        <v>0</v>
      </c>
      <c r="M623" s="58">
        <v>64637.03</v>
      </c>
      <c r="N623" s="57">
        <v>1634.18</v>
      </c>
      <c r="O623" s="58">
        <v>64637.03</v>
      </c>
      <c r="P623" s="57">
        <v>1634.18</v>
      </c>
      <c r="Q623" s="58">
        <v>0</v>
      </c>
      <c r="R623" s="57">
        <v>0</v>
      </c>
      <c r="S623" s="58">
        <v>0</v>
      </c>
      <c r="T623" s="57">
        <v>0</v>
      </c>
      <c r="U623" s="58">
        <v>253577.09</v>
      </c>
      <c r="V623" s="57">
        <v>6360.58</v>
      </c>
      <c r="W623" s="58">
        <v>0</v>
      </c>
      <c r="X623" s="59">
        <v>392480.09</v>
      </c>
    </row>
    <row r="624" spans="1:24" x14ac:dyDescent="0.25">
      <c r="A624" t="s">
        <v>87</v>
      </c>
      <c r="B624" t="s">
        <v>101</v>
      </c>
      <c r="C624" s="21">
        <f>SUM(H626:H627)</f>
        <v>8779780.6500000004</v>
      </c>
      <c r="D624" s="20">
        <f>SUM(I626:I627)</f>
        <v>5840789.3500000006</v>
      </c>
      <c r="E624" s="1"/>
      <c r="F624" t="s">
        <v>12</v>
      </c>
      <c r="G624" t="s">
        <v>13</v>
      </c>
      <c r="H624" s="1">
        <f t="shared" si="34"/>
        <v>304974.63</v>
      </c>
      <c r="I624" s="1">
        <f t="shared" si="35"/>
        <v>202586.19</v>
      </c>
      <c r="J624" t="s">
        <v>12</v>
      </c>
      <c r="K624" s="45" t="s">
        <v>146</v>
      </c>
      <c r="L624" s="57">
        <v>0</v>
      </c>
      <c r="M624" s="58">
        <v>51194.22</v>
      </c>
      <c r="N624" s="57">
        <v>18330.89</v>
      </c>
      <c r="O624" s="58">
        <v>51194.22</v>
      </c>
      <c r="P624" s="57">
        <v>18330.89</v>
      </c>
      <c r="Q624" s="58">
        <v>0</v>
      </c>
      <c r="R624" s="57">
        <v>0</v>
      </c>
      <c r="S624" s="58">
        <v>0</v>
      </c>
      <c r="T624" s="57">
        <v>0</v>
      </c>
      <c r="U624" s="58">
        <v>202586.19</v>
      </c>
      <c r="V624" s="57">
        <v>73248.3</v>
      </c>
      <c r="W624" s="58">
        <v>0</v>
      </c>
      <c r="X624" s="59">
        <v>414884.71</v>
      </c>
    </row>
    <row r="625" spans="1:24" x14ac:dyDescent="0.25">
      <c r="A625" t="s">
        <v>87</v>
      </c>
      <c r="B625" t="s">
        <v>102</v>
      </c>
      <c r="C625" s="21">
        <f>SUM(H628:H629)</f>
        <v>655722.64</v>
      </c>
      <c r="D625" s="20">
        <f>SUM(I628:I629)</f>
        <v>435199.72000000003</v>
      </c>
      <c r="E625" s="1"/>
      <c r="F625" t="s">
        <v>14</v>
      </c>
      <c r="G625" t="s">
        <v>15</v>
      </c>
      <c r="H625" s="1">
        <f t="shared" si="34"/>
        <v>802415.15999999992</v>
      </c>
      <c r="I625" s="1">
        <f t="shared" si="35"/>
        <v>533161</v>
      </c>
      <c r="J625" t="s">
        <v>14</v>
      </c>
      <c r="K625" s="45" t="s">
        <v>147</v>
      </c>
      <c r="L625" s="57">
        <v>0</v>
      </c>
      <c r="M625" s="58">
        <v>134627.07999999999</v>
      </c>
      <c r="N625" s="57">
        <v>1760.11</v>
      </c>
      <c r="O625" s="58">
        <v>134627.07999999999</v>
      </c>
      <c r="P625" s="57">
        <v>1760.11</v>
      </c>
      <c r="Q625" s="58">
        <v>0</v>
      </c>
      <c r="R625" s="57">
        <v>0</v>
      </c>
      <c r="S625" s="58">
        <v>0</v>
      </c>
      <c r="T625" s="57">
        <v>0</v>
      </c>
      <c r="U625" s="58">
        <v>533161</v>
      </c>
      <c r="V625" s="57">
        <v>6960.54</v>
      </c>
      <c r="W625" s="58">
        <v>0</v>
      </c>
      <c r="X625" s="59">
        <v>812895.92</v>
      </c>
    </row>
    <row r="626" spans="1:24" x14ac:dyDescent="0.25">
      <c r="A626" t="s">
        <v>87</v>
      </c>
      <c r="B626" t="s">
        <v>103</v>
      </c>
      <c r="C626" s="21">
        <f>H630</f>
        <v>550275.41</v>
      </c>
      <c r="D626" s="20">
        <f>I630</f>
        <v>364692.07</v>
      </c>
      <c r="E626" s="1"/>
      <c r="F626" t="s">
        <v>16</v>
      </c>
      <c r="G626" t="s">
        <v>17</v>
      </c>
      <c r="H626" s="1">
        <f t="shared" si="34"/>
        <v>7886250.620000001</v>
      </c>
      <c r="I626" s="1">
        <f t="shared" si="35"/>
        <v>5247840.9000000004</v>
      </c>
      <c r="J626" t="s">
        <v>16</v>
      </c>
      <c r="K626" s="45" t="s">
        <v>148</v>
      </c>
      <c r="L626" s="57">
        <v>0</v>
      </c>
      <c r="M626" s="58">
        <v>1319204.8600000001</v>
      </c>
      <c r="N626" s="57">
        <v>19166.650000000001</v>
      </c>
      <c r="O626" s="58">
        <v>1319204.8600000001</v>
      </c>
      <c r="P626" s="57">
        <v>19166.650000000001</v>
      </c>
      <c r="Q626" s="58">
        <v>0</v>
      </c>
      <c r="R626" s="57">
        <v>0</v>
      </c>
      <c r="S626" s="58">
        <v>0</v>
      </c>
      <c r="T626" s="57">
        <v>0</v>
      </c>
      <c r="U626" s="58">
        <v>5247840.9000000004</v>
      </c>
      <c r="V626" s="57">
        <v>76428.639999999999</v>
      </c>
      <c r="W626" s="58">
        <v>0</v>
      </c>
      <c r="X626" s="59">
        <v>8001012.5599999996</v>
      </c>
    </row>
    <row r="627" spans="1:24" x14ac:dyDescent="0.25">
      <c r="A627" t="s">
        <v>87</v>
      </c>
      <c r="B627" t="s">
        <v>104</v>
      </c>
      <c r="C627" s="21">
        <f>SUM(H633:H634)</f>
        <v>464876.3</v>
      </c>
      <c r="D627" s="20">
        <f>SUM(I633:I634)</f>
        <v>308579.28000000003</v>
      </c>
      <c r="E627" s="1"/>
      <c r="F627" t="s">
        <v>18</v>
      </c>
      <c r="G627" t="s">
        <v>19</v>
      </c>
      <c r="H627" s="1">
        <f t="shared" si="34"/>
        <v>893530.03</v>
      </c>
      <c r="I627" s="1">
        <f t="shared" si="35"/>
        <v>592948.44999999995</v>
      </c>
      <c r="J627" t="s">
        <v>18</v>
      </c>
      <c r="K627" s="45" t="s">
        <v>149</v>
      </c>
      <c r="L627" s="57">
        <v>0</v>
      </c>
      <c r="M627" s="58">
        <v>150290.79</v>
      </c>
      <c r="N627" s="57">
        <v>469.52</v>
      </c>
      <c r="O627" s="58">
        <v>150290.79</v>
      </c>
      <c r="P627" s="57">
        <v>469.52</v>
      </c>
      <c r="Q627" s="58">
        <v>0</v>
      </c>
      <c r="R627" s="57">
        <v>0</v>
      </c>
      <c r="S627" s="58">
        <v>0</v>
      </c>
      <c r="T627" s="57">
        <v>0</v>
      </c>
      <c r="U627" s="58">
        <v>592948.44999999995</v>
      </c>
      <c r="V627" s="57">
        <v>1854.85</v>
      </c>
      <c r="W627" s="58">
        <v>0</v>
      </c>
      <c r="X627" s="59">
        <v>896323.92</v>
      </c>
    </row>
    <row r="628" spans="1:24" x14ac:dyDescent="0.25">
      <c r="A628" t="s">
        <v>87</v>
      </c>
      <c r="B628" t="s">
        <v>105</v>
      </c>
      <c r="C628" s="21">
        <f>H638</f>
        <v>42700.95</v>
      </c>
      <c r="D628" s="20">
        <f>I638</f>
        <v>28432.63</v>
      </c>
      <c r="E628" s="1"/>
      <c r="F628" t="s">
        <v>20</v>
      </c>
      <c r="G628" t="s">
        <v>21</v>
      </c>
      <c r="H628" s="1">
        <f t="shared" si="34"/>
        <v>475460.65</v>
      </c>
      <c r="I628" s="1">
        <f t="shared" si="35"/>
        <v>315920.09000000003</v>
      </c>
      <c r="J628" t="s">
        <v>20</v>
      </c>
      <c r="K628" s="45" t="s">
        <v>150</v>
      </c>
      <c r="L628" s="57">
        <v>0</v>
      </c>
      <c r="M628" s="58">
        <v>79770.28</v>
      </c>
      <c r="N628" s="57">
        <v>1398.03</v>
      </c>
      <c r="O628" s="58">
        <v>79770.28</v>
      </c>
      <c r="P628" s="57">
        <v>1398.03</v>
      </c>
      <c r="Q628" s="58">
        <v>0</v>
      </c>
      <c r="R628" s="57">
        <v>0</v>
      </c>
      <c r="S628" s="58">
        <v>0</v>
      </c>
      <c r="T628" s="57">
        <v>0</v>
      </c>
      <c r="U628" s="58">
        <v>315920.09000000003</v>
      </c>
      <c r="V628" s="57">
        <v>5579.02</v>
      </c>
      <c r="W628" s="58">
        <v>0</v>
      </c>
      <c r="X628" s="59">
        <v>483835.73</v>
      </c>
    </row>
    <row r="629" spans="1:24" x14ac:dyDescent="0.25">
      <c r="A629" t="s">
        <v>87</v>
      </c>
      <c r="B629" t="s">
        <v>106</v>
      </c>
      <c r="C629" s="21">
        <f>H639</f>
        <v>4823736.79</v>
      </c>
      <c r="D629" s="20">
        <f>I639</f>
        <v>3212446.29</v>
      </c>
      <c r="E629" s="1"/>
      <c r="F629" t="s">
        <v>22</v>
      </c>
      <c r="G629" t="s">
        <v>23</v>
      </c>
      <c r="H629" s="1">
        <f t="shared" si="34"/>
        <v>180261.99</v>
      </c>
      <c r="I629" s="1">
        <f t="shared" si="35"/>
        <v>119279.63</v>
      </c>
      <c r="J629" t="s">
        <v>22</v>
      </c>
      <c r="K629" s="45" t="s">
        <v>151</v>
      </c>
      <c r="L629" s="57">
        <v>0</v>
      </c>
      <c r="M629" s="58">
        <v>30491.18</v>
      </c>
      <c r="N629" s="57">
        <v>25.73</v>
      </c>
      <c r="O629" s="58">
        <v>30491.18</v>
      </c>
      <c r="P629" s="57">
        <v>25.73</v>
      </c>
      <c r="Q629" s="58">
        <v>0</v>
      </c>
      <c r="R629" s="57">
        <v>0</v>
      </c>
      <c r="S629" s="58">
        <v>0</v>
      </c>
      <c r="T629" s="57">
        <v>0</v>
      </c>
      <c r="U629" s="58">
        <v>119279.63</v>
      </c>
      <c r="V629" s="57">
        <v>102.91</v>
      </c>
      <c r="W629" s="58">
        <v>0</v>
      </c>
      <c r="X629" s="59">
        <v>180416.36</v>
      </c>
    </row>
    <row r="630" spans="1:24" x14ac:dyDescent="0.25">
      <c r="A630" t="s">
        <v>87</v>
      </c>
      <c r="B630" t="s">
        <v>194</v>
      </c>
      <c r="C630" s="21">
        <f>H644</f>
        <v>4423706.68</v>
      </c>
      <c r="D630" s="20">
        <f>I644</f>
        <v>2940859.18</v>
      </c>
      <c r="E630" s="1"/>
      <c r="F630" t="s">
        <v>24</v>
      </c>
      <c r="G630" t="s">
        <v>25</v>
      </c>
      <c r="H630" s="1">
        <f t="shared" si="34"/>
        <v>550275.41</v>
      </c>
      <c r="I630" s="1">
        <f t="shared" si="35"/>
        <v>364692.07</v>
      </c>
      <c r="J630" t="s">
        <v>24</v>
      </c>
      <c r="K630" s="45" t="s">
        <v>152</v>
      </c>
      <c r="L630" s="57">
        <v>0</v>
      </c>
      <c r="M630" s="58">
        <v>92791.67</v>
      </c>
      <c r="N630" s="57">
        <v>0</v>
      </c>
      <c r="O630" s="58">
        <v>92791.67</v>
      </c>
      <c r="P630" s="57">
        <v>0</v>
      </c>
      <c r="Q630" s="58">
        <v>0</v>
      </c>
      <c r="R630" s="57">
        <v>0</v>
      </c>
      <c r="S630" s="58">
        <v>0</v>
      </c>
      <c r="T630" s="57">
        <v>0</v>
      </c>
      <c r="U630" s="58">
        <v>364692.07</v>
      </c>
      <c r="V630" s="57">
        <v>0</v>
      </c>
      <c r="W630" s="58">
        <v>0</v>
      </c>
      <c r="X630" s="59">
        <v>550275.41</v>
      </c>
    </row>
    <row r="631" spans="1:24" x14ac:dyDescent="0.25">
      <c r="A631" t="s">
        <v>87</v>
      </c>
      <c r="B631" t="s">
        <v>109</v>
      </c>
      <c r="C631" s="21">
        <f>H631+SUM(H635:H637)+SUM(H640:H643)+SUM(H645:H646)</f>
        <v>3246322.08</v>
      </c>
      <c r="D631" s="20">
        <f>I631+SUM(I635:I637)+SUM(I640:I643)+SUM(I645:I646)</f>
        <v>2155697.44</v>
      </c>
      <c r="E631" s="1"/>
      <c r="F631" t="s">
        <v>26</v>
      </c>
      <c r="G631" t="s">
        <v>27</v>
      </c>
      <c r="H631" s="1">
        <f t="shared" si="34"/>
        <v>545820.26</v>
      </c>
      <c r="I631" s="1">
        <f t="shared" si="35"/>
        <v>362965.22</v>
      </c>
      <c r="J631" t="s">
        <v>26</v>
      </c>
      <c r="K631" s="45" t="s">
        <v>153</v>
      </c>
      <c r="L631" s="57">
        <v>0</v>
      </c>
      <c r="M631" s="58">
        <v>91427.520000000004</v>
      </c>
      <c r="N631" s="57">
        <v>180.21</v>
      </c>
      <c r="O631" s="58">
        <v>91427.520000000004</v>
      </c>
      <c r="P631" s="57">
        <v>180.21</v>
      </c>
      <c r="Q631" s="58">
        <v>0</v>
      </c>
      <c r="R631" s="57">
        <v>0</v>
      </c>
      <c r="S631" s="58">
        <v>0</v>
      </c>
      <c r="T631" s="57">
        <v>0</v>
      </c>
      <c r="U631" s="58">
        <v>362965.22</v>
      </c>
      <c r="V631" s="57">
        <v>713.46</v>
      </c>
      <c r="W631" s="58">
        <v>0</v>
      </c>
      <c r="X631" s="59">
        <v>546894.14</v>
      </c>
    </row>
    <row r="632" spans="1:24" x14ac:dyDescent="0.25">
      <c r="A632" t="s">
        <v>87</v>
      </c>
      <c r="B632" t="s">
        <v>107</v>
      </c>
      <c r="C632" s="21">
        <f>SUM(H647:H649)</f>
        <v>1477086.52</v>
      </c>
      <c r="D632" s="20">
        <f>SUM(I647:I649)</f>
        <v>978962.6</v>
      </c>
      <c r="E632" s="1"/>
      <c r="F632" t="s">
        <v>28</v>
      </c>
      <c r="G632" t="s">
        <v>29</v>
      </c>
      <c r="H632" s="1">
        <f t="shared" si="34"/>
        <v>960760.07000000007</v>
      </c>
      <c r="I632" s="1">
        <f t="shared" si="35"/>
        <v>638233.63</v>
      </c>
      <c r="J632" t="s">
        <v>28</v>
      </c>
      <c r="K632" s="45" t="s">
        <v>154</v>
      </c>
      <c r="L632" s="57">
        <v>4002.1</v>
      </c>
      <c r="M632" s="58">
        <v>161263.22</v>
      </c>
      <c r="N632" s="57">
        <v>884.26</v>
      </c>
      <c r="O632" s="58">
        <v>161263.22</v>
      </c>
      <c r="P632" s="57">
        <v>884.26</v>
      </c>
      <c r="Q632" s="58">
        <v>0</v>
      </c>
      <c r="R632" s="57">
        <v>0</v>
      </c>
      <c r="S632" s="58">
        <v>0</v>
      </c>
      <c r="T632" s="57">
        <v>0</v>
      </c>
      <c r="U632" s="58">
        <v>638233.63</v>
      </c>
      <c r="V632" s="57">
        <v>3490.3</v>
      </c>
      <c r="W632" s="58">
        <v>2931.12</v>
      </c>
      <c r="X632" s="59">
        <v>972952.11</v>
      </c>
    </row>
    <row r="633" spans="1:24" x14ac:dyDescent="0.25">
      <c r="A633" t="s">
        <v>87</v>
      </c>
      <c r="B633" t="s">
        <v>108</v>
      </c>
      <c r="C633" s="21">
        <f>SUM(H650:H653)</f>
        <v>4381445.67</v>
      </c>
      <c r="D633" s="20">
        <f>SUM(I650:I653)</f>
        <v>2908906.73</v>
      </c>
      <c r="F633" t="s">
        <v>30</v>
      </c>
      <c r="G633" t="s">
        <v>31</v>
      </c>
      <c r="H633" s="1">
        <f t="shared" si="34"/>
        <v>391964.47</v>
      </c>
      <c r="I633" s="1">
        <f t="shared" si="35"/>
        <v>260204.79</v>
      </c>
      <c r="J633" t="s">
        <v>30</v>
      </c>
      <c r="K633" s="45" t="s">
        <v>155</v>
      </c>
      <c r="L633" s="57">
        <v>3872.74</v>
      </c>
      <c r="M633" s="58">
        <v>65879.839999999997</v>
      </c>
      <c r="N633" s="57">
        <v>988.15</v>
      </c>
      <c r="O633" s="58">
        <v>65879.839999999997</v>
      </c>
      <c r="P633" s="57">
        <v>988.15</v>
      </c>
      <c r="Q633" s="58">
        <v>0</v>
      </c>
      <c r="R633" s="57">
        <v>0</v>
      </c>
      <c r="S633" s="58">
        <v>0</v>
      </c>
      <c r="T633" s="57">
        <v>0</v>
      </c>
      <c r="U633" s="58">
        <v>260204.79</v>
      </c>
      <c r="V633" s="57">
        <v>3934.9</v>
      </c>
      <c r="W633" s="58">
        <v>2834.13</v>
      </c>
      <c r="X633" s="59">
        <v>404582.54</v>
      </c>
    </row>
    <row r="634" spans="1:24" x14ac:dyDescent="0.25">
      <c r="A634" t="s">
        <v>87</v>
      </c>
      <c r="D634" s="66"/>
      <c r="E634" s="6"/>
      <c r="F634" t="s">
        <v>32</v>
      </c>
      <c r="G634" t="s">
        <v>33</v>
      </c>
      <c r="H634" s="1">
        <f t="shared" si="34"/>
        <v>72911.83</v>
      </c>
      <c r="I634" s="1">
        <f t="shared" si="35"/>
        <v>48374.49</v>
      </c>
      <c r="J634" t="s">
        <v>32</v>
      </c>
      <c r="K634" s="45" t="s">
        <v>156</v>
      </c>
      <c r="L634" s="57">
        <v>0</v>
      </c>
      <c r="M634" s="58">
        <v>12268.67</v>
      </c>
      <c r="N634" s="57">
        <v>65.67</v>
      </c>
      <c r="O634" s="58">
        <v>12268.67</v>
      </c>
      <c r="P634" s="57">
        <v>65.67</v>
      </c>
      <c r="Q634" s="58">
        <v>0</v>
      </c>
      <c r="R634" s="57">
        <v>0</v>
      </c>
      <c r="S634" s="58">
        <v>0</v>
      </c>
      <c r="T634" s="57">
        <v>0</v>
      </c>
      <c r="U634" s="58">
        <v>48374.49</v>
      </c>
      <c r="V634" s="57">
        <v>259.38</v>
      </c>
      <c r="W634" s="58">
        <v>0</v>
      </c>
      <c r="X634" s="59">
        <v>73302.55</v>
      </c>
    </row>
    <row r="635" spans="1:24" x14ac:dyDescent="0.25">
      <c r="A635" t="s">
        <v>87</v>
      </c>
      <c r="B635" s="3" t="s">
        <v>97</v>
      </c>
      <c r="C635" s="25">
        <f>SUM(C620:C633)</f>
        <v>33618501.949999996</v>
      </c>
      <c r="D635" s="28">
        <f>SUM(D620:D633)</f>
        <v>22343120.450000007</v>
      </c>
      <c r="F635" t="s">
        <v>34</v>
      </c>
      <c r="G635" t="s">
        <v>35</v>
      </c>
      <c r="H635" s="1">
        <f t="shared" si="34"/>
        <v>112454.74</v>
      </c>
      <c r="I635" s="1">
        <f t="shared" si="35"/>
        <v>74565.02</v>
      </c>
      <c r="J635" t="s">
        <v>34</v>
      </c>
      <c r="K635" s="45" t="s">
        <v>157</v>
      </c>
      <c r="L635" s="57">
        <v>0</v>
      </c>
      <c r="M635" s="58">
        <v>18944.86</v>
      </c>
      <c r="N635" s="57">
        <v>3.57</v>
      </c>
      <c r="O635" s="58">
        <v>18944.86</v>
      </c>
      <c r="P635" s="57">
        <v>3.57</v>
      </c>
      <c r="Q635" s="58">
        <v>0</v>
      </c>
      <c r="R635" s="57">
        <v>0</v>
      </c>
      <c r="S635" s="58">
        <v>0</v>
      </c>
      <c r="T635" s="57">
        <v>0</v>
      </c>
      <c r="U635" s="58">
        <v>74565.02</v>
      </c>
      <c r="V635" s="57">
        <v>14.25</v>
      </c>
      <c r="W635" s="58">
        <v>0</v>
      </c>
      <c r="X635" s="59">
        <v>112476.13</v>
      </c>
    </row>
    <row r="636" spans="1:24" x14ac:dyDescent="0.25">
      <c r="A636" t="s">
        <v>87</v>
      </c>
      <c r="D636" s="66"/>
      <c r="F636" t="s">
        <v>36</v>
      </c>
      <c r="G636" t="s">
        <v>37</v>
      </c>
      <c r="H636" s="1">
        <f t="shared" si="34"/>
        <v>991930.84000000008</v>
      </c>
      <c r="I636" s="1">
        <f t="shared" si="35"/>
        <v>658346.66</v>
      </c>
      <c r="J636" t="s">
        <v>36</v>
      </c>
      <c r="K636" s="45" t="s">
        <v>158</v>
      </c>
      <c r="L636" s="57">
        <v>0</v>
      </c>
      <c r="M636" s="58">
        <v>166792.09</v>
      </c>
      <c r="N636" s="57">
        <v>1111.25</v>
      </c>
      <c r="O636" s="58">
        <v>166792.09</v>
      </c>
      <c r="P636" s="57">
        <v>1111.25</v>
      </c>
      <c r="Q636" s="58">
        <v>0</v>
      </c>
      <c r="R636" s="57">
        <v>0</v>
      </c>
      <c r="S636" s="58">
        <v>0</v>
      </c>
      <c r="T636" s="57">
        <v>0</v>
      </c>
      <c r="U636" s="58">
        <v>658346.66</v>
      </c>
      <c r="V636" s="57">
        <v>4428.4399999999996</v>
      </c>
      <c r="W636" s="58">
        <v>0</v>
      </c>
      <c r="X636" s="59">
        <v>998581.78</v>
      </c>
    </row>
    <row r="637" spans="1:24" x14ac:dyDescent="0.25">
      <c r="A637" t="s">
        <v>87</v>
      </c>
      <c r="B637" s="30" t="s">
        <v>176</v>
      </c>
      <c r="C637" s="21">
        <f>SUM(C620:C631)</f>
        <v>27759969.759999998</v>
      </c>
      <c r="D637" s="20">
        <f>SUM(D620:D631)</f>
        <v>18455251.120000005</v>
      </c>
      <c r="F637" t="s">
        <v>38</v>
      </c>
      <c r="G637" t="s">
        <v>39</v>
      </c>
      <c r="H637" s="1">
        <f t="shared" si="34"/>
        <v>77915.820000000007</v>
      </c>
      <c r="I637" s="1">
        <f t="shared" si="35"/>
        <v>51659.18</v>
      </c>
      <c r="J637" t="s">
        <v>38</v>
      </c>
      <c r="K637" s="45" t="s">
        <v>159</v>
      </c>
      <c r="L637" s="57">
        <v>239.13</v>
      </c>
      <c r="M637" s="58">
        <v>13128.32</v>
      </c>
      <c r="N637" s="57">
        <v>33.78</v>
      </c>
      <c r="O637" s="58">
        <v>13128.32</v>
      </c>
      <c r="P637" s="57">
        <v>33.78</v>
      </c>
      <c r="Q637" s="58">
        <v>0</v>
      </c>
      <c r="R637" s="57">
        <v>0</v>
      </c>
      <c r="S637" s="58">
        <v>0</v>
      </c>
      <c r="T637" s="57">
        <v>0</v>
      </c>
      <c r="U637" s="58">
        <v>51659.18</v>
      </c>
      <c r="V637" s="57">
        <v>132.94999999999999</v>
      </c>
      <c r="W637" s="58">
        <v>497.93</v>
      </c>
      <c r="X637" s="59">
        <v>78853.39</v>
      </c>
    </row>
    <row r="638" spans="1:24" x14ac:dyDescent="0.25">
      <c r="A638" t="s">
        <v>87</v>
      </c>
      <c r="D638" s="66"/>
      <c r="F638" t="s">
        <v>40</v>
      </c>
      <c r="G638" t="s">
        <v>41</v>
      </c>
      <c r="H638" s="1">
        <f t="shared" si="34"/>
        <v>42700.95</v>
      </c>
      <c r="I638" s="1">
        <f t="shared" si="35"/>
        <v>28432.63</v>
      </c>
      <c r="J638" t="s">
        <v>40</v>
      </c>
      <c r="K638" s="45" t="s">
        <v>160</v>
      </c>
      <c r="L638" s="57">
        <v>0</v>
      </c>
      <c r="M638" s="58">
        <v>7134.16</v>
      </c>
      <c r="N638" s="57">
        <v>0</v>
      </c>
      <c r="O638" s="58">
        <v>7134.16</v>
      </c>
      <c r="P638" s="57">
        <v>0</v>
      </c>
      <c r="Q638" s="58">
        <v>0</v>
      </c>
      <c r="R638" s="57">
        <v>0</v>
      </c>
      <c r="S638" s="58">
        <v>0</v>
      </c>
      <c r="T638" s="57">
        <v>0</v>
      </c>
      <c r="U638" s="58">
        <v>28432.63</v>
      </c>
      <c r="V638" s="57">
        <v>0</v>
      </c>
      <c r="W638" s="58">
        <v>0</v>
      </c>
      <c r="X638" s="59">
        <v>42700.95</v>
      </c>
    </row>
    <row r="639" spans="1:24" x14ac:dyDescent="0.25">
      <c r="A639" t="s">
        <v>87</v>
      </c>
      <c r="D639" s="66"/>
      <c r="F639" t="s">
        <v>42</v>
      </c>
      <c r="G639" t="s">
        <v>43</v>
      </c>
      <c r="H639" s="1">
        <f t="shared" si="34"/>
        <v>4823736.79</v>
      </c>
      <c r="I639" s="1">
        <f t="shared" si="35"/>
        <v>3212446.29</v>
      </c>
      <c r="J639" t="s">
        <v>42</v>
      </c>
      <c r="K639" s="45" t="s">
        <v>161</v>
      </c>
      <c r="L639" s="57">
        <v>0</v>
      </c>
      <c r="M639" s="58">
        <v>805645.25</v>
      </c>
      <c r="N639" s="57">
        <v>27720.06</v>
      </c>
      <c r="O639" s="58">
        <v>805645.25</v>
      </c>
      <c r="P639" s="57">
        <v>27720.06</v>
      </c>
      <c r="Q639" s="58">
        <v>0</v>
      </c>
      <c r="R639" s="57">
        <v>0</v>
      </c>
      <c r="S639" s="58">
        <v>0</v>
      </c>
      <c r="T639" s="57">
        <v>0</v>
      </c>
      <c r="U639" s="58">
        <v>3212446.29</v>
      </c>
      <c r="V639" s="57">
        <v>110728.78</v>
      </c>
      <c r="W639" s="58">
        <v>0</v>
      </c>
      <c r="X639" s="59">
        <v>4989905.6900000004</v>
      </c>
    </row>
    <row r="640" spans="1:24" x14ac:dyDescent="0.25">
      <c r="A640" t="s">
        <v>87</v>
      </c>
      <c r="D640" s="66"/>
      <c r="F640" t="s">
        <v>44</v>
      </c>
      <c r="G640" t="s">
        <v>45</v>
      </c>
      <c r="H640" s="1">
        <f t="shared" si="34"/>
        <v>25441.620000000003</v>
      </c>
      <c r="I640" s="1">
        <f t="shared" si="35"/>
        <v>16937.88</v>
      </c>
      <c r="J640" t="s">
        <v>44</v>
      </c>
      <c r="K640" s="45" t="s">
        <v>162</v>
      </c>
      <c r="L640" s="57">
        <v>0</v>
      </c>
      <c r="M640" s="58">
        <v>4251.87</v>
      </c>
      <c r="N640" s="57">
        <v>5.28</v>
      </c>
      <c r="O640" s="58">
        <v>4251.87</v>
      </c>
      <c r="P640" s="57">
        <v>5.28</v>
      </c>
      <c r="Q640" s="58">
        <v>0</v>
      </c>
      <c r="R640" s="57">
        <v>0</v>
      </c>
      <c r="S640" s="58">
        <v>0</v>
      </c>
      <c r="T640" s="57">
        <v>0</v>
      </c>
      <c r="U640" s="58">
        <v>16937.88</v>
      </c>
      <c r="V640" s="57">
        <v>20.9</v>
      </c>
      <c r="W640" s="58">
        <v>0</v>
      </c>
      <c r="X640" s="59">
        <v>25473.08</v>
      </c>
    </row>
    <row r="641" spans="1:24" x14ac:dyDescent="0.25">
      <c r="A641" t="s">
        <v>87</v>
      </c>
      <c r="D641" s="66"/>
      <c r="F641" t="s">
        <v>46</v>
      </c>
      <c r="G641" t="s">
        <v>47</v>
      </c>
      <c r="H641" s="1">
        <f t="shared" si="34"/>
        <v>235217.93</v>
      </c>
      <c r="I641" s="1">
        <f t="shared" si="35"/>
        <v>155900.45000000001</v>
      </c>
      <c r="J641" t="s">
        <v>46</v>
      </c>
      <c r="K641" s="45" t="s">
        <v>163</v>
      </c>
      <c r="L641" s="57">
        <v>2997.88</v>
      </c>
      <c r="M641" s="58">
        <v>39658.74</v>
      </c>
      <c r="N641" s="57">
        <v>622.32000000000005</v>
      </c>
      <c r="O641" s="58">
        <v>39658.74</v>
      </c>
      <c r="P641" s="57">
        <v>622.32000000000005</v>
      </c>
      <c r="Q641" s="58">
        <v>0</v>
      </c>
      <c r="R641" s="57">
        <v>0</v>
      </c>
      <c r="S641" s="58">
        <v>0</v>
      </c>
      <c r="T641" s="57">
        <v>0</v>
      </c>
      <c r="U641" s="58">
        <v>155900.45000000001</v>
      </c>
      <c r="V641" s="57">
        <v>2453.27</v>
      </c>
      <c r="W641" s="58">
        <v>2245.66</v>
      </c>
      <c r="X641" s="59">
        <v>244159.38</v>
      </c>
    </row>
    <row r="642" spans="1:24" x14ac:dyDescent="0.25">
      <c r="A642" t="s">
        <v>87</v>
      </c>
      <c r="D642" s="66"/>
      <c r="F642" t="s">
        <v>48</v>
      </c>
      <c r="G642" t="s">
        <v>49</v>
      </c>
      <c r="H642" s="1">
        <f t="shared" si="34"/>
        <v>103742.23</v>
      </c>
      <c r="I642" s="1">
        <f t="shared" si="35"/>
        <v>68915.03</v>
      </c>
      <c r="J642" t="s">
        <v>48</v>
      </c>
      <c r="K642" s="45" t="s">
        <v>164</v>
      </c>
      <c r="L642" s="57">
        <v>0</v>
      </c>
      <c r="M642" s="58">
        <v>17413.599999999999</v>
      </c>
      <c r="N642" s="57">
        <v>1310.93</v>
      </c>
      <c r="O642" s="58">
        <v>17413.599999999999</v>
      </c>
      <c r="P642" s="57">
        <v>1310.93</v>
      </c>
      <c r="Q642" s="58">
        <v>0</v>
      </c>
      <c r="R642" s="57">
        <v>0</v>
      </c>
      <c r="S642" s="58">
        <v>0</v>
      </c>
      <c r="T642" s="57">
        <v>0</v>
      </c>
      <c r="U642" s="58">
        <v>68915.03</v>
      </c>
      <c r="V642" s="57">
        <v>5090.25</v>
      </c>
      <c r="W642" s="58">
        <v>0</v>
      </c>
      <c r="X642" s="59">
        <v>111454.34</v>
      </c>
    </row>
    <row r="643" spans="1:24" x14ac:dyDescent="0.25">
      <c r="A643" t="s">
        <v>87</v>
      </c>
      <c r="D643" s="66"/>
      <c r="F643" t="s">
        <v>50</v>
      </c>
      <c r="G643" t="s">
        <v>51</v>
      </c>
      <c r="H643" s="1">
        <f t="shared" si="34"/>
        <v>924676.76</v>
      </c>
      <c r="I643" s="1">
        <f t="shared" si="35"/>
        <v>614173.06000000006</v>
      </c>
      <c r="J643" t="s">
        <v>50</v>
      </c>
      <c r="K643" s="45" t="s">
        <v>165</v>
      </c>
      <c r="L643" s="57">
        <v>0</v>
      </c>
      <c r="M643" s="58">
        <v>155251.85</v>
      </c>
      <c r="N643" s="57">
        <v>15361.48</v>
      </c>
      <c r="O643" s="58">
        <v>155251.85</v>
      </c>
      <c r="P643" s="57">
        <v>15361.48</v>
      </c>
      <c r="Q643" s="58">
        <v>0</v>
      </c>
      <c r="R643" s="57">
        <v>0</v>
      </c>
      <c r="S643" s="58">
        <v>0</v>
      </c>
      <c r="T643" s="57">
        <v>0</v>
      </c>
      <c r="U643" s="58">
        <v>614173.06000000006</v>
      </c>
      <c r="V643" s="57">
        <v>61356.39</v>
      </c>
      <c r="W643" s="58">
        <v>0</v>
      </c>
      <c r="X643" s="59">
        <v>1016756.11</v>
      </c>
    </row>
    <row r="644" spans="1:24" x14ac:dyDescent="0.25">
      <c r="A644" t="s">
        <v>87</v>
      </c>
      <c r="D644" s="66"/>
      <c r="F644" t="s">
        <v>52</v>
      </c>
      <c r="G644" t="s">
        <v>53</v>
      </c>
      <c r="H644" s="1">
        <f t="shared" si="34"/>
        <v>4423706.68</v>
      </c>
      <c r="I644" s="1">
        <f t="shared" si="35"/>
        <v>2940859.18</v>
      </c>
      <c r="J644" t="s">
        <v>52</v>
      </c>
      <c r="K644" s="45" t="s">
        <v>166</v>
      </c>
      <c r="L644" s="57">
        <v>0</v>
      </c>
      <c r="M644" s="58">
        <v>741423.75</v>
      </c>
      <c r="N644" s="57">
        <v>3185.27</v>
      </c>
      <c r="O644" s="58">
        <v>741423.75</v>
      </c>
      <c r="P644" s="57">
        <v>3185.27</v>
      </c>
      <c r="Q644" s="58">
        <v>0</v>
      </c>
      <c r="R644" s="57">
        <v>0</v>
      </c>
      <c r="S644" s="58">
        <v>0</v>
      </c>
      <c r="T644" s="57">
        <v>0</v>
      </c>
      <c r="U644" s="58">
        <v>2940859.18</v>
      </c>
      <c r="V644" s="57">
        <v>12641.06</v>
      </c>
      <c r="W644" s="58">
        <v>0</v>
      </c>
      <c r="X644" s="59">
        <v>4442718.28</v>
      </c>
    </row>
    <row r="645" spans="1:24" x14ac:dyDescent="0.25">
      <c r="A645" t="s">
        <v>87</v>
      </c>
      <c r="D645" s="66"/>
      <c r="F645" t="s">
        <v>54</v>
      </c>
      <c r="G645" t="s">
        <v>55</v>
      </c>
      <c r="H645" s="1">
        <f t="shared" si="34"/>
        <v>9590.23</v>
      </c>
      <c r="I645" s="1">
        <f t="shared" si="35"/>
        <v>6354.55</v>
      </c>
      <c r="J645" t="s">
        <v>54</v>
      </c>
      <c r="K645" s="45" t="s">
        <v>167</v>
      </c>
      <c r="L645" s="57">
        <v>0</v>
      </c>
      <c r="M645" s="58">
        <v>1617.84</v>
      </c>
      <c r="N645" s="57">
        <v>280.77999999999997</v>
      </c>
      <c r="O645" s="58">
        <v>1617.84</v>
      </c>
      <c r="P645" s="57">
        <v>280.77999999999997</v>
      </c>
      <c r="Q645" s="58">
        <v>0</v>
      </c>
      <c r="R645" s="57">
        <v>0</v>
      </c>
      <c r="S645" s="58">
        <v>0</v>
      </c>
      <c r="T645" s="57">
        <v>0</v>
      </c>
      <c r="U645" s="58">
        <v>6354.55</v>
      </c>
      <c r="V645" s="57">
        <v>1102.19</v>
      </c>
      <c r="W645" s="58">
        <v>0</v>
      </c>
      <c r="X645" s="59">
        <v>11253.98</v>
      </c>
    </row>
    <row r="646" spans="1:24" x14ac:dyDescent="0.25">
      <c r="A646" t="s">
        <v>87</v>
      </c>
      <c r="D646" s="66"/>
      <c r="F646" t="s">
        <v>56</v>
      </c>
      <c r="G646" t="s">
        <v>57</v>
      </c>
      <c r="H646" s="1">
        <f t="shared" si="34"/>
        <v>219531.65000000002</v>
      </c>
      <c r="I646" s="1">
        <f t="shared" si="35"/>
        <v>145880.39000000001</v>
      </c>
      <c r="J646" t="s">
        <v>56</v>
      </c>
      <c r="K646" s="45" t="s">
        <v>168</v>
      </c>
      <c r="L646" s="57">
        <v>0</v>
      </c>
      <c r="M646" s="58">
        <v>36825.629999999997</v>
      </c>
      <c r="N646" s="57">
        <v>471.99</v>
      </c>
      <c r="O646" s="58">
        <v>36825.629999999997</v>
      </c>
      <c r="P646" s="57">
        <v>471.99</v>
      </c>
      <c r="Q646" s="58">
        <v>0</v>
      </c>
      <c r="R646" s="57">
        <v>0</v>
      </c>
      <c r="S646" s="58">
        <v>0</v>
      </c>
      <c r="T646" s="57">
        <v>0</v>
      </c>
      <c r="U646" s="58">
        <v>145880.39000000001</v>
      </c>
      <c r="V646" s="57">
        <v>1887.56</v>
      </c>
      <c r="W646" s="58">
        <v>0</v>
      </c>
      <c r="X646" s="59">
        <v>222363.19</v>
      </c>
    </row>
    <row r="647" spans="1:24" x14ac:dyDescent="0.25">
      <c r="A647" t="s">
        <v>87</v>
      </c>
      <c r="D647" s="66"/>
      <c r="F647" t="s">
        <v>58</v>
      </c>
      <c r="G647" t="s">
        <v>59</v>
      </c>
      <c r="H647" s="1">
        <f t="shared" si="34"/>
        <v>1234127.6000000001</v>
      </c>
      <c r="I647" s="1">
        <f t="shared" si="35"/>
        <v>817447.84</v>
      </c>
      <c r="J647" t="s">
        <v>58</v>
      </c>
      <c r="K647" s="45" t="s">
        <v>169</v>
      </c>
      <c r="L647" s="57">
        <v>755976.66</v>
      </c>
      <c r="M647" s="58">
        <v>208339.88</v>
      </c>
      <c r="N647" s="57">
        <v>337.07</v>
      </c>
      <c r="O647" s="58">
        <v>208339.88</v>
      </c>
      <c r="P647" s="57">
        <v>337.07</v>
      </c>
      <c r="Q647" s="58">
        <v>0</v>
      </c>
      <c r="R647" s="57">
        <v>0</v>
      </c>
      <c r="S647" s="58">
        <v>0</v>
      </c>
      <c r="T647" s="57">
        <v>0</v>
      </c>
      <c r="U647" s="58">
        <v>817447.84</v>
      </c>
      <c r="V647" s="57">
        <v>1324.08</v>
      </c>
      <c r="W647" s="58">
        <v>565591.34</v>
      </c>
      <c r="X647" s="59">
        <v>2557693.8199999998</v>
      </c>
    </row>
    <row r="648" spans="1:24" x14ac:dyDescent="0.25">
      <c r="A648" t="s">
        <v>87</v>
      </c>
      <c r="D648" s="66"/>
      <c r="F648" t="s">
        <v>60</v>
      </c>
      <c r="G648" t="s">
        <v>61</v>
      </c>
      <c r="H648" s="1">
        <f t="shared" si="34"/>
        <v>242958.92</v>
      </c>
      <c r="I648" s="1">
        <f t="shared" si="35"/>
        <v>161514.76</v>
      </c>
      <c r="J648" t="s">
        <v>60</v>
      </c>
      <c r="K648" s="45" t="s">
        <v>170</v>
      </c>
      <c r="L648" s="57">
        <v>63932.56</v>
      </c>
      <c r="M648" s="58">
        <v>40722.080000000002</v>
      </c>
      <c r="N648" s="57">
        <v>17.14</v>
      </c>
      <c r="O648" s="58">
        <v>40722.080000000002</v>
      </c>
      <c r="P648" s="57">
        <v>17.14</v>
      </c>
      <c r="Q648" s="58">
        <v>0</v>
      </c>
      <c r="R648" s="57">
        <v>0</v>
      </c>
      <c r="S648" s="58">
        <v>0</v>
      </c>
      <c r="T648" s="57">
        <v>0</v>
      </c>
      <c r="U648" s="58">
        <v>161514.76</v>
      </c>
      <c r="V648" s="57">
        <v>65.63</v>
      </c>
      <c r="W648" s="58">
        <v>48023.45</v>
      </c>
      <c r="X648" s="59">
        <v>355014.84</v>
      </c>
    </row>
    <row r="649" spans="1:24" x14ac:dyDescent="0.25">
      <c r="A649" t="s">
        <v>87</v>
      </c>
      <c r="D649" s="66"/>
      <c r="F649" t="s">
        <v>62</v>
      </c>
      <c r="G649" t="s">
        <v>63</v>
      </c>
      <c r="H649" s="1">
        <f t="shared" si="34"/>
        <v>0</v>
      </c>
      <c r="I649" s="1">
        <f t="shared" si="35"/>
        <v>0</v>
      </c>
      <c r="J649" t="s">
        <v>62</v>
      </c>
      <c r="K649" s="45" t="s">
        <v>171</v>
      </c>
      <c r="L649" s="57">
        <v>0</v>
      </c>
      <c r="M649" s="58">
        <v>0</v>
      </c>
      <c r="N649" s="57">
        <v>0</v>
      </c>
      <c r="O649" s="58">
        <v>0</v>
      </c>
      <c r="P649" s="57">
        <v>0</v>
      </c>
      <c r="Q649" s="58">
        <v>0</v>
      </c>
      <c r="R649" s="57">
        <v>0</v>
      </c>
      <c r="S649" s="58">
        <v>0</v>
      </c>
      <c r="T649" s="57">
        <v>0</v>
      </c>
      <c r="U649" s="58">
        <v>0</v>
      </c>
      <c r="V649" s="57">
        <v>0</v>
      </c>
      <c r="W649" s="58">
        <v>0</v>
      </c>
      <c r="X649" s="59">
        <v>0</v>
      </c>
    </row>
    <row r="650" spans="1:24" x14ac:dyDescent="0.25">
      <c r="A650" t="s">
        <v>87</v>
      </c>
      <c r="D650" s="66"/>
      <c r="F650" t="s">
        <v>64</v>
      </c>
      <c r="G650" t="s">
        <v>65</v>
      </c>
      <c r="H650" s="1">
        <f t="shared" si="34"/>
        <v>1928324.19</v>
      </c>
      <c r="I650" s="1">
        <f t="shared" si="35"/>
        <v>1280982.77</v>
      </c>
      <c r="J650" t="s">
        <v>64</v>
      </c>
      <c r="K650" s="45" t="s">
        <v>172</v>
      </c>
      <c r="L650" s="57">
        <v>59537.54</v>
      </c>
      <c r="M650" s="58">
        <v>323670.71000000002</v>
      </c>
      <c r="N650" s="57">
        <v>1671.97</v>
      </c>
      <c r="O650" s="58">
        <v>323670.71000000002</v>
      </c>
      <c r="P650" s="57">
        <v>1671.97</v>
      </c>
      <c r="Q650" s="58">
        <v>0</v>
      </c>
      <c r="R650" s="57">
        <v>0</v>
      </c>
      <c r="S650" s="58">
        <v>0</v>
      </c>
      <c r="T650" s="57">
        <v>0</v>
      </c>
      <c r="U650" s="58">
        <v>1280982.77</v>
      </c>
      <c r="V650" s="57">
        <v>6651.81</v>
      </c>
      <c r="W650" s="58">
        <v>44938.37</v>
      </c>
      <c r="X650" s="59">
        <v>2042795.85</v>
      </c>
    </row>
    <row r="651" spans="1:24" x14ac:dyDescent="0.25">
      <c r="A651" t="s">
        <v>87</v>
      </c>
      <c r="D651" s="66"/>
      <c r="F651" t="s">
        <v>66</v>
      </c>
      <c r="G651" t="s">
        <v>67</v>
      </c>
      <c r="H651" s="1">
        <f t="shared" si="34"/>
        <v>1860481.7399999998</v>
      </c>
      <c r="I651" s="1">
        <f t="shared" si="35"/>
        <v>1234740.8999999999</v>
      </c>
      <c r="J651" t="s">
        <v>66</v>
      </c>
      <c r="K651" s="45" t="s">
        <v>173</v>
      </c>
      <c r="L651" s="57">
        <v>2676.37</v>
      </c>
      <c r="M651" s="58">
        <v>312870.42</v>
      </c>
      <c r="N651" s="57">
        <v>1575.08</v>
      </c>
      <c r="O651" s="58">
        <v>312870.42</v>
      </c>
      <c r="P651" s="57">
        <v>1575.08</v>
      </c>
      <c r="Q651" s="58">
        <v>0</v>
      </c>
      <c r="R651" s="57">
        <v>0</v>
      </c>
      <c r="S651" s="58">
        <v>0</v>
      </c>
      <c r="T651" s="57">
        <v>0</v>
      </c>
      <c r="U651" s="58">
        <v>1234740.8999999999</v>
      </c>
      <c r="V651" s="57">
        <v>6255.21</v>
      </c>
      <c r="W651" s="58">
        <v>1993.4</v>
      </c>
      <c r="X651" s="59">
        <v>1874556.88</v>
      </c>
    </row>
    <row r="652" spans="1:24" x14ac:dyDescent="0.25">
      <c r="A652" t="s">
        <v>87</v>
      </c>
      <c r="D652" s="66"/>
      <c r="F652" t="s">
        <v>68</v>
      </c>
      <c r="G652" t="s">
        <v>69</v>
      </c>
      <c r="H652" s="1">
        <f t="shared" si="34"/>
        <v>40239.97</v>
      </c>
      <c r="I652" s="1">
        <f t="shared" si="35"/>
        <v>26660.31</v>
      </c>
      <c r="J652" t="s">
        <v>68</v>
      </c>
      <c r="K652" s="45" t="s">
        <v>174</v>
      </c>
      <c r="L652" s="57">
        <v>245.66</v>
      </c>
      <c r="M652" s="58">
        <v>6789.83</v>
      </c>
      <c r="N652" s="57">
        <v>4.01</v>
      </c>
      <c r="O652" s="58">
        <v>6789.83</v>
      </c>
      <c r="P652" s="57">
        <v>4.01</v>
      </c>
      <c r="Q652" s="58">
        <v>0</v>
      </c>
      <c r="R652" s="57">
        <v>0</v>
      </c>
      <c r="S652" s="58">
        <v>0</v>
      </c>
      <c r="T652" s="57">
        <v>0</v>
      </c>
      <c r="U652" s="58">
        <v>26660.31</v>
      </c>
      <c r="V652" s="57">
        <v>15.99</v>
      </c>
      <c r="W652" s="58">
        <v>175.02</v>
      </c>
      <c r="X652" s="59">
        <v>40684.660000000003</v>
      </c>
    </row>
    <row r="653" spans="1:24" x14ac:dyDescent="0.25">
      <c r="A653" t="s">
        <v>87</v>
      </c>
      <c r="D653" s="66"/>
      <c r="F653" t="s">
        <v>70</v>
      </c>
      <c r="G653" t="s">
        <v>71</v>
      </c>
      <c r="H653" s="1">
        <f t="shared" si="34"/>
        <v>552399.77</v>
      </c>
      <c r="I653" s="1">
        <f t="shared" si="35"/>
        <v>366522.75</v>
      </c>
      <c r="J653" t="s">
        <v>70</v>
      </c>
      <c r="K653" s="45" t="s">
        <v>175</v>
      </c>
      <c r="L653" s="57">
        <v>13177.83</v>
      </c>
      <c r="M653" s="58">
        <v>92938.51</v>
      </c>
      <c r="N653" s="57">
        <v>465.32</v>
      </c>
      <c r="O653" s="58">
        <v>92938.51</v>
      </c>
      <c r="P653" s="57">
        <v>465.32</v>
      </c>
      <c r="Q653" s="58">
        <v>0</v>
      </c>
      <c r="R653" s="57">
        <v>0</v>
      </c>
      <c r="S653" s="58">
        <v>0</v>
      </c>
      <c r="T653" s="57">
        <v>0</v>
      </c>
      <c r="U653" s="58">
        <v>366522.75</v>
      </c>
      <c r="V653" s="57">
        <v>1827.19</v>
      </c>
      <c r="W653" s="58">
        <v>10282.780000000001</v>
      </c>
      <c r="X653" s="59">
        <v>578618.21</v>
      </c>
    </row>
    <row r="654" spans="1:24" ht="13.8" thickBot="1" x14ac:dyDescent="0.3">
      <c r="D654" s="66"/>
      <c r="H654" s="6">
        <f>SUM(H620:H653)</f>
        <v>33618501.950000003</v>
      </c>
      <c r="I654" s="6">
        <f>SUM(I620:I653)</f>
        <v>22343120.450000003</v>
      </c>
      <c r="K654" s="42"/>
      <c r="L654" s="60">
        <v>907718.9</v>
      </c>
      <c r="M654" s="61">
        <v>5637690.7499999991</v>
      </c>
      <c r="N654" s="60">
        <v>102986.01000000001</v>
      </c>
      <c r="O654" s="61">
        <v>5637690.7499999991</v>
      </c>
      <c r="P654" s="60">
        <v>102986.01000000001</v>
      </c>
      <c r="Q654" s="61">
        <v>0</v>
      </c>
      <c r="R654" s="60">
        <v>0</v>
      </c>
      <c r="S654" s="61">
        <v>0</v>
      </c>
      <c r="T654" s="60">
        <v>0</v>
      </c>
      <c r="U654" s="61">
        <v>22343120.450000003</v>
      </c>
      <c r="V654" s="60">
        <v>410330.99000000005</v>
      </c>
      <c r="W654" s="61">
        <v>680308.53</v>
      </c>
      <c r="X654" s="60">
        <v>35822832.390000001</v>
      </c>
    </row>
    <row r="655" spans="1:24" ht="13.8" thickTop="1" x14ac:dyDescent="0.25">
      <c r="D655" s="66"/>
      <c r="H655" s="1"/>
      <c r="I655" s="1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51"/>
      <c r="X655" s="42"/>
    </row>
    <row r="656" spans="1:24" x14ac:dyDescent="0.25">
      <c r="A656" t="s">
        <v>88</v>
      </c>
      <c r="B656" t="s">
        <v>98</v>
      </c>
      <c r="C656" s="21">
        <f>SUM(H656:H658)</f>
        <v>671355.33</v>
      </c>
      <c r="D656" s="20">
        <f>SUM(I656:I658)</f>
        <v>671355.33</v>
      </c>
      <c r="E656" s="1"/>
      <c r="F656" t="s">
        <v>4</v>
      </c>
      <c r="G656" t="s">
        <v>5</v>
      </c>
      <c r="H656" s="1">
        <f t="shared" ref="H656:H689" si="36">SUM(M656,O656,Q656,U656,S656)</f>
        <v>16216.59</v>
      </c>
      <c r="I656" s="1">
        <f t="shared" ref="I656:I689" si="37">U656</f>
        <v>16216.59</v>
      </c>
      <c r="J656" t="s">
        <v>4</v>
      </c>
      <c r="K656" s="45" t="s">
        <v>142</v>
      </c>
      <c r="L656" s="57">
        <v>0</v>
      </c>
      <c r="M656" s="58">
        <v>0</v>
      </c>
      <c r="N656" s="57">
        <v>0</v>
      </c>
      <c r="O656" s="58">
        <v>0</v>
      </c>
      <c r="P656" s="57">
        <v>0</v>
      </c>
      <c r="Q656" s="58">
        <v>0</v>
      </c>
      <c r="R656" s="57">
        <v>0</v>
      </c>
      <c r="S656" s="58">
        <v>0</v>
      </c>
      <c r="T656" s="57">
        <v>0</v>
      </c>
      <c r="U656" s="58">
        <v>16216.59</v>
      </c>
      <c r="V656" s="57">
        <v>0</v>
      </c>
      <c r="W656" s="58">
        <v>0</v>
      </c>
      <c r="X656" s="59">
        <v>16216.59</v>
      </c>
    </row>
    <row r="657" spans="1:24" x14ac:dyDescent="0.25">
      <c r="A657" t="s">
        <v>88</v>
      </c>
      <c r="B657" t="s">
        <v>99</v>
      </c>
      <c r="C657" s="21">
        <f>H668</f>
        <v>597988.93999999994</v>
      </c>
      <c r="D657" s="20">
        <f>I668</f>
        <v>597988.93999999994</v>
      </c>
      <c r="E657" s="1"/>
      <c r="F657" t="s">
        <v>6</v>
      </c>
      <c r="G657" t="s">
        <v>7</v>
      </c>
      <c r="H657" s="1">
        <f t="shared" si="36"/>
        <v>186172.2</v>
      </c>
      <c r="I657" s="1">
        <f t="shared" si="37"/>
        <v>186172.2</v>
      </c>
      <c r="J657" t="s">
        <v>6</v>
      </c>
      <c r="K657" s="45" t="s">
        <v>143</v>
      </c>
      <c r="L657" s="57">
        <v>0</v>
      </c>
      <c r="M657" s="58">
        <v>0</v>
      </c>
      <c r="N657" s="57">
        <v>0</v>
      </c>
      <c r="O657" s="58">
        <v>0</v>
      </c>
      <c r="P657" s="57">
        <v>0</v>
      </c>
      <c r="Q657" s="58">
        <v>0</v>
      </c>
      <c r="R657" s="57">
        <v>0</v>
      </c>
      <c r="S657" s="58">
        <v>0</v>
      </c>
      <c r="T657" s="57">
        <v>0</v>
      </c>
      <c r="U657" s="58">
        <v>186172.2</v>
      </c>
      <c r="V657" s="57">
        <v>5.65</v>
      </c>
      <c r="W657" s="58">
        <v>0</v>
      </c>
      <c r="X657" s="59">
        <v>186177.85</v>
      </c>
    </row>
    <row r="658" spans="1:24" x14ac:dyDescent="0.25">
      <c r="A658" t="s">
        <v>88</v>
      </c>
      <c r="B658" t="s">
        <v>100</v>
      </c>
      <c r="C658" s="21">
        <f>SUM(H659:H660)</f>
        <v>64728.33</v>
      </c>
      <c r="D658" s="20">
        <f>SUM(I659:I660)</f>
        <v>64728.33</v>
      </c>
      <c r="E658" s="1"/>
      <c r="F658" t="s">
        <v>8</v>
      </c>
      <c r="G658" t="s">
        <v>9</v>
      </c>
      <c r="H658" s="1">
        <f t="shared" si="36"/>
        <v>468966.54</v>
      </c>
      <c r="I658" s="1">
        <f t="shared" si="37"/>
        <v>468966.54</v>
      </c>
      <c r="J658" t="s">
        <v>8</v>
      </c>
      <c r="K658" s="45" t="s">
        <v>144</v>
      </c>
      <c r="L658" s="57">
        <v>402.55</v>
      </c>
      <c r="M658" s="58">
        <v>0</v>
      </c>
      <c r="N658" s="57">
        <v>0</v>
      </c>
      <c r="O658" s="58">
        <v>0</v>
      </c>
      <c r="P658" s="57">
        <v>0</v>
      </c>
      <c r="Q658" s="58">
        <v>0</v>
      </c>
      <c r="R658" s="57">
        <v>0</v>
      </c>
      <c r="S658" s="58">
        <v>0</v>
      </c>
      <c r="T658" s="57">
        <v>0</v>
      </c>
      <c r="U658" s="58">
        <v>468966.54</v>
      </c>
      <c r="V658" s="57">
        <v>1006.98</v>
      </c>
      <c r="W658" s="58">
        <v>603.88</v>
      </c>
      <c r="X658" s="59">
        <v>470979.95</v>
      </c>
    </row>
    <row r="659" spans="1:24" x14ac:dyDescent="0.25">
      <c r="A659" t="s">
        <v>88</v>
      </c>
      <c r="B659" t="s">
        <v>110</v>
      </c>
      <c r="C659" s="21">
        <f>H661</f>
        <v>112062.81</v>
      </c>
      <c r="D659" s="20">
        <f>I661</f>
        <v>112062.81</v>
      </c>
      <c r="E659" s="1"/>
      <c r="F659" t="s">
        <v>10</v>
      </c>
      <c r="G659" t="s">
        <v>11</v>
      </c>
      <c r="H659" s="1">
        <f t="shared" si="36"/>
        <v>23350.31</v>
      </c>
      <c r="I659" s="1">
        <f t="shared" si="37"/>
        <v>23350.31</v>
      </c>
      <c r="J659" t="s">
        <v>10</v>
      </c>
      <c r="K659" s="45" t="s">
        <v>145</v>
      </c>
      <c r="L659" s="57">
        <v>0</v>
      </c>
      <c r="M659" s="58">
        <v>0</v>
      </c>
      <c r="N659" s="57">
        <v>0</v>
      </c>
      <c r="O659" s="58">
        <v>0</v>
      </c>
      <c r="P659" s="57">
        <v>0</v>
      </c>
      <c r="Q659" s="58">
        <v>0</v>
      </c>
      <c r="R659" s="57">
        <v>0</v>
      </c>
      <c r="S659" s="58">
        <v>0</v>
      </c>
      <c r="T659" s="57">
        <v>0</v>
      </c>
      <c r="U659" s="58">
        <v>23350.31</v>
      </c>
      <c r="V659" s="57">
        <v>443.13</v>
      </c>
      <c r="W659" s="58">
        <v>0</v>
      </c>
      <c r="X659" s="59">
        <v>23793.439999999999</v>
      </c>
    </row>
    <row r="660" spans="1:24" x14ac:dyDescent="0.25">
      <c r="A660" t="s">
        <v>88</v>
      </c>
      <c r="B660" t="s">
        <v>101</v>
      </c>
      <c r="C660" s="21">
        <f>SUM(H662:H663)</f>
        <v>1984913.74</v>
      </c>
      <c r="D660" s="20">
        <f>SUM(I662:I663)</f>
        <v>1984913.74</v>
      </c>
      <c r="E660" s="1"/>
      <c r="F660" t="s">
        <v>12</v>
      </c>
      <c r="G660" t="s">
        <v>13</v>
      </c>
      <c r="H660" s="1">
        <f t="shared" si="36"/>
        <v>41378.019999999997</v>
      </c>
      <c r="I660" s="1">
        <f t="shared" si="37"/>
        <v>41378.019999999997</v>
      </c>
      <c r="J660" t="s">
        <v>12</v>
      </c>
      <c r="K660" s="45" t="s">
        <v>146</v>
      </c>
      <c r="L660" s="57">
        <v>0</v>
      </c>
      <c r="M660" s="58">
        <v>0</v>
      </c>
      <c r="N660" s="57">
        <v>0</v>
      </c>
      <c r="O660" s="58">
        <v>0</v>
      </c>
      <c r="P660" s="57">
        <v>0</v>
      </c>
      <c r="Q660" s="58">
        <v>0</v>
      </c>
      <c r="R660" s="57">
        <v>0</v>
      </c>
      <c r="S660" s="58">
        <v>0</v>
      </c>
      <c r="T660" s="57">
        <v>0</v>
      </c>
      <c r="U660" s="58">
        <v>41378.019999999997</v>
      </c>
      <c r="V660" s="57">
        <v>153.75</v>
      </c>
      <c r="W660" s="58">
        <v>0</v>
      </c>
      <c r="X660" s="59">
        <v>41531.769999999997</v>
      </c>
    </row>
    <row r="661" spans="1:24" x14ac:dyDescent="0.25">
      <c r="A661" t="s">
        <v>88</v>
      </c>
      <c r="B661" t="s">
        <v>102</v>
      </c>
      <c r="C661" s="21">
        <f>SUM(H664:H665)</f>
        <v>339063.34</v>
      </c>
      <c r="D661" s="20">
        <f>SUM(I664:I665)</f>
        <v>339063.34</v>
      </c>
      <c r="E661" s="1"/>
      <c r="F661" t="s">
        <v>14</v>
      </c>
      <c r="G661" t="s">
        <v>15</v>
      </c>
      <c r="H661" s="1">
        <f t="shared" si="36"/>
        <v>112062.81</v>
      </c>
      <c r="I661" s="1">
        <f t="shared" si="37"/>
        <v>112062.81</v>
      </c>
      <c r="J661" t="s">
        <v>14</v>
      </c>
      <c r="K661" s="45" t="s">
        <v>147</v>
      </c>
      <c r="L661" s="57">
        <v>0</v>
      </c>
      <c r="M661" s="58">
        <v>0</v>
      </c>
      <c r="N661" s="57">
        <v>0</v>
      </c>
      <c r="O661" s="58">
        <v>0</v>
      </c>
      <c r="P661" s="57">
        <v>0</v>
      </c>
      <c r="Q661" s="58">
        <v>0</v>
      </c>
      <c r="R661" s="57">
        <v>0</v>
      </c>
      <c r="S661" s="58">
        <v>0</v>
      </c>
      <c r="T661" s="57">
        <v>0</v>
      </c>
      <c r="U661" s="58">
        <v>112062.81</v>
      </c>
      <c r="V661" s="57">
        <v>1757.96</v>
      </c>
      <c r="W661" s="58">
        <v>0</v>
      </c>
      <c r="X661" s="59">
        <v>113820.77</v>
      </c>
    </row>
    <row r="662" spans="1:24" x14ac:dyDescent="0.25">
      <c r="A662" t="s">
        <v>88</v>
      </c>
      <c r="B662" t="s">
        <v>103</v>
      </c>
      <c r="C662" s="21">
        <f>H666</f>
        <v>70045.39</v>
      </c>
      <c r="D662" s="20">
        <f>I666</f>
        <v>70045.39</v>
      </c>
      <c r="E662" s="1"/>
      <c r="F662" t="s">
        <v>16</v>
      </c>
      <c r="G662" t="s">
        <v>17</v>
      </c>
      <c r="H662" s="1">
        <f t="shared" si="36"/>
        <v>1327353.45</v>
      </c>
      <c r="I662" s="1">
        <f t="shared" si="37"/>
        <v>1327353.45</v>
      </c>
      <c r="J662" t="s">
        <v>16</v>
      </c>
      <c r="K662" s="45" t="s">
        <v>148</v>
      </c>
      <c r="L662" s="57">
        <v>0</v>
      </c>
      <c r="M662" s="58">
        <v>0</v>
      </c>
      <c r="N662" s="57">
        <v>0</v>
      </c>
      <c r="O662" s="58">
        <v>0</v>
      </c>
      <c r="P662" s="57">
        <v>0</v>
      </c>
      <c r="Q662" s="58">
        <v>0</v>
      </c>
      <c r="R662" s="57">
        <v>0</v>
      </c>
      <c r="S662" s="58">
        <v>0</v>
      </c>
      <c r="T662" s="57">
        <v>0</v>
      </c>
      <c r="U662" s="58">
        <v>1327353.45</v>
      </c>
      <c r="V662" s="57">
        <v>24196.76</v>
      </c>
      <c r="W662" s="58">
        <v>0</v>
      </c>
      <c r="X662" s="59">
        <v>1351550.21</v>
      </c>
    </row>
    <row r="663" spans="1:24" x14ac:dyDescent="0.25">
      <c r="A663" t="s">
        <v>88</v>
      </c>
      <c r="B663" t="s">
        <v>104</v>
      </c>
      <c r="C663" s="21">
        <f>SUM(H669:H670)</f>
        <v>98674.430000000008</v>
      </c>
      <c r="D663" s="20">
        <f>SUM(I669:I670)</f>
        <v>98674.430000000008</v>
      </c>
      <c r="E663" s="1"/>
      <c r="F663" t="s">
        <v>18</v>
      </c>
      <c r="G663" t="s">
        <v>19</v>
      </c>
      <c r="H663" s="1">
        <f t="shared" si="36"/>
        <v>657560.29</v>
      </c>
      <c r="I663" s="1">
        <f t="shared" si="37"/>
        <v>657560.29</v>
      </c>
      <c r="J663" t="s">
        <v>18</v>
      </c>
      <c r="K663" s="45" t="s">
        <v>149</v>
      </c>
      <c r="L663" s="57">
        <v>0</v>
      </c>
      <c r="M663" s="58">
        <v>0</v>
      </c>
      <c r="N663" s="57">
        <v>0</v>
      </c>
      <c r="O663" s="58">
        <v>0</v>
      </c>
      <c r="P663" s="57">
        <v>0</v>
      </c>
      <c r="Q663" s="58">
        <v>0</v>
      </c>
      <c r="R663" s="57">
        <v>0</v>
      </c>
      <c r="S663" s="58">
        <v>0</v>
      </c>
      <c r="T663" s="57">
        <v>0</v>
      </c>
      <c r="U663" s="58">
        <v>657560.29</v>
      </c>
      <c r="V663" s="57">
        <v>11786.46</v>
      </c>
      <c r="W663" s="58">
        <v>0</v>
      </c>
      <c r="X663" s="59">
        <v>669346.75</v>
      </c>
    </row>
    <row r="664" spans="1:24" x14ac:dyDescent="0.25">
      <c r="A664" t="s">
        <v>88</v>
      </c>
      <c r="B664" t="s">
        <v>105</v>
      </c>
      <c r="C664" s="21">
        <f>H674</f>
        <v>7718.36</v>
      </c>
      <c r="D664" s="20">
        <f>I674</f>
        <v>7718.36</v>
      </c>
      <c r="E664" s="1"/>
      <c r="F664" t="s">
        <v>20</v>
      </c>
      <c r="G664" t="s">
        <v>21</v>
      </c>
      <c r="H664" s="1">
        <f t="shared" si="36"/>
        <v>334486.51</v>
      </c>
      <c r="I664" s="1">
        <f t="shared" si="37"/>
        <v>334486.51</v>
      </c>
      <c r="J664" t="s">
        <v>20</v>
      </c>
      <c r="K664" s="45" t="s">
        <v>150</v>
      </c>
      <c r="L664" s="57">
        <v>386.41</v>
      </c>
      <c r="M664" s="58">
        <v>0</v>
      </c>
      <c r="N664" s="57">
        <v>0</v>
      </c>
      <c r="O664" s="58">
        <v>0</v>
      </c>
      <c r="P664" s="57">
        <v>0</v>
      </c>
      <c r="Q664" s="58">
        <v>0</v>
      </c>
      <c r="R664" s="57">
        <v>0</v>
      </c>
      <c r="S664" s="58">
        <v>0</v>
      </c>
      <c r="T664" s="57">
        <v>0</v>
      </c>
      <c r="U664" s="58">
        <v>334486.51</v>
      </c>
      <c r="V664" s="57">
        <v>116.78</v>
      </c>
      <c r="W664" s="58">
        <v>289.81</v>
      </c>
      <c r="X664" s="59">
        <v>335279.51</v>
      </c>
    </row>
    <row r="665" spans="1:24" x14ac:dyDescent="0.25">
      <c r="A665" t="s">
        <v>88</v>
      </c>
      <c r="B665" t="s">
        <v>106</v>
      </c>
      <c r="C665" s="21">
        <f>H675</f>
        <v>91685.45</v>
      </c>
      <c r="D665" s="20">
        <f>I675</f>
        <v>91685.45</v>
      </c>
      <c r="E665" s="1"/>
      <c r="F665" t="s">
        <v>22</v>
      </c>
      <c r="G665" t="s">
        <v>23</v>
      </c>
      <c r="H665" s="1">
        <f t="shared" si="36"/>
        <v>4576.83</v>
      </c>
      <c r="I665" s="1">
        <f t="shared" si="37"/>
        <v>4576.83</v>
      </c>
      <c r="J665" t="s">
        <v>22</v>
      </c>
      <c r="K665" s="45" t="s">
        <v>151</v>
      </c>
      <c r="L665" s="57">
        <v>0</v>
      </c>
      <c r="M665" s="58">
        <v>0</v>
      </c>
      <c r="N665" s="57">
        <v>0</v>
      </c>
      <c r="O665" s="58">
        <v>0</v>
      </c>
      <c r="P665" s="57">
        <v>0</v>
      </c>
      <c r="Q665" s="58">
        <v>0</v>
      </c>
      <c r="R665" s="57">
        <v>0</v>
      </c>
      <c r="S665" s="58">
        <v>0</v>
      </c>
      <c r="T665" s="57">
        <v>0</v>
      </c>
      <c r="U665" s="58">
        <v>4576.83</v>
      </c>
      <c r="V665" s="57">
        <v>41.46</v>
      </c>
      <c r="W665" s="58">
        <v>0</v>
      </c>
      <c r="X665" s="59">
        <v>4618.29</v>
      </c>
    </row>
    <row r="666" spans="1:24" x14ac:dyDescent="0.25">
      <c r="A666" t="s">
        <v>88</v>
      </c>
      <c r="B666" t="s">
        <v>194</v>
      </c>
      <c r="C666" s="21">
        <f>H680</f>
        <v>1372088.37</v>
      </c>
      <c r="D666" s="20">
        <f>I680</f>
        <v>1372088.37</v>
      </c>
      <c r="E666" s="1"/>
      <c r="F666" t="s">
        <v>24</v>
      </c>
      <c r="G666" t="s">
        <v>25</v>
      </c>
      <c r="H666" s="1">
        <f t="shared" si="36"/>
        <v>70045.39</v>
      </c>
      <c r="I666" s="1">
        <f t="shared" si="37"/>
        <v>70045.39</v>
      </c>
      <c r="J666" t="s">
        <v>24</v>
      </c>
      <c r="K666" s="45" t="s">
        <v>152</v>
      </c>
      <c r="L666" s="57">
        <v>551.05999999999995</v>
      </c>
      <c r="M666" s="58">
        <v>0</v>
      </c>
      <c r="N666" s="57">
        <v>0</v>
      </c>
      <c r="O666" s="58">
        <v>0</v>
      </c>
      <c r="P666" s="57">
        <v>0</v>
      </c>
      <c r="Q666" s="58">
        <v>0</v>
      </c>
      <c r="R666" s="57">
        <v>0</v>
      </c>
      <c r="S666" s="58">
        <v>0</v>
      </c>
      <c r="T666" s="57">
        <v>0</v>
      </c>
      <c r="U666" s="58">
        <v>70045.39</v>
      </c>
      <c r="V666" s="57">
        <v>216.05</v>
      </c>
      <c r="W666" s="58">
        <v>826.57</v>
      </c>
      <c r="X666" s="59">
        <v>71639.070000000007</v>
      </c>
    </row>
    <row r="667" spans="1:24" x14ac:dyDescent="0.25">
      <c r="A667" t="s">
        <v>88</v>
      </c>
      <c r="B667" t="s">
        <v>109</v>
      </c>
      <c r="C667" s="21">
        <f>H667+SUM(H671:H673)+SUM(H676:H679)+SUM(H681:H682)</f>
        <v>780745.01</v>
      </c>
      <c r="D667" s="20">
        <f>I667+SUM(I671:I673)+SUM(I676:I679)+SUM(I681:I682)</f>
        <v>780745.01</v>
      </c>
      <c r="E667" s="1"/>
      <c r="F667" t="s">
        <v>26</v>
      </c>
      <c r="G667" t="s">
        <v>27</v>
      </c>
      <c r="H667" s="1">
        <f t="shared" si="36"/>
        <v>37260</v>
      </c>
      <c r="I667" s="1">
        <f t="shared" si="37"/>
        <v>37260</v>
      </c>
      <c r="J667" t="s">
        <v>26</v>
      </c>
      <c r="K667" s="45" t="s">
        <v>153</v>
      </c>
      <c r="L667" s="57">
        <v>100.66</v>
      </c>
      <c r="M667" s="58">
        <v>0</v>
      </c>
      <c r="N667" s="57">
        <v>0</v>
      </c>
      <c r="O667" s="58">
        <v>0</v>
      </c>
      <c r="P667" s="57">
        <v>0</v>
      </c>
      <c r="Q667" s="58">
        <v>0</v>
      </c>
      <c r="R667" s="57">
        <v>0</v>
      </c>
      <c r="S667" s="58">
        <v>0</v>
      </c>
      <c r="T667" s="57">
        <v>0</v>
      </c>
      <c r="U667" s="58">
        <v>37260</v>
      </c>
      <c r="V667" s="57">
        <v>155.78</v>
      </c>
      <c r="W667" s="58">
        <v>150.97</v>
      </c>
      <c r="X667" s="59">
        <v>37667.410000000003</v>
      </c>
    </row>
    <row r="668" spans="1:24" x14ac:dyDescent="0.25">
      <c r="A668" t="s">
        <v>88</v>
      </c>
      <c r="B668" t="s">
        <v>107</v>
      </c>
      <c r="C668" s="21">
        <f>SUM(H683:H685)</f>
        <v>417585.17</v>
      </c>
      <c r="D668" s="20">
        <f>SUM(I683:I685)</f>
        <v>417585.17</v>
      </c>
      <c r="E668" s="1"/>
      <c r="F668" t="s">
        <v>28</v>
      </c>
      <c r="G668" t="s">
        <v>29</v>
      </c>
      <c r="H668" s="1">
        <f t="shared" si="36"/>
        <v>597988.93999999994</v>
      </c>
      <c r="I668" s="1">
        <f t="shared" si="37"/>
        <v>597988.93999999994</v>
      </c>
      <c r="J668" t="s">
        <v>28</v>
      </c>
      <c r="K668" s="45" t="s">
        <v>154</v>
      </c>
      <c r="L668" s="57">
        <v>1362.68</v>
      </c>
      <c r="M668" s="58">
        <v>0</v>
      </c>
      <c r="N668" s="57">
        <v>0</v>
      </c>
      <c r="O668" s="58">
        <v>0</v>
      </c>
      <c r="P668" s="57">
        <v>0</v>
      </c>
      <c r="Q668" s="58">
        <v>0</v>
      </c>
      <c r="R668" s="57">
        <v>0</v>
      </c>
      <c r="S668" s="58">
        <v>0</v>
      </c>
      <c r="T668" s="57">
        <v>0</v>
      </c>
      <c r="U668" s="58">
        <v>597988.93999999994</v>
      </c>
      <c r="V668" s="57">
        <v>974.04</v>
      </c>
      <c r="W668" s="58">
        <v>2044</v>
      </c>
      <c r="X668" s="59">
        <v>602369.66</v>
      </c>
    </row>
    <row r="669" spans="1:24" x14ac:dyDescent="0.25">
      <c r="A669" t="s">
        <v>88</v>
      </c>
      <c r="B669" t="s">
        <v>108</v>
      </c>
      <c r="C669" s="21">
        <f>SUM(H686:H689)</f>
        <v>471619.35000000003</v>
      </c>
      <c r="D669" s="20">
        <f>SUM(I686:I689)</f>
        <v>471619.35000000003</v>
      </c>
      <c r="F669" t="s">
        <v>30</v>
      </c>
      <c r="G669" t="s">
        <v>31</v>
      </c>
      <c r="H669" s="1">
        <f t="shared" si="36"/>
        <v>97051.05</v>
      </c>
      <c r="I669" s="1">
        <f t="shared" si="37"/>
        <v>97051.05</v>
      </c>
      <c r="J669" t="s">
        <v>30</v>
      </c>
      <c r="K669" s="45" t="s">
        <v>155</v>
      </c>
      <c r="L669" s="57">
        <v>0</v>
      </c>
      <c r="M669" s="58">
        <v>0</v>
      </c>
      <c r="N669" s="57">
        <v>0</v>
      </c>
      <c r="O669" s="58">
        <v>0</v>
      </c>
      <c r="P669" s="57">
        <v>0</v>
      </c>
      <c r="Q669" s="58">
        <v>0</v>
      </c>
      <c r="R669" s="57">
        <v>0</v>
      </c>
      <c r="S669" s="58">
        <v>0</v>
      </c>
      <c r="T669" s="57">
        <v>0</v>
      </c>
      <c r="U669" s="58">
        <v>97051.05</v>
      </c>
      <c r="V669" s="57">
        <v>38.21</v>
      </c>
      <c r="W669" s="58">
        <v>0</v>
      </c>
      <c r="X669" s="59">
        <v>97089.26</v>
      </c>
    </row>
    <row r="670" spans="1:24" x14ac:dyDescent="0.25">
      <c r="A670" t="s">
        <v>88</v>
      </c>
      <c r="D670" s="66"/>
      <c r="E670" s="6"/>
      <c r="F670" t="s">
        <v>32</v>
      </c>
      <c r="G670" t="s">
        <v>33</v>
      </c>
      <c r="H670" s="1">
        <f t="shared" si="36"/>
        <v>1623.38</v>
      </c>
      <c r="I670" s="1">
        <f t="shared" si="37"/>
        <v>1623.38</v>
      </c>
      <c r="J670" t="s">
        <v>32</v>
      </c>
      <c r="K670" s="45" t="s">
        <v>156</v>
      </c>
      <c r="L670" s="57">
        <v>0</v>
      </c>
      <c r="M670" s="58">
        <v>0</v>
      </c>
      <c r="N670" s="57">
        <v>0</v>
      </c>
      <c r="O670" s="58">
        <v>0</v>
      </c>
      <c r="P670" s="57">
        <v>0</v>
      </c>
      <c r="Q670" s="58">
        <v>0</v>
      </c>
      <c r="R670" s="57">
        <v>0</v>
      </c>
      <c r="S670" s="58">
        <v>0</v>
      </c>
      <c r="T670" s="57">
        <v>0</v>
      </c>
      <c r="U670" s="58">
        <v>1623.38</v>
      </c>
      <c r="V670" s="57">
        <v>0</v>
      </c>
      <c r="W670" s="58">
        <v>0</v>
      </c>
      <c r="X670" s="59">
        <v>1623.38</v>
      </c>
    </row>
    <row r="671" spans="1:24" x14ac:dyDescent="0.25">
      <c r="A671" t="s">
        <v>88</v>
      </c>
      <c r="B671" s="3" t="s">
        <v>97</v>
      </c>
      <c r="C671" s="25">
        <f>SUM(C656:C669)</f>
        <v>7080274.0199999996</v>
      </c>
      <c r="D671" s="28">
        <f>SUM(D656:D669)</f>
        <v>7080274.0199999996</v>
      </c>
      <c r="F671" t="s">
        <v>34</v>
      </c>
      <c r="G671" t="s">
        <v>35</v>
      </c>
      <c r="H671" s="1">
        <f t="shared" si="36"/>
        <v>1547.51</v>
      </c>
      <c r="I671" s="1">
        <f t="shared" si="37"/>
        <v>1547.51</v>
      </c>
      <c r="J671" t="s">
        <v>34</v>
      </c>
      <c r="K671" s="45" t="s">
        <v>157</v>
      </c>
      <c r="L671" s="57">
        <v>0</v>
      </c>
      <c r="M671" s="58">
        <v>0</v>
      </c>
      <c r="N671" s="57">
        <v>0</v>
      </c>
      <c r="O671" s="58">
        <v>0</v>
      </c>
      <c r="P671" s="57">
        <v>0</v>
      </c>
      <c r="Q671" s="58">
        <v>0</v>
      </c>
      <c r="R671" s="57">
        <v>0</v>
      </c>
      <c r="S671" s="58">
        <v>0</v>
      </c>
      <c r="T671" s="57">
        <v>0</v>
      </c>
      <c r="U671" s="58">
        <v>1547.51</v>
      </c>
      <c r="V671" s="57">
        <v>65.099999999999994</v>
      </c>
      <c r="W671" s="58">
        <v>0</v>
      </c>
      <c r="X671" s="59">
        <v>1612.61</v>
      </c>
    </row>
    <row r="672" spans="1:24" x14ac:dyDescent="0.25">
      <c r="A672" t="s">
        <v>88</v>
      </c>
      <c r="D672" s="66"/>
      <c r="F672" t="s">
        <v>36</v>
      </c>
      <c r="G672" t="s">
        <v>37</v>
      </c>
      <c r="H672" s="1">
        <f t="shared" si="36"/>
        <v>168834.37</v>
      </c>
      <c r="I672" s="1">
        <f t="shared" si="37"/>
        <v>168834.37</v>
      </c>
      <c r="J672" t="s">
        <v>36</v>
      </c>
      <c r="K672" s="45" t="s">
        <v>158</v>
      </c>
      <c r="L672" s="57">
        <v>2.66</v>
      </c>
      <c r="M672" s="58">
        <v>0</v>
      </c>
      <c r="N672" s="57">
        <v>0</v>
      </c>
      <c r="O672" s="58">
        <v>0</v>
      </c>
      <c r="P672" s="57">
        <v>0</v>
      </c>
      <c r="Q672" s="58">
        <v>0</v>
      </c>
      <c r="R672" s="57">
        <v>0</v>
      </c>
      <c r="S672" s="58">
        <v>0</v>
      </c>
      <c r="T672" s="57">
        <v>0</v>
      </c>
      <c r="U672" s="58">
        <v>168834.37</v>
      </c>
      <c r="V672" s="57">
        <v>186.49</v>
      </c>
      <c r="W672" s="58">
        <v>2</v>
      </c>
      <c r="X672" s="59">
        <v>169025.52</v>
      </c>
    </row>
    <row r="673" spans="1:24" x14ac:dyDescent="0.25">
      <c r="A673" t="s">
        <v>88</v>
      </c>
      <c r="B673" s="30" t="s">
        <v>176</v>
      </c>
      <c r="C673" s="21">
        <f>SUM(C656:C667)</f>
        <v>6191069.5</v>
      </c>
      <c r="D673" s="20">
        <f>SUM(D656:D667)</f>
        <v>6191069.5</v>
      </c>
      <c r="F673" t="s">
        <v>38</v>
      </c>
      <c r="G673" t="s">
        <v>39</v>
      </c>
      <c r="H673" s="1">
        <f t="shared" si="36"/>
        <v>8324.25</v>
      </c>
      <c r="I673" s="1">
        <f t="shared" si="37"/>
        <v>8324.25</v>
      </c>
      <c r="J673" t="s">
        <v>38</v>
      </c>
      <c r="K673" s="45" t="s">
        <v>159</v>
      </c>
      <c r="L673" s="57">
        <v>0</v>
      </c>
      <c r="M673" s="58">
        <v>0</v>
      </c>
      <c r="N673" s="57">
        <v>0</v>
      </c>
      <c r="O673" s="58">
        <v>0</v>
      </c>
      <c r="P673" s="57">
        <v>0</v>
      </c>
      <c r="Q673" s="58">
        <v>0</v>
      </c>
      <c r="R673" s="57">
        <v>0</v>
      </c>
      <c r="S673" s="58">
        <v>0</v>
      </c>
      <c r="T673" s="57">
        <v>0</v>
      </c>
      <c r="U673" s="58">
        <v>8324.25</v>
      </c>
      <c r="V673" s="57">
        <v>20.309999999999999</v>
      </c>
      <c r="W673" s="58">
        <v>0</v>
      </c>
      <c r="X673" s="59">
        <v>8344.56</v>
      </c>
    </row>
    <row r="674" spans="1:24" x14ac:dyDescent="0.25">
      <c r="A674" t="s">
        <v>88</v>
      </c>
      <c r="D674" s="66"/>
      <c r="F674" t="s">
        <v>40</v>
      </c>
      <c r="G674" t="s">
        <v>41</v>
      </c>
      <c r="H674" s="1">
        <f t="shared" si="36"/>
        <v>7718.36</v>
      </c>
      <c r="I674" s="1">
        <f t="shared" si="37"/>
        <v>7718.36</v>
      </c>
      <c r="J674" t="s">
        <v>40</v>
      </c>
      <c r="K674" s="45" t="s">
        <v>160</v>
      </c>
      <c r="L674" s="57">
        <v>0</v>
      </c>
      <c r="M674" s="58">
        <v>0</v>
      </c>
      <c r="N674" s="57">
        <v>0</v>
      </c>
      <c r="O674" s="58">
        <v>0</v>
      </c>
      <c r="P674" s="57">
        <v>0</v>
      </c>
      <c r="Q674" s="58">
        <v>0</v>
      </c>
      <c r="R674" s="57">
        <v>0</v>
      </c>
      <c r="S674" s="58">
        <v>0</v>
      </c>
      <c r="T674" s="57">
        <v>0</v>
      </c>
      <c r="U674" s="58">
        <v>7718.36</v>
      </c>
      <c r="V674" s="57">
        <v>0</v>
      </c>
      <c r="W674" s="58">
        <v>0</v>
      </c>
      <c r="X674" s="59">
        <v>7718.36</v>
      </c>
    </row>
    <row r="675" spans="1:24" x14ac:dyDescent="0.25">
      <c r="A675" t="s">
        <v>88</v>
      </c>
      <c r="D675" s="66"/>
      <c r="F675" t="s">
        <v>42</v>
      </c>
      <c r="G675" t="s">
        <v>43</v>
      </c>
      <c r="H675" s="1">
        <f t="shared" si="36"/>
        <v>91685.45</v>
      </c>
      <c r="I675" s="1">
        <f t="shared" si="37"/>
        <v>91685.45</v>
      </c>
      <c r="J675" t="s">
        <v>42</v>
      </c>
      <c r="K675" s="45" t="s">
        <v>161</v>
      </c>
      <c r="L675" s="57">
        <v>181.46</v>
      </c>
      <c r="M675" s="58">
        <v>0</v>
      </c>
      <c r="N675" s="57">
        <v>0</v>
      </c>
      <c r="O675" s="58">
        <v>0</v>
      </c>
      <c r="P675" s="57">
        <v>0</v>
      </c>
      <c r="Q675" s="58">
        <v>0</v>
      </c>
      <c r="R675" s="57">
        <v>0</v>
      </c>
      <c r="S675" s="58">
        <v>0</v>
      </c>
      <c r="T675" s="57">
        <v>0</v>
      </c>
      <c r="U675" s="58">
        <v>91685.45</v>
      </c>
      <c r="V675" s="57">
        <v>5248.8</v>
      </c>
      <c r="W675" s="58">
        <v>272.22000000000003</v>
      </c>
      <c r="X675" s="59">
        <v>97387.93</v>
      </c>
    </row>
    <row r="676" spans="1:24" x14ac:dyDescent="0.25">
      <c r="A676" t="s">
        <v>88</v>
      </c>
      <c r="D676" s="66"/>
      <c r="F676" t="s">
        <v>44</v>
      </c>
      <c r="G676" t="s">
        <v>45</v>
      </c>
      <c r="H676" s="1">
        <f t="shared" si="36"/>
        <v>10110.48</v>
      </c>
      <c r="I676" s="1">
        <f t="shared" si="37"/>
        <v>10110.48</v>
      </c>
      <c r="J676" t="s">
        <v>44</v>
      </c>
      <c r="K676" s="45" t="s">
        <v>162</v>
      </c>
      <c r="L676" s="57">
        <v>0</v>
      </c>
      <c r="M676" s="58">
        <v>0</v>
      </c>
      <c r="N676" s="57">
        <v>0</v>
      </c>
      <c r="O676" s="58">
        <v>0</v>
      </c>
      <c r="P676" s="57">
        <v>0</v>
      </c>
      <c r="Q676" s="58">
        <v>0</v>
      </c>
      <c r="R676" s="57">
        <v>0</v>
      </c>
      <c r="S676" s="58">
        <v>0</v>
      </c>
      <c r="T676" s="57">
        <v>0</v>
      </c>
      <c r="U676" s="58">
        <v>10110.48</v>
      </c>
      <c r="V676" s="57">
        <v>0</v>
      </c>
      <c r="W676" s="58">
        <v>0</v>
      </c>
      <c r="X676" s="59">
        <v>10110.48</v>
      </c>
    </row>
    <row r="677" spans="1:24" x14ac:dyDescent="0.25">
      <c r="A677" t="s">
        <v>88</v>
      </c>
      <c r="D677" s="66"/>
      <c r="F677" t="s">
        <v>46</v>
      </c>
      <c r="G677" t="s">
        <v>47</v>
      </c>
      <c r="H677" s="1">
        <f t="shared" si="36"/>
        <v>49082</v>
      </c>
      <c r="I677" s="1">
        <f t="shared" si="37"/>
        <v>49082</v>
      </c>
      <c r="J677" t="s">
        <v>46</v>
      </c>
      <c r="K677" s="45" t="s">
        <v>163</v>
      </c>
      <c r="L677" s="57">
        <v>2160.06</v>
      </c>
      <c r="M677" s="58">
        <v>0</v>
      </c>
      <c r="N677" s="57">
        <v>0</v>
      </c>
      <c r="O677" s="58">
        <v>0</v>
      </c>
      <c r="P677" s="57">
        <v>0</v>
      </c>
      <c r="Q677" s="58">
        <v>0</v>
      </c>
      <c r="R677" s="57">
        <v>0</v>
      </c>
      <c r="S677" s="58">
        <v>0</v>
      </c>
      <c r="T677" s="57">
        <v>0</v>
      </c>
      <c r="U677" s="58">
        <v>49082</v>
      </c>
      <c r="V677" s="57">
        <v>270.64</v>
      </c>
      <c r="W677" s="58">
        <v>1782.1</v>
      </c>
      <c r="X677" s="59">
        <v>53294.8</v>
      </c>
    </row>
    <row r="678" spans="1:24" x14ac:dyDescent="0.25">
      <c r="A678" t="s">
        <v>88</v>
      </c>
      <c r="D678" s="66"/>
      <c r="F678" t="s">
        <v>48</v>
      </c>
      <c r="G678" t="s">
        <v>49</v>
      </c>
      <c r="H678" s="1">
        <f t="shared" si="36"/>
        <v>9996.9699999999993</v>
      </c>
      <c r="I678" s="1">
        <f t="shared" si="37"/>
        <v>9996.9699999999993</v>
      </c>
      <c r="J678" t="s">
        <v>48</v>
      </c>
      <c r="K678" s="45" t="s">
        <v>164</v>
      </c>
      <c r="L678" s="57">
        <v>0</v>
      </c>
      <c r="M678" s="58">
        <v>0</v>
      </c>
      <c r="N678" s="57">
        <v>0</v>
      </c>
      <c r="O678" s="58">
        <v>0</v>
      </c>
      <c r="P678" s="57">
        <v>0</v>
      </c>
      <c r="Q678" s="58">
        <v>0</v>
      </c>
      <c r="R678" s="57">
        <v>0</v>
      </c>
      <c r="S678" s="58">
        <v>0</v>
      </c>
      <c r="T678" s="57">
        <v>0</v>
      </c>
      <c r="U678" s="58">
        <v>9996.9699999999993</v>
      </c>
      <c r="V678" s="57">
        <v>5.22</v>
      </c>
      <c r="W678" s="58">
        <v>0</v>
      </c>
      <c r="X678" s="59">
        <v>10002.19</v>
      </c>
    </row>
    <row r="679" spans="1:24" x14ac:dyDescent="0.25">
      <c r="A679" t="s">
        <v>88</v>
      </c>
      <c r="D679" s="66"/>
      <c r="F679" t="s">
        <v>50</v>
      </c>
      <c r="G679" t="s">
        <v>51</v>
      </c>
      <c r="H679" s="1">
        <f t="shared" si="36"/>
        <v>304213.03999999998</v>
      </c>
      <c r="I679" s="1">
        <f t="shared" si="37"/>
        <v>304213.03999999998</v>
      </c>
      <c r="J679" t="s">
        <v>50</v>
      </c>
      <c r="K679" s="45" t="s">
        <v>165</v>
      </c>
      <c r="L679" s="57">
        <v>6.4</v>
      </c>
      <c r="M679" s="58">
        <v>0</v>
      </c>
      <c r="N679" s="57">
        <v>0</v>
      </c>
      <c r="O679" s="58">
        <v>0</v>
      </c>
      <c r="P679" s="57">
        <v>0</v>
      </c>
      <c r="Q679" s="58">
        <v>0</v>
      </c>
      <c r="R679" s="57">
        <v>0</v>
      </c>
      <c r="S679" s="58">
        <v>0</v>
      </c>
      <c r="T679" s="57">
        <v>0</v>
      </c>
      <c r="U679" s="58">
        <v>304213.03999999998</v>
      </c>
      <c r="V679" s="57">
        <v>10478.39</v>
      </c>
      <c r="W679" s="58">
        <v>9.61</v>
      </c>
      <c r="X679" s="59">
        <v>314707.44</v>
      </c>
    </row>
    <row r="680" spans="1:24" x14ac:dyDescent="0.25">
      <c r="A680" t="s">
        <v>88</v>
      </c>
      <c r="D680" s="66"/>
      <c r="F680" t="s">
        <v>52</v>
      </c>
      <c r="G680" t="s">
        <v>53</v>
      </c>
      <c r="H680" s="1">
        <f t="shared" si="36"/>
        <v>1372088.37</v>
      </c>
      <c r="I680" s="1">
        <f t="shared" si="37"/>
        <v>1372088.37</v>
      </c>
      <c r="J680" t="s">
        <v>52</v>
      </c>
      <c r="K680" s="45" t="s">
        <v>166</v>
      </c>
      <c r="L680" s="57">
        <v>46.61</v>
      </c>
      <c r="M680" s="58">
        <v>0</v>
      </c>
      <c r="N680" s="57">
        <v>0</v>
      </c>
      <c r="O680" s="58">
        <v>0</v>
      </c>
      <c r="P680" s="57">
        <v>0</v>
      </c>
      <c r="Q680" s="58">
        <v>0</v>
      </c>
      <c r="R680" s="57">
        <v>0</v>
      </c>
      <c r="S680" s="58">
        <v>0</v>
      </c>
      <c r="T680" s="57">
        <v>0</v>
      </c>
      <c r="U680" s="58">
        <v>1372088.37</v>
      </c>
      <c r="V680" s="57">
        <v>655.74</v>
      </c>
      <c r="W680" s="58">
        <v>34.96</v>
      </c>
      <c r="X680" s="59">
        <v>1372825.68</v>
      </c>
    </row>
    <row r="681" spans="1:24" x14ac:dyDescent="0.25">
      <c r="A681" t="s">
        <v>88</v>
      </c>
      <c r="D681" s="66"/>
      <c r="F681" t="s">
        <v>54</v>
      </c>
      <c r="G681" t="s">
        <v>55</v>
      </c>
      <c r="H681" s="1">
        <f t="shared" si="36"/>
        <v>537</v>
      </c>
      <c r="I681" s="1">
        <f t="shared" si="37"/>
        <v>537</v>
      </c>
      <c r="J681" t="s">
        <v>54</v>
      </c>
      <c r="K681" s="45" t="s">
        <v>167</v>
      </c>
      <c r="L681" s="57">
        <v>28.23</v>
      </c>
      <c r="M681" s="58">
        <v>0</v>
      </c>
      <c r="N681" s="57">
        <v>0</v>
      </c>
      <c r="O681" s="58">
        <v>0</v>
      </c>
      <c r="P681" s="57">
        <v>0</v>
      </c>
      <c r="Q681" s="58">
        <v>0</v>
      </c>
      <c r="R681" s="57">
        <v>0</v>
      </c>
      <c r="S681" s="58">
        <v>0</v>
      </c>
      <c r="T681" s="57">
        <v>0</v>
      </c>
      <c r="U681" s="58">
        <v>537</v>
      </c>
      <c r="V681" s="57">
        <v>0</v>
      </c>
      <c r="W681" s="58">
        <v>21.18</v>
      </c>
      <c r="X681" s="59">
        <v>586.41</v>
      </c>
    </row>
    <row r="682" spans="1:24" x14ac:dyDescent="0.25">
      <c r="A682" t="s">
        <v>88</v>
      </c>
      <c r="D682" s="66"/>
      <c r="F682" t="s">
        <v>56</v>
      </c>
      <c r="G682" t="s">
        <v>57</v>
      </c>
      <c r="H682" s="1">
        <f t="shared" si="36"/>
        <v>190839.39</v>
      </c>
      <c r="I682" s="1">
        <f t="shared" si="37"/>
        <v>190839.39</v>
      </c>
      <c r="J682" t="s">
        <v>56</v>
      </c>
      <c r="K682" s="45" t="s">
        <v>168</v>
      </c>
      <c r="L682" s="57">
        <v>148.22999999999999</v>
      </c>
      <c r="M682" s="58">
        <v>0</v>
      </c>
      <c r="N682" s="57">
        <v>0</v>
      </c>
      <c r="O682" s="58">
        <v>0</v>
      </c>
      <c r="P682" s="57">
        <v>0</v>
      </c>
      <c r="Q682" s="58">
        <v>0</v>
      </c>
      <c r="R682" s="57">
        <v>0</v>
      </c>
      <c r="S682" s="58">
        <v>0</v>
      </c>
      <c r="T682" s="57">
        <v>0</v>
      </c>
      <c r="U682" s="58">
        <v>190839.39</v>
      </c>
      <c r="V682" s="57">
        <v>893.12</v>
      </c>
      <c r="W682" s="58">
        <v>186.64</v>
      </c>
      <c r="X682" s="59">
        <v>192067.38</v>
      </c>
    </row>
    <row r="683" spans="1:24" x14ac:dyDescent="0.25">
      <c r="A683" t="s">
        <v>88</v>
      </c>
      <c r="D683" s="66"/>
      <c r="F683" t="s">
        <v>58</v>
      </c>
      <c r="G683" t="s">
        <v>59</v>
      </c>
      <c r="H683" s="1">
        <f t="shared" si="36"/>
        <v>403157.92</v>
      </c>
      <c r="I683" s="1">
        <f t="shared" si="37"/>
        <v>403157.92</v>
      </c>
      <c r="J683" t="s">
        <v>58</v>
      </c>
      <c r="K683" s="45" t="s">
        <v>169</v>
      </c>
      <c r="L683" s="57">
        <v>329779.8</v>
      </c>
      <c r="M683" s="58">
        <v>0</v>
      </c>
      <c r="N683" s="57">
        <v>0</v>
      </c>
      <c r="O683" s="58">
        <v>0</v>
      </c>
      <c r="P683" s="57">
        <v>0</v>
      </c>
      <c r="Q683" s="58">
        <v>0</v>
      </c>
      <c r="R683" s="57">
        <v>0</v>
      </c>
      <c r="S683" s="58">
        <v>0</v>
      </c>
      <c r="T683" s="57">
        <v>0</v>
      </c>
      <c r="U683" s="58">
        <v>403157.92</v>
      </c>
      <c r="V683" s="57">
        <v>19548.580000000002</v>
      </c>
      <c r="W683" s="58">
        <v>271199.18</v>
      </c>
      <c r="X683" s="59">
        <v>1023685.48</v>
      </c>
    </row>
    <row r="684" spans="1:24" x14ac:dyDescent="0.25">
      <c r="A684" t="s">
        <v>88</v>
      </c>
      <c r="D684" s="66"/>
      <c r="F684" t="s">
        <v>60</v>
      </c>
      <c r="G684" t="s">
        <v>61</v>
      </c>
      <c r="H684" s="1">
        <f t="shared" si="36"/>
        <v>14427.25</v>
      </c>
      <c r="I684" s="1">
        <f t="shared" si="37"/>
        <v>14427.25</v>
      </c>
      <c r="J684" t="s">
        <v>60</v>
      </c>
      <c r="K684" s="45" t="s">
        <v>170</v>
      </c>
      <c r="L684" s="57">
        <v>9084.64</v>
      </c>
      <c r="M684" s="58">
        <v>0</v>
      </c>
      <c r="N684" s="57">
        <v>0</v>
      </c>
      <c r="O684" s="58">
        <v>0</v>
      </c>
      <c r="P684" s="57">
        <v>0</v>
      </c>
      <c r="Q684" s="58">
        <v>0</v>
      </c>
      <c r="R684" s="57">
        <v>0</v>
      </c>
      <c r="S684" s="58">
        <v>0</v>
      </c>
      <c r="T684" s="57">
        <v>0</v>
      </c>
      <c r="U684" s="58">
        <v>14427.25</v>
      </c>
      <c r="V684" s="57">
        <v>392.72</v>
      </c>
      <c r="W684" s="58">
        <v>8119.79</v>
      </c>
      <c r="X684" s="59">
        <v>32024.400000000001</v>
      </c>
    </row>
    <row r="685" spans="1:24" x14ac:dyDescent="0.25">
      <c r="A685" t="s">
        <v>88</v>
      </c>
      <c r="D685" s="66"/>
      <c r="F685" t="s">
        <v>62</v>
      </c>
      <c r="G685" t="s">
        <v>63</v>
      </c>
      <c r="H685" s="1">
        <f t="shared" si="36"/>
        <v>0</v>
      </c>
      <c r="I685" s="1">
        <f t="shared" si="37"/>
        <v>0</v>
      </c>
      <c r="J685" t="s">
        <v>62</v>
      </c>
      <c r="K685" s="45" t="s">
        <v>171</v>
      </c>
      <c r="L685" s="57">
        <v>0</v>
      </c>
      <c r="M685" s="58">
        <v>0</v>
      </c>
      <c r="N685" s="57">
        <v>0</v>
      </c>
      <c r="O685" s="58">
        <v>0</v>
      </c>
      <c r="P685" s="57">
        <v>0</v>
      </c>
      <c r="Q685" s="58">
        <v>0</v>
      </c>
      <c r="R685" s="57">
        <v>0</v>
      </c>
      <c r="S685" s="58">
        <v>0</v>
      </c>
      <c r="T685" s="57">
        <v>0</v>
      </c>
      <c r="U685" s="58">
        <v>0</v>
      </c>
      <c r="V685" s="57">
        <v>0</v>
      </c>
      <c r="W685" s="58">
        <v>0</v>
      </c>
      <c r="X685" s="59">
        <v>0</v>
      </c>
    </row>
    <row r="686" spans="1:24" x14ac:dyDescent="0.25">
      <c r="A686" t="s">
        <v>88</v>
      </c>
      <c r="D686" s="66"/>
      <c r="F686" t="s">
        <v>64</v>
      </c>
      <c r="G686" t="s">
        <v>65</v>
      </c>
      <c r="H686" s="1">
        <f t="shared" si="36"/>
        <v>262506.61</v>
      </c>
      <c r="I686" s="1">
        <f t="shared" si="37"/>
        <v>262506.61</v>
      </c>
      <c r="J686" t="s">
        <v>64</v>
      </c>
      <c r="K686" s="45" t="s">
        <v>172</v>
      </c>
      <c r="L686" s="57">
        <v>3046.06</v>
      </c>
      <c r="M686" s="58">
        <v>0</v>
      </c>
      <c r="N686" s="57">
        <v>0</v>
      </c>
      <c r="O686" s="58">
        <v>0</v>
      </c>
      <c r="P686" s="57">
        <v>0</v>
      </c>
      <c r="Q686" s="58">
        <v>0</v>
      </c>
      <c r="R686" s="57">
        <v>0</v>
      </c>
      <c r="S686" s="58">
        <v>0</v>
      </c>
      <c r="T686" s="57">
        <v>0</v>
      </c>
      <c r="U686" s="58">
        <v>262506.61</v>
      </c>
      <c r="V686" s="57">
        <v>132.61000000000001</v>
      </c>
      <c r="W686" s="58">
        <v>4569.04</v>
      </c>
      <c r="X686" s="59">
        <v>270254.32</v>
      </c>
    </row>
    <row r="687" spans="1:24" x14ac:dyDescent="0.25">
      <c r="A687" t="s">
        <v>88</v>
      </c>
      <c r="D687" s="66"/>
      <c r="F687" t="s">
        <v>66</v>
      </c>
      <c r="G687" t="s">
        <v>67</v>
      </c>
      <c r="H687" s="1">
        <f t="shared" si="36"/>
        <v>103648.28</v>
      </c>
      <c r="I687" s="1">
        <f t="shared" si="37"/>
        <v>103648.28</v>
      </c>
      <c r="J687" t="s">
        <v>66</v>
      </c>
      <c r="K687" s="45" t="s">
        <v>173</v>
      </c>
      <c r="L687" s="57">
        <v>825.28</v>
      </c>
      <c r="M687" s="58">
        <v>0</v>
      </c>
      <c r="N687" s="57">
        <v>0</v>
      </c>
      <c r="O687" s="58">
        <v>0</v>
      </c>
      <c r="P687" s="57">
        <v>0</v>
      </c>
      <c r="Q687" s="58">
        <v>0</v>
      </c>
      <c r="R687" s="57">
        <v>0</v>
      </c>
      <c r="S687" s="58">
        <v>0</v>
      </c>
      <c r="T687" s="57">
        <v>0</v>
      </c>
      <c r="U687" s="58">
        <v>103648.28</v>
      </c>
      <c r="V687" s="57">
        <v>477.86</v>
      </c>
      <c r="W687" s="58">
        <v>618.97</v>
      </c>
      <c r="X687" s="59">
        <v>105570.39</v>
      </c>
    </row>
    <row r="688" spans="1:24" x14ac:dyDescent="0.25">
      <c r="A688" t="s">
        <v>88</v>
      </c>
      <c r="D688" s="66"/>
      <c r="F688" t="s">
        <v>68</v>
      </c>
      <c r="G688" t="s">
        <v>69</v>
      </c>
      <c r="H688" s="1">
        <f t="shared" si="36"/>
        <v>11662.13</v>
      </c>
      <c r="I688" s="1">
        <f t="shared" si="37"/>
        <v>11662.13</v>
      </c>
      <c r="J688" t="s">
        <v>68</v>
      </c>
      <c r="K688" s="45" t="s">
        <v>174</v>
      </c>
      <c r="L688" s="57">
        <v>16.670000000000002</v>
      </c>
      <c r="M688" s="58">
        <v>0</v>
      </c>
      <c r="N688" s="57">
        <v>0</v>
      </c>
      <c r="O688" s="58">
        <v>0</v>
      </c>
      <c r="P688" s="57">
        <v>0</v>
      </c>
      <c r="Q688" s="58">
        <v>0</v>
      </c>
      <c r="R688" s="57">
        <v>0</v>
      </c>
      <c r="S688" s="58">
        <v>0</v>
      </c>
      <c r="T688" s="57">
        <v>0</v>
      </c>
      <c r="U688" s="58">
        <v>11662.13</v>
      </c>
      <c r="V688" s="57">
        <v>0</v>
      </c>
      <c r="W688" s="58">
        <v>25.01</v>
      </c>
      <c r="X688" s="59">
        <v>11703.81</v>
      </c>
    </row>
    <row r="689" spans="1:24" x14ac:dyDescent="0.25">
      <c r="A689" t="s">
        <v>88</v>
      </c>
      <c r="D689" s="66"/>
      <c r="F689" t="s">
        <v>70</v>
      </c>
      <c r="G689" t="s">
        <v>71</v>
      </c>
      <c r="H689" s="1">
        <f t="shared" si="36"/>
        <v>93802.33</v>
      </c>
      <c r="I689" s="1">
        <f t="shared" si="37"/>
        <v>93802.33</v>
      </c>
      <c r="J689" t="s">
        <v>70</v>
      </c>
      <c r="K689" s="45" t="s">
        <v>175</v>
      </c>
      <c r="L689" s="57">
        <v>633.39</v>
      </c>
      <c r="M689" s="58">
        <v>0</v>
      </c>
      <c r="N689" s="57">
        <v>0</v>
      </c>
      <c r="O689" s="58">
        <v>0</v>
      </c>
      <c r="P689" s="57">
        <v>0</v>
      </c>
      <c r="Q689" s="58">
        <v>0</v>
      </c>
      <c r="R689" s="57">
        <v>0</v>
      </c>
      <c r="S689" s="58">
        <v>0</v>
      </c>
      <c r="T689" s="57">
        <v>0</v>
      </c>
      <c r="U689" s="58">
        <v>93802.33</v>
      </c>
      <c r="V689" s="57">
        <v>0</v>
      </c>
      <c r="W689" s="58">
        <v>950.11</v>
      </c>
      <c r="X689" s="59">
        <v>95385.83</v>
      </c>
    </row>
    <row r="690" spans="1:24" ht="13.8" thickBot="1" x14ac:dyDescent="0.3">
      <c r="D690" s="66"/>
      <c r="H690" s="6">
        <f>SUM(H656:H689)</f>
        <v>7080274.0199999996</v>
      </c>
      <c r="I690" s="6">
        <f>SUM(I656:I689)</f>
        <v>7080274.0199999996</v>
      </c>
      <c r="K690" s="42"/>
      <c r="L690" s="60">
        <v>348762.85000000003</v>
      </c>
      <c r="M690" s="61">
        <v>0</v>
      </c>
      <c r="N690" s="60">
        <v>0</v>
      </c>
      <c r="O690" s="61">
        <v>0</v>
      </c>
      <c r="P690" s="60">
        <v>0</v>
      </c>
      <c r="Q690" s="61">
        <v>0</v>
      </c>
      <c r="R690" s="60">
        <v>0</v>
      </c>
      <c r="S690" s="61">
        <v>0</v>
      </c>
      <c r="T690" s="60">
        <v>0</v>
      </c>
      <c r="U690" s="61">
        <v>7080274.0199999996</v>
      </c>
      <c r="V690" s="60">
        <v>79268.59</v>
      </c>
      <c r="W690" s="61">
        <v>291706.03999999992</v>
      </c>
      <c r="X690" s="60">
        <v>7800011.5</v>
      </c>
    </row>
    <row r="691" spans="1:24" ht="13.8" thickTop="1" x14ac:dyDescent="0.25">
      <c r="D691" s="66"/>
      <c r="H691" s="6"/>
      <c r="I691" s="6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51"/>
      <c r="X691" s="42"/>
    </row>
    <row r="692" spans="1:24" x14ac:dyDescent="0.25">
      <c r="A692" t="s">
        <v>89</v>
      </c>
      <c r="B692" t="s">
        <v>98</v>
      </c>
      <c r="C692" s="21">
        <f>SUM(H692:H694)</f>
        <v>2657771.9900000002</v>
      </c>
      <c r="D692" s="20">
        <f>SUM(I692:I694)</f>
        <v>2047388.09</v>
      </c>
      <c r="E692" s="1"/>
      <c r="F692" t="s">
        <v>4</v>
      </c>
      <c r="G692" t="s">
        <v>5</v>
      </c>
      <c r="H692" s="1">
        <f t="shared" ref="H692:H725" si="38">SUM(M692,O692,Q692,U692,S692)</f>
        <v>281540.15999999997</v>
      </c>
      <c r="I692" s="1">
        <f t="shared" ref="I692:I725" si="39">U692</f>
        <v>217302.43</v>
      </c>
      <c r="J692" t="s">
        <v>4</v>
      </c>
      <c r="K692" s="45" t="s">
        <v>142</v>
      </c>
      <c r="L692" s="57">
        <v>0</v>
      </c>
      <c r="M692" s="58">
        <v>55213.74</v>
      </c>
      <c r="N692" s="57">
        <v>239.07</v>
      </c>
      <c r="O692" s="58">
        <v>9023.99</v>
      </c>
      <c r="P692" s="57">
        <v>0</v>
      </c>
      <c r="Q692" s="58">
        <v>0</v>
      </c>
      <c r="R692" s="57">
        <v>0</v>
      </c>
      <c r="S692" s="58">
        <v>0</v>
      </c>
      <c r="T692" s="57">
        <v>0</v>
      </c>
      <c r="U692" s="58">
        <v>217302.43</v>
      </c>
      <c r="V692" s="57">
        <v>956.3</v>
      </c>
      <c r="W692" s="58">
        <v>0</v>
      </c>
      <c r="X692" s="59">
        <v>282735.53000000003</v>
      </c>
    </row>
    <row r="693" spans="1:24" x14ac:dyDescent="0.25">
      <c r="A693" t="s">
        <v>89</v>
      </c>
      <c r="B693" t="s">
        <v>99</v>
      </c>
      <c r="C693" s="21">
        <f>H704</f>
        <v>3339556.12</v>
      </c>
      <c r="D693" s="20">
        <f>I704</f>
        <v>2597085.54</v>
      </c>
      <c r="E693" s="1"/>
      <c r="F693" t="s">
        <v>6</v>
      </c>
      <c r="G693" t="s">
        <v>7</v>
      </c>
      <c r="H693" s="1">
        <f t="shared" si="38"/>
        <v>475903.56</v>
      </c>
      <c r="I693" s="1">
        <f t="shared" si="39"/>
        <v>365511.12</v>
      </c>
      <c r="J693" t="s">
        <v>6</v>
      </c>
      <c r="K693" s="45" t="s">
        <v>143</v>
      </c>
      <c r="L693" s="57">
        <v>0</v>
      </c>
      <c r="M693" s="58">
        <v>92466.81</v>
      </c>
      <c r="N693" s="57">
        <v>13.62</v>
      </c>
      <c r="O693" s="58">
        <v>17925.63</v>
      </c>
      <c r="P693" s="57">
        <v>3.55</v>
      </c>
      <c r="Q693" s="58">
        <v>0</v>
      </c>
      <c r="R693" s="57">
        <v>0</v>
      </c>
      <c r="S693" s="58">
        <v>0</v>
      </c>
      <c r="T693" s="57">
        <v>0</v>
      </c>
      <c r="U693" s="58">
        <v>365511.12</v>
      </c>
      <c r="V693" s="57">
        <v>53.3</v>
      </c>
      <c r="W693" s="58">
        <v>0</v>
      </c>
      <c r="X693" s="59">
        <v>475974.03</v>
      </c>
    </row>
    <row r="694" spans="1:24" x14ac:dyDescent="0.25">
      <c r="A694" t="s">
        <v>89</v>
      </c>
      <c r="B694" t="s">
        <v>100</v>
      </c>
      <c r="C694" s="21">
        <f>SUM(H695:H696)</f>
        <v>548854.24</v>
      </c>
      <c r="D694" s="20">
        <f>SUM(I695:I696)</f>
        <v>426955.01</v>
      </c>
      <c r="E694" s="1"/>
      <c r="F694" t="s">
        <v>8</v>
      </c>
      <c r="G694" t="s">
        <v>9</v>
      </c>
      <c r="H694" s="1">
        <f t="shared" si="38"/>
        <v>1900328.27</v>
      </c>
      <c r="I694" s="1">
        <f t="shared" si="39"/>
        <v>1464574.54</v>
      </c>
      <c r="J694" t="s">
        <v>8</v>
      </c>
      <c r="K694" s="45" t="s">
        <v>144</v>
      </c>
      <c r="L694" s="57">
        <v>0</v>
      </c>
      <c r="M694" s="58">
        <v>370289.62</v>
      </c>
      <c r="N694" s="57">
        <v>2305.19</v>
      </c>
      <c r="O694" s="58">
        <v>65464.11</v>
      </c>
      <c r="P694" s="57">
        <v>241.78</v>
      </c>
      <c r="Q694" s="58">
        <v>0</v>
      </c>
      <c r="R694" s="57">
        <v>0</v>
      </c>
      <c r="S694" s="58">
        <v>0</v>
      </c>
      <c r="T694" s="57">
        <v>0</v>
      </c>
      <c r="U694" s="58">
        <v>1464574.54</v>
      </c>
      <c r="V694" s="57">
        <v>9134.4</v>
      </c>
      <c r="W694" s="58">
        <v>0</v>
      </c>
      <c r="X694" s="59">
        <v>1912009.64</v>
      </c>
    </row>
    <row r="695" spans="1:24" x14ac:dyDescent="0.25">
      <c r="A695" t="s">
        <v>89</v>
      </c>
      <c r="B695" t="s">
        <v>110</v>
      </c>
      <c r="C695" s="21">
        <f>H697</f>
        <v>743247.68</v>
      </c>
      <c r="D695" s="20">
        <f>I697</f>
        <v>579343.14</v>
      </c>
      <c r="E695" s="1"/>
      <c r="F695" t="s">
        <v>10</v>
      </c>
      <c r="G695" t="s">
        <v>11</v>
      </c>
      <c r="H695" s="1">
        <f t="shared" si="38"/>
        <v>344413.02</v>
      </c>
      <c r="I695" s="1">
        <f t="shared" si="39"/>
        <v>266882.71000000002</v>
      </c>
      <c r="J695" t="s">
        <v>10</v>
      </c>
      <c r="K695" s="45" t="s">
        <v>145</v>
      </c>
      <c r="L695" s="57">
        <v>0</v>
      </c>
      <c r="M695" s="58">
        <v>67789.61</v>
      </c>
      <c r="N695" s="57">
        <v>102.5</v>
      </c>
      <c r="O695" s="58">
        <v>9740.7000000000007</v>
      </c>
      <c r="P695" s="57">
        <v>14.62</v>
      </c>
      <c r="Q695" s="58">
        <v>0</v>
      </c>
      <c r="R695" s="57">
        <v>0</v>
      </c>
      <c r="S695" s="58">
        <v>0</v>
      </c>
      <c r="T695" s="57">
        <v>0</v>
      </c>
      <c r="U695" s="58">
        <v>266882.71000000002</v>
      </c>
      <c r="V695" s="57">
        <v>398.47</v>
      </c>
      <c r="W695" s="58">
        <v>0</v>
      </c>
      <c r="X695" s="59">
        <v>344928.61</v>
      </c>
    </row>
    <row r="696" spans="1:24" x14ac:dyDescent="0.25">
      <c r="A696" t="s">
        <v>89</v>
      </c>
      <c r="B696" t="s">
        <v>101</v>
      </c>
      <c r="C696" s="21">
        <f>SUM(H698:H699)</f>
        <v>6468172.7999999998</v>
      </c>
      <c r="D696" s="20">
        <f>SUM(I698:I699)</f>
        <v>4992686.67</v>
      </c>
      <c r="E696" s="1"/>
      <c r="F696" t="s">
        <v>12</v>
      </c>
      <c r="G696" t="s">
        <v>13</v>
      </c>
      <c r="H696" s="1">
        <f t="shared" si="38"/>
        <v>204441.22</v>
      </c>
      <c r="I696" s="1">
        <f t="shared" si="39"/>
        <v>160072.29999999999</v>
      </c>
      <c r="J696" t="s">
        <v>12</v>
      </c>
      <c r="K696" s="45" t="s">
        <v>146</v>
      </c>
      <c r="L696" s="57">
        <v>0</v>
      </c>
      <c r="M696" s="58">
        <v>40262.370000000003</v>
      </c>
      <c r="N696" s="57">
        <v>112.95</v>
      </c>
      <c r="O696" s="58">
        <v>4106.55</v>
      </c>
      <c r="P696" s="57">
        <v>93.93</v>
      </c>
      <c r="Q696" s="58">
        <v>0</v>
      </c>
      <c r="R696" s="57">
        <v>0</v>
      </c>
      <c r="S696" s="58">
        <v>0</v>
      </c>
      <c r="T696" s="57">
        <v>0</v>
      </c>
      <c r="U696" s="58">
        <v>160072.29999999999</v>
      </c>
      <c r="V696" s="57">
        <v>450.86</v>
      </c>
      <c r="W696" s="58">
        <v>0</v>
      </c>
      <c r="X696" s="59">
        <v>205098.96</v>
      </c>
    </row>
    <row r="697" spans="1:24" x14ac:dyDescent="0.25">
      <c r="A697" t="s">
        <v>89</v>
      </c>
      <c r="B697" t="s">
        <v>102</v>
      </c>
      <c r="C697" s="21">
        <f>SUM(H700:H701)</f>
        <v>727067.46</v>
      </c>
      <c r="D697" s="20">
        <f>SUM(I700:I701)</f>
        <v>564763.1399999999</v>
      </c>
      <c r="E697" s="1"/>
      <c r="F697" t="s">
        <v>14</v>
      </c>
      <c r="G697" t="s">
        <v>15</v>
      </c>
      <c r="H697" s="1">
        <f t="shared" si="38"/>
        <v>743247.68</v>
      </c>
      <c r="I697" s="1">
        <f t="shared" si="39"/>
        <v>579343.14</v>
      </c>
      <c r="J697" t="s">
        <v>14</v>
      </c>
      <c r="K697" s="45" t="s">
        <v>147</v>
      </c>
      <c r="L697" s="57">
        <v>0</v>
      </c>
      <c r="M697" s="58">
        <v>146267.72</v>
      </c>
      <c r="N697" s="57">
        <v>3558.96</v>
      </c>
      <c r="O697" s="58">
        <v>17636.82</v>
      </c>
      <c r="P697" s="57">
        <v>284.01</v>
      </c>
      <c r="Q697" s="58">
        <v>0</v>
      </c>
      <c r="R697" s="57">
        <v>0</v>
      </c>
      <c r="S697" s="58">
        <v>0</v>
      </c>
      <c r="T697" s="57">
        <v>0</v>
      </c>
      <c r="U697" s="58">
        <v>579343.14</v>
      </c>
      <c r="V697" s="57">
        <v>14184.84</v>
      </c>
      <c r="W697" s="58">
        <v>0</v>
      </c>
      <c r="X697" s="59">
        <v>761275.49</v>
      </c>
    </row>
    <row r="698" spans="1:24" x14ac:dyDescent="0.25">
      <c r="A698" t="s">
        <v>89</v>
      </c>
      <c r="B698" t="s">
        <v>103</v>
      </c>
      <c r="C698" s="21">
        <f>H702</f>
        <v>500244.13</v>
      </c>
      <c r="D698" s="20">
        <f>I702</f>
        <v>388443.45</v>
      </c>
      <c r="E698" s="1"/>
      <c r="F698" t="s">
        <v>16</v>
      </c>
      <c r="G698" t="s">
        <v>17</v>
      </c>
      <c r="H698" s="1">
        <f t="shared" si="38"/>
        <v>6143485.4100000001</v>
      </c>
      <c r="I698" s="1">
        <f t="shared" si="39"/>
        <v>4740066.45</v>
      </c>
      <c r="J698" t="s">
        <v>16</v>
      </c>
      <c r="K698" s="45" t="s">
        <v>148</v>
      </c>
      <c r="L698" s="57">
        <v>0</v>
      </c>
      <c r="M698" s="58">
        <v>1193732.1200000001</v>
      </c>
      <c r="N698" s="57">
        <v>77360.11</v>
      </c>
      <c r="O698" s="58">
        <v>209686.84</v>
      </c>
      <c r="P698" s="57">
        <v>9993.7099999999991</v>
      </c>
      <c r="Q698" s="58">
        <v>0</v>
      </c>
      <c r="R698" s="57">
        <v>0</v>
      </c>
      <c r="S698" s="58">
        <v>0</v>
      </c>
      <c r="T698" s="57">
        <v>0</v>
      </c>
      <c r="U698" s="58">
        <v>4740066.45</v>
      </c>
      <c r="V698" s="57">
        <v>305448.96999999997</v>
      </c>
      <c r="W698" s="58">
        <v>0</v>
      </c>
      <c r="X698" s="59">
        <v>6536288.2000000002</v>
      </c>
    </row>
    <row r="699" spans="1:24" x14ac:dyDescent="0.25">
      <c r="A699" t="s">
        <v>89</v>
      </c>
      <c r="B699" t="s">
        <v>104</v>
      </c>
      <c r="C699" s="21">
        <f>SUM(H705:H706)</f>
        <v>1188090.58</v>
      </c>
      <c r="D699" s="20">
        <f>SUM(I705:I706)</f>
        <v>921244.27</v>
      </c>
      <c r="E699" s="1"/>
      <c r="F699" t="s">
        <v>18</v>
      </c>
      <c r="G699" t="s">
        <v>19</v>
      </c>
      <c r="H699" s="1">
        <f t="shared" si="38"/>
        <v>324687.39</v>
      </c>
      <c r="I699" s="1">
        <f t="shared" si="39"/>
        <v>252620.22</v>
      </c>
      <c r="J699" t="s">
        <v>18</v>
      </c>
      <c r="K699" s="45" t="s">
        <v>149</v>
      </c>
      <c r="L699" s="57">
        <v>0</v>
      </c>
      <c r="M699" s="58">
        <v>63618.34</v>
      </c>
      <c r="N699" s="57">
        <v>24768.42</v>
      </c>
      <c r="O699" s="58">
        <v>8448.83</v>
      </c>
      <c r="P699" s="57">
        <v>7229.99</v>
      </c>
      <c r="Q699" s="58">
        <v>0</v>
      </c>
      <c r="R699" s="57">
        <v>0</v>
      </c>
      <c r="S699" s="58">
        <v>0</v>
      </c>
      <c r="T699" s="57">
        <v>0</v>
      </c>
      <c r="U699" s="58">
        <v>252620.22</v>
      </c>
      <c r="V699" s="57">
        <v>97181.51</v>
      </c>
      <c r="W699" s="58">
        <v>0</v>
      </c>
      <c r="X699" s="59">
        <v>453867.31</v>
      </c>
    </row>
    <row r="700" spans="1:24" x14ac:dyDescent="0.25">
      <c r="A700" t="s">
        <v>89</v>
      </c>
      <c r="B700" t="s">
        <v>105</v>
      </c>
      <c r="C700" s="21">
        <f>H710</f>
        <v>27090.42</v>
      </c>
      <c r="D700" s="20">
        <f>I710</f>
        <v>21178.27</v>
      </c>
      <c r="E700" s="1"/>
      <c r="F700" t="s">
        <v>20</v>
      </c>
      <c r="G700" t="s">
        <v>21</v>
      </c>
      <c r="H700" s="1">
        <f t="shared" si="38"/>
        <v>697093.08</v>
      </c>
      <c r="I700" s="1">
        <f t="shared" si="39"/>
        <v>541125.94999999995</v>
      </c>
      <c r="J700" t="s">
        <v>20</v>
      </c>
      <c r="K700" s="45" t="s">
        <v>150</v>
      </c>
      <c r="L700" s="57">
        <v>3360.75</v>
      </c>
      <c r="M700" s="58">
        <v>135767.96</v>
      </c>
      <c r="N700" s="57">
        <v>941.53</v>
      </c>
      <c r="O700" s="58">
        <v>20199.169999999998</v>
      </c>
      <c r="P700" s="57">
        <v>152.13</v>
      </c>
      <c r="Q700" s="58">
        <v>0</v>
      </c>
      <c r="R700" s="57">
        <v>0</v>
      </c>
      <c r="S700" s="58">
        <v>0</v>
      </c>
      <c r="T700" s="57">
        <v>0</v>
      </c>
      <c r="U700" s="58">
        <v>541125.94999999995</v>
      </c>
      <c r="V700" s="57">
        <v>3756.69</v>
      </c>
      <c r="W700" s="58">
        <v>2509.1</v>
      </c>
      <c r="X700" s="59">
        <v>707813.28</v>
      </c>
    </row>
    <row r="701" spans="1:24" x14ac:dyDescent="0.25">
      <c r="A701" t="s">
        <v>89</v>
      </c>
      <c r="B701" t="s">
        <v>106</v>
      </c>
      <c r="C701" s="21">
        <f>H711</f>
        <v>3903785.23</v>
      </c>
      <c r="D701" s="20">
        <f>I711</f>
        <v>3027420.07</v>
      </c>
      <c r="E701" s="1"/>
      <c r="F701" t="s">
        <v>22</v>
      </c>
      <c r="G701" t="s">
        <v>23</v>
      </c>
      <c r="H701" s="1">
        <f t="shared" si="38"/>
        <v>29974.379999999997</v>
      </c>
      <c r="I701" s="1">
        <f t="shared" si="39"/>
        <v>23637.19</v>
      </c>
      <c r="J701" t="s">
        <v>22</v>
      </c>
      <c r="K701" s="45" t="s">
        <v>151</v>
      </c>
      <c r="L701" s="57">
        <v>0</v>
      </c>
      <c r="M701" s="58">
        <v>5943.46</v>
      </c>
      <c r="N701" s="57">
        <v>5.55</v>
      </c>
      <c r="O701" s="58">
        <v>393.73</v>
      </c>
      <c r="P701" s="57">
        <v>0</v>
      </c>
      <c r="Q701" s="58">
        <v>0</v>
      </c>
      <c r="R701" s="57">
        <v>0</v>
      </c>
      <c r="S701" s="58">
        <v>0</v>
      </c>
      <c r="T701" s="57">
        <v>0</v>
      </c>
      <c r="U701" s="58">
        <v>23637.19</v>
      </c>
      <c r="V701" s="57">
        <v>21.68</v>
      </c>
      <c r="W701" s="58">
        <v>0</v>
      </c>
      <c r="X701" s="59">
        <v>30001.61</v>
      </c>
    </row>
    <row r="702" spans="1:24" x14ac:dyDescent="0.25">
      <c r="A702" t="s">
        <v>89</v>
      </c>
      <c r="B702" t="s">
        <v>194</v>
      </c>
      <c r="C702" s="21">
        <f>H716</f>
        <v>5565411.54</v>
      </c>
      <c r="D702" s="20">
        <f>I716</f>
        <v>4341799.88</v>
      </c>
      <c r="E702" s="1"/>
      <c r="F702" t="s">
        <v>24</v>
      </c>
      <c r="G702" t="s">
        <v>25</v>
      </c>
      <c r="H702" s="1">
        <f t="shared" si="38"/>
        <v>500244.13</v>
      </c>
      <c r="I702" s="1">
        <f t="shared" si="39"/>
        <v>388443.45</v>
      </c>
      <c r="J702" t="s">
        <v>24</v>
      </c>
      <c r="K702" s="45" t="s">
        <v>152</v>
      </c>
      <c r="L702" s="57">
        <v>0</v>
      </c>
      <c r="M702" s="58">
        <v>97882.43</v>
      </c>
      <c r="N702" s="57">
        <v>321.7</v>
      </c>
      <c r="O702" s="58">
        <v>13918.25</v>
      </c>
      <c r="P702" s="57">
        <v>40.409999999999997</v>
      </c>
      <c r="Q702" s="58">
        <v>0</v>
      </c>
      <c r="R702" s="57">
        <v>0</v>
      </c>
      <c r="S702" s="58">
        <v>0</v>
      </c>
      <c r="T702" s="57">
        <v>0</v>
      </c>
      <c r="U702" s="58">
        <v>388443.45</v>
      </c>
      <c r="V702" s="57">
        <v>1283.78</v>
      </c>
      <c r="W702" s="58">
        <v>0</v>
      </c>
      <c r="X702" s="59">
        <v>501890.02</v>
      </c>
    </row>
    <row r="703" spans="1:24" x14ac:dyDescent="0.25">
      <c r="A703" t="s">
        <v>89</v>
      </c>
      <c r="B703" t="s">
        <v>109</v>
      </c>
      <c r="C703" s="21">
        <f>H703+SUM(H707:H709)+SUM(H712:H715)+SUM(H717:H718)</f>
        <v>3713971.7600000002</v>
      </c>
      <c r="D703" s="20">
        <f>I703+SUM(I707:I709)+SUM(I712:I715)+SUM(I717:I718)</f>
        <v>2887845.2199999997</v>
      </c>
      <c r="E703" s="1"/>
      <c r="F703" t="s">
        <v>26</v>
      </c>
      <c r="G703" t="s">
        <v>27</v>
      </c>
      <c r="H703" s="1">
        <f t="shared" si="38"/>
        <v>412318.45999999996</v>
      </c>
      <c r="I703" s="1">
        <f t="shared" si="39"/>
        <v>320679.15999999997</v>
      </c>
      <c r="J703" t="s">
        <v>26</v>
      </c>
      <c r="K703" s="45" t="s">
        <v>153</v>
      </c>
      <c r="L703" s="57">
        <v>0</v>
      </c>
      <c r="M703" s="58">
        <v>81139.03</v>
      </c>
      <c r="N703" s="57">
        <v>10513.08</v>
      </c>
      <c r="O703" s="58">
        <v>10500.27</v>
      </c>
      <c r="P703" s="57">
        <v>121.94</v>
      </c>
      <c r="Q703" s="58">
        <v>0</v>
      </c>
      <c r="R703" s="57">
        <v>0</v>
      </c>
      <c r="S703" s="58">
        <v>0</v>
      </c>
      <c r="T703" s="57">
        <v>0</v>
      </c>
      <c r="U703" s="58">
        <v>320679.15999999997</v>
      </c>
      <c r="V703" s="57">
        <v>41787.25</v>
      </c>
      <c r="W703" s="58">
        <v>0</v>
      </c>
      <c r="X703" s="59">
        <v>464740.73</v>
      </c>
    </row>
    <row r="704" spans="1:24" x14ac:dyDescent="0.25">
      <c r="A704" t="s">
        <v>89</v>
      </c>
      <c r="B704" t="s">
        <v>107</v>
      </c>
      <c r="C704" s="21">
        <f>SUM(H719:H721)</f>
        <v>1734153.29</v>
      </c>
      <c r="D704" s="20">
        <f>SUM(I719:I721)</f>
        <v>1343814.49</v>
      </c>
      <c r="E704" s="1"/>
      <c r="F704" t="s">
        <v>28</v>
      </c>
      <c r="G704" t="s">
        <v>29</v>
      </c>
      <c r="H704" s="1">
        <f t="shared" si="38"/>
        <v>3339556.12</v>
      </c>
      <c r="I704" s="1">
        <f t="shared" si="39"/>
        <v>2597085.54</v>
      </c>
      <c r="J704" t="s">
        <v>28</v>
      </c>
      <c r="K704" s="45" t="s">
        <v>154</v>
      </c>
      <c r="L704" s="57">
        <v>24775.35</v>
      </c>
      <c r="M704" s="58">
        <v>652315.42000000004</v>
      </c>
      <c r="N704" s="57">
        <v>4118.26</v>
      </c>
      <c r="O704" s="58">
        <v>90155.16</v>
      </c>
      <c r="P704" s="57">
        <v>486.46</v>
      </c>
      <c r="Q704" s="58">
        <v>0</v>
      </c>
      <c r="R704" s="57">
        <v>0</v>
      </c>
      <c r="S704" s="58">
        <v>0</v>
      </c>
      <c r="T704" s="57">
        <v>0</v>
      </c>
      <c r="U704" s="58">
        <v>2597085.54</v>
      </c>
      <c r="V704" s="57">
        <v>16354.54</v>
      </c>
      <c r="W704" s="58">
        <v>18548.759999999998</v>
      </c>
      <c r="X704" s="59">
        <v>3403839.49</v>
      </c>
    </row>
    <row r="705" spans="1:24" x14ac:dyDescent="0.25">
      <c r="A705" t="s">
        <v>89</v>
      </c>
      <c r="B705" t="s">
        <v>108</v>
      </c>
      <c r="C705" s="21">
        <f>SUM(H722:H725)</f>
        <v>5342746.99</v>
      </c>
      <c r="D705" s="20">
        <f>SUM(I722:I725)</f>
        <v>4140874.5700000003</v>
      </c>
      <c r="F705" t="s">
        <v>30</v>
      </c>
      <c r="G705" t="s">
        <v>31</v>
      </c>
      <c r="H705" s="1">
        <f t="shared" si="38"/>
        <v>1089981.28</v>
      </c>
      <c r="I705" s="1">
        <f t="shared" si="39"/>
        <v>845771.58</v>
      </c>
      <c r="J705" t="s">
        <v>30</v>
      </c>
      <c r="K705" s="45" t="s">
        <v>155</v>
      </c>
      <c r="L705" s="57">
        <v>0</v>
      </c>
      <c r="M705" s="58">
        <v>213550.15</v>
      </c>
      <c r="N705" s="57">
        <v>260.27999999999997</v>
      </c>
      <c r="O705" s="58">
        <v>30659.55</v>
      </c>
      <c r="P705" s="57">
        <v>32.81</v>
      </c>
      <c r="Q705" s="58">
        <v>0</v>
      </c>
      <c r="R705" s="57">
        <v>0</v>
      </c>
      <c r="S705" s="58">
        <v>0</v>
      </c>
      <c r="T705" s="57">
        <v>0</v>
      </c>
      <c r="U705" s="58">
        <v>845771.58</v>
      </c>
      <c r="V705" s="57">
        <v>1029.4000000000001</v>
      </c>
      <c r="W705" s="58">
        <v>0</v>
      </c>
      <c r="X705" s="59">
        <v>1091303.77</v>
      </c>
    </row>
    <row r="706" spans="1:24" x14ac:dyDescent="0.25">
      <c r="A706" t="s">
        <v>89</v>
      </c>
      <c r="D706" s="66"/>
      <c r="E706" s="6"/>
      <c r="F706" t="s">
        <v>32</v>
      </c>
      <c r="G706" t="s">
        <v>33</v>
      </c>
      <c r="H706" s="1">
        <f t="shared" si="38"/>
        <v>98109.3</v>
      </c>
      <c r="I706" s="1">
        <f t="shared" si="39"/>
        <v>75472.69</v>
      </c>
      <c r="J706" t="s">
        <v>32</v>
      </c>
      <c r="K706" s="45" t="s">
        <v>156</v>
      </c>
      <c r="L706" s="57">
        <v>0</v>
      </c>
      <c r="M706" s="58">
        <v>19212.91</v>
      </c>
      <c r="N706" s="57">
        <v>17.39</v>
      </c>
      <c r="O706" s="58">
        <v>3423.7</v>
      </c>
      <c r="P706" s="57">
        <v>3.49</v>
      </c>
      <c r="Q706" s="58">
        <v>0</v>
      </c>
      <c r="R706" s="57">
        <v>0</v>
      </c>
      <c r="S706" s="58">
        <v>0</v>
      </c>
      <c r="T706" s="57">
        <v>0</v>
      </c>
      <c r="U706" s="58">
        <v>75472.69</v>
      </c>
      <c r="V706" s="57">
        <v>68.06</v>
      </c>
      <c r="W706" s="58">
        <v>0</v>
      </c>
      <c r="X706" s="59">
        <v>98198.24</v>
      </c>
    </row>
    <row r="707" spans="1:24" x14ac:dyDescent="0.25">
      <c r="A707" t="s">
        <v>89</v>
      </c>
      <c r="B707" s="3" t="s">
        <v>97</v>
      </c>
      <c r="C707" s="25">
        <f>SUM(C692:C705)</f>
        <v>36460164.229999997</v>
      </c>
      <c r="D707" s="28">
        <f>SUM(D692:D705)</f>
        <v>28280841.809999995</v>
      </c>
      <c r="F707" t="s">
        <v>34</v>
      </c>
      <c r="G707" t="s">
        <v>35</v>
      </c>
      <c r="H707" s="1">
        <f t="shared" si="38"/>
        <v>134986.99</v>
      </c>
      <c r="I707" s="1">
        <f t="shared" si="39"/>
        <v>105791.81</v>
      </c>
      <c r="J707" t="s">
        <v>34</v>
      </c>
      <c r="K707" s="45" t="s">
        <v>157</v>
      </c>
      <c r="L707" s="57">
        <v>0</v>
      </c>
      <c r="M707" s="58">
        <v>26641.79</v>
      </c>
      <c r="N707" s="57">
        <v>9.44</v>
      </c>
      <c r="O707" s="58">
        <v>2553.39</v>
      </c>
      <c r="P707" s="57">
        <v>0</v>
      </c>
      <c r="Q707" s="58">
        <v>0</v>
      </c>
      <c r="R707" s="57">
        <v>0</v>
      </c>
      <c r="S707" s="58">
        <v>0</v>
      </c>
      <c r="T707" s="57">
        <v>0</v>
      </c>
      <c r="U707" s="58">
        <v>105791.81</v>
      </c>
      <c r="V707" s="57">
        <v>37.200000000000003</v>
      </c>
      <c r="W707" s="58">
        <v>0</v>
      </c>
      <c r="X707" s="59">
        <v>135033.63</v>
      </c>
    </row>
    <row r="708" spans="1:24" x14ac:dyDescent="0.25">
      <c r="A708" t="s">
        <v>89</v>
      </c>
      <c r="D708" s="66"/>
      <c r="F708" t="s">
        <v>36</v>
      </c>
      <c r="G708" t="s">
        <v>37</v>
      </c>
      <c r="H708" s="1">
        <f t="shared" si="38"/>
        <v>805514.54</v>
      </c>
      <c r="I708" s="1">
        <f t="shared" si="39"/>
        <v>625080.11</v>
      </c>
      <c r="J708" t="s">
        <v>36</v>
      </c>
      <c r="K708" s="45" t="s">
        <v>158</v>
      </c>
      <c r="L708" s="57">
        <v>0</v>
      </c>
      <c r="M708" s="58">
        <v>157799.87</v>
      </c>
      <c r="N708" s="57">
        <v>214.62</v>
      </c>
      <c r="O708" s="58">
        <v>22634.560000000001</v>
      </c>
      <c r="P708" s="57">
        <v>16.14</v>
      </c>
      <c r="Q708" s="58">
        <v>0</v>
      </c>
      <c r="R708" s="57">
        <v>0</v>
      </c>
      <c r="S708" s="58">
        <v>0</v>
      </c>
      <c r="T708" s="57">
        <v>0</v>
      </c>
      <c r="U708" s="58">
        <v>625080.11</v>
      </c>
      <c r="V708" s="57">
        <v>849.75</v>
      </c>
      <c r="W708" s="58">
        <v>0</v>
      </c>
      <c r="X708" s="59">
        <v>806595.05</v>
      </c>
    </row>
    <row r="709" spans="1:24" x14ac:dyDescent="0.25">
      <c r="A709" t="s">
        <v>89</v>
      </c>
      <c r="B709" s="30" t="s">
        <v>176</v>
      </c>
      <c r="C709" s="21">
        <f>SUM(C692:C703)</f>
        <v>29383263.949999999</v>
      </c>
      <c r="D709" s="20">
        <f>SUM(D692:D703)</f>
        <v>22796152.749999996</v>
      </c>
      <c r="F709" t="s">
        <v>38</v>
      </c>
      <c r="G709" t="s">
        <v>39</v>
      </c>
      <c r="H709" s="1">
        <f t="shared" si="38"/>
        <v>77099.61</v>
      </c>
      <c r="I709" s="1">
        <f t="shared" si="39"/>
        <v>59900.7</v>
      </c>
      <c r="J709" t="s">
        <v>38</v>
      </c>
      <c r="K709" s="45" t="s">
        <v>159</v>
      </c>
      <c r="L709" s="57">
        <v>0</v>
      </c>
      <c r="M709" s="58">
        <v>15190.77</v>
      </c>
      <c r="N709" s="57">
        <v>170.25</v>
      </c>
      <c r="O709" s="58">
        <v>2008.14</v>
      </c>
      <c r="P709" s="57">
        <v>61.14</v>
      </c>
      <c r="Q709" s="58">
        <v>0</v>
      </c>
      <c r="R709" s="57">
        <v>0</v>
      </c>
      <c r="S709" s="58">
        <v>0</v>
      </c>
      <c r="T709" s="57">
        <v>0</v>
      </c>
      <c r="U709" s="58">
        <v>59900.7</v>
      </c>
      <c r="V709" s="57">
        <v>666.53</v>
      </c>
      <c r="W709" s="58">
        <v>0</v>
      </c>
      <c r="X709" s="59">
        <v>77997.53</v>
      </c>
    </row>
    <row r="710" spans="1:24" x14ac:dyDescent="0.25">
      <c r="A710" t="s">
        <v>89</v>
      </c>
      <c r="D710" s="66"/>
      <c r="F710" t="s">
        <v>40</v>
      </c>
      <c r="G710" t="s">
        <v>41</v>
      </c>
      <c r="H710" s="1">
        <f t="shared" si="38"/>
        <v>27090.42</v>
      </c>
      <c r="I710" s="1">
        <f t="shared" si="39"/>
        <v>21178.27</v>
      </c>
      <c r="J710" t="s">
        <v>40</v>
      </c>
      <c r="K710" s="45" t="s">
        <v>160</v>
      </c>
      <c r="L710" s="57">
        <v>0</v>
      </c>
      <c r="M710" s="58">
        <v>5313.95</v>
      </c>
      <c r="N710" s="57">
        <v>0</v>
      </c>
      <c r="O710" s="58">
        <v>598.20000000000005</v>
      </c>
      <c r="P710" s="57">
        <v>0</v>
      </c>
      <c r="Q710" s="58">
        <v>0</v>
      </c>
      <c r="R710" s="57">
        <v>0</v>
      </c>
      <c r="S710" s="58">
        <v>0</v>
      </c>
      <c r="T710" s="57">
        <v>0</v>
      </c>
      <c r="U710" s="58">
        <v>21178.27</v>
      </c>
      <c r="V710" s="57">
        <v>0</v>
      </c>
      <c r="W710" s="58">
        <v>0</v>
      </c>
      <c r="X710" s="59">
        <v>27090.42</v>
      </c>
    </row>
    <row r="711" spans="1:24" x14ac:dyDescent="0.25">
      <c r="A711" t="s">
        <v>89</v>
      </c>
      <c r="D711" s="66"/>
      <c r="F711" t="s">
        <v>42</v>
      </c>
      <c r="G711" t="s">
        <v>43</v>
      </c>
      <c r="H711" s="1">
        <f t="shared" si="38"/>
        <v>3903785.23</v>
      </c>
      <c r="I711" s="1">
        <f t="shared" si="39"/>
        <v>3027420.07</v>
      </c>
      <c r="J711" t="s">
        <v>42</v>
      </c>
      <c r="K711" s="45" t="s">
        <v>161</v>
      </c>
      <c r="L711" s="57">
        <v>0</v>
      </c>
      <c r="M711" s="58">
        <v>757815.66</v>
      </c>
      <c r="N711" s="57">
        <v>25329.31</v>
      </c>
      <c r="O711" s="58">
        <v>118549.5</v>
      </c>
      <c r="P711" s="57">
        <v>17121.740000000002</v>
      </c>
      <c r="Q711" s="58">
        <v>0</v>
      </c>
      <c r="R711" s="57">
        <v>0</v>
      </c>
      <c r="S711" s="58">
        <v>0</v>
      </c>
      <c r="T711" s="57">
        <v>0</v>
      </c>
      <c r="U711" s="58">
        <v>3027420.07</v>
      </c>
      <c r="V711" s="57">
        <v>101289.87</v>
      </c>
      <c r="W711" s="58">
        <v>0</v>
      </c>
      <c r="X711" s="59">
        <v>4047526.15</v>
      </c>
    </row>
    <row r="712" spans="1:24" x14ac:dyDescent="0.25">
      <c r="A712" t="s">
        <v>89</v>
      </c>
      <c r="D712" s="66"/>
      <c r="F712" t="s">
        <v>44</v>
      </c>
      <c r="G712" t="s">
        <v>45</v>
      </c>
      <c r="H712" s="1">
        <f t="shared" si="38"/>
        <v>28065.83</v>
      </c>
      <c r="I712" s="1">
        <f t="shared" si="39"/>
        <v>21698.97</v>
      </c>
      <c r="J712" t="s">
        <v>44</v>
      </c>
      <c r="K712" s="45" t="s">
        <v>162</v>
      </c>
      <c r="L712" s="57">
        <v>0</v>
      </c>
      <c r="M712" s="58">
        <v>5463.26</v>
      </c>
      <c r="N712" s="57">
        <v>29.17</v>
      </c>
      <c r="O712" s="58">
        <v>903.6</v>
      </c>
      <c r="P712" s="57">
        <v>0.04</v>
      </c>
      <c r="Q712" s="58">
        <v>0</v>
      </c>
      <c r="R712" s="57">
        <v>0</v>
      </c>
      <c r="S712" s="58">
        <v>0</v>
      </c>
      <c r="T712" s="57">
        <v>0</v>
      </c>
      <c r="U712" s="58">
        <v>21698.97</v>
      </c>
      <c r="V712" s="57">
        <v>116.61</v>
      </c>
      <c r="W712" s="58">
        <v>0</v>
      </c>
      <c r="X712" s="59">
        <v>28211.65</v>
      </c>
    </row>
    <row r="713" spans="1:24" x14ac:dyDescent="0.25">
      <c r="A713" t="s">
        <v>89</v>
      </c>
      <c r="D713" s="66"/>
      <c r="F713" t="s">
        <v>46</v>
      </c>
      <c r="G713" t="s">
        <v>47</v>
      </c>
      <c r="H713" s="1">
        <f t="shared" si="38"/>
        <v>319242.62</v>
      </c>
      <c r="I713" s="1">
        <f t="shared" si="39"/>
        <v>248346.83</v>
      </c>
      <c r="J713" t="s">
        <v>46</v>
      </c>
      <c r="K713" s="45" t="s">
        <v>163</v>
      </c>
      <c r="L713" s="57">
        <v>11699.5</v>
      </c>
      <c r="M713" s="58">
        <v>62823.88</v>
      </c>
      <c r="N713" s="57">
        <v>306.42</v>
      </c>
      <c r="O713" s="58">
        <v>8071.91</v>
      </c>
      <c r="P713" s="57">
        <v>12.33</v>
      </c>
      <c r="Q713" s="58">
        <v>0</v>
      </c>
      <c r="R713" s="57">
        <v>0</v>
      </c>
      <c r="S713" s="58">
        <v>0</v>
      </c>
      <c r="T713" s="57">
        <v>0</v>
      </c>
      <c r="U713" s="58">
        <v>248346.83</v>
      </c>
      <c r="V713" s="57">
        <v>1217.92</v>
      </c>
      <c r="W713" s="58">
        <v>8759.2000000000007</v>
      </c>
      <c r="X713" s="59">
        <v>341237.99</v>
      </c>
    </row>
    <row r="714" spans="1:24" x14ac:dyDescent="0.25">
      <c r="A714" t="s">
        <v>89</v>
      </c>
      <c r="D714" s="66"/>
      <c r="F714" t="s">
        <v>48</v>
      </c>
      <c r="G714" t="s">
        <v>49</v>
      </c>
      <c r="H714" s="1">
        <f t="shared" si="38"/>
        <v>63361.96</v>
      </c>
      <c r="I714" s="1">
        <f t="shared" si="39"/>
        <v>48860.81</v>
      </c>
      <c r="J714" t="s">
        <v>48</v>
      </c>
      <c r="K714" s="45" t="s">
        <v>164</v>
      </c>
      <c r="L714" s="57">
        <v>0</v>
      </c>
      <c r="M714" s="58">
        <v>12285.41</v>
      </c>
      <c r="N714" s="57">
        <v>0</v>
      </c>
      <c r="O714" s="58">
        <v>2215.7399999999998</v>
      </c>
      <c r="P714" s="57">
        <v>0</v>
      </c>
      <c r="Q714" s="58">
        <v>0</v>
      </c>
      <c r="R714" s="57">
        <v>0</v>
      </c>
      <c r="S714" s="58">
        <v>0</v>
      </c>
      <c r="T714" s="57">
        <v>0</v>
      </c>
      <c r="U714" s="58">
        <v>48860.81</v>
      </c>
      <c r="V714" s="57">
        <v>0</v>
      </c>
      <c r="W714" s="58">
        <v>0</v>
      </c>
      <c r="X714" s="59">
        <v>63361.96</v>
      </c>
    </row>
    <row r="715" spans="1:24" x14ac:dyDescent="0.25">
      <c r="A715" t="s">
        <v>89</v>
      </c>
      <c r="D715" s="66"/>
      <c r="F715" t="s">
        <v>50</v>
      </c>
      <c r="G715" t="s">
        <v>51</v>
      </c>
      <c r="H715" s="1">
        <f t="shared" si="38"/>
        <v>1631155.9100000001</v>
      </c>
      <c r="I715" s="1">
        <f t="shared" si="39"/>
        <v>1267817.73</v>
      </c>
      <c r="J715" t="s">
        <v>50</v>
      </c>
      <c r="K715" s="45" t="s">
        <v>165</v>
      </c>
      <c r="L715" s="57">
        <v>0</v>
      </c>
      <c r="M715" s="58">
        <v>319833.52</v>
      </c>
      <c r="N715" s="57">
        <v>22131.24</v>
      </c>
      <c r="O715" s="58">
        <v>43504.66</v>
      </c>
      <c r="P715" s="57">
        <v>2265.29</v>
      </c>
      <c r="Q715" s="58">
        <v>0</v>
      </c>
      <c r="R715" s="57">
        <v>0</v>
      </c>
      <c r="S715" s="58">
        <v>0</v>
      </c>
      <c r="T715" s="57">
        <v>0</v>
      </c>
      <c r="U715" s="58">
        <v>1267817.73</v>
      </c>
      <c r="V715" s="57">
        <v>88320.34</v>
      </c>
      <c r="W715" s="58">
        <v>0</v>
      </c>
      <c r="X715" s="59">
        <v>1743872.78</v>
      </c>
    </row>
    <row r="716" spans="1:24" x14ac:dyDescent="0.25">
      <c r="A716" t="s">
        <v>89</v>
      </c>
      <c r="D716" s="66"/>
      <c r="F716" t="s">
        <v>52</v>
      </c>
      <c r="G716" t="s">
        <v>53</v>
      </c>
      <c r="H716" s="1">
        <f t="shared" si="38"/>
        <v>5565411.54</v>
      </c>
      <c r="I716" s="1">
        <f t="shared" si="39"/>
        <v>4341799.88</v>
      </c>
      <c r="J716" t="s">
        <v>52</v>
      </c>
      <c r="K716" s="45" t="s">
        <v>166</v>
      </c>
      <c r="L716" s="57">
        <v>0</v>
      </c>
      <c r="M716" s="58">
        <v>1092257</v>
      </c>
      <c r="N716" s="57">
        <v>31135.48</v>
      </c>
      <c r="O716" s="58">
        <v>131354.66</v>
      </c>
      <c r="P716" s="57">
        <v>893.43</v>
      </c>
      <c r="Q716" s="58">
        <v>0</v>
      </c>
      <c r="R716" s="57">
        <v>0</v>
      </c>
      <c r="S716" s="58">
        <v>0</v>
      </c>
      <c r="T716" s="57">
        <v>0</v>
      </c>
      <c r="U716" s="58">
        <v>4341799.88</v>
      </c>
      <c r="V716" s="57">
        <v>124261.45</v>
      </c>
      <c r="W716" s="58">
        <v>0</v>
      </c>
      <c r="X716" s="59">
        <v>5721701.9000000004</v>
      </c>
    </row>
    <row r="717" spans="1:24" x14ac:dyDescent="0.25">
      <c r="A717" t="s">
        <v>89</v>
      </c>
      <c r="D717" s="66"/>
      <c r="F717" t="s">
        <v>54</v>
      </c>
      <c r="G717" t="s">
        <v>55</v>
      </c>
      <c r="H717" s="1">
        <f t="shared" si="38"/>
        <v>11152.130000000001</v>
      </c>
      <c r="I717" s="1">
        <f t="shared" si="39"/>
        <v>8590.92</v>
      </c>
      <c r="J717" t="s">
        <v>54</v>
      </c>
      <c r="K717" s="45" t="s">
        <v>167</v>
      </c>
      <c r="L717" s="57">
        <v>0</v>
      </c>
      <c r="M717" s="58">
        <v>2188.8200000000002</v>
      </c>
      <c r="N717" s="57">
        <v>698.7</v>
      </c>
      <c r="O717" s="58">
        <v>372.39</v>
      </c>
      <c r="P717" s="57">
        <v>160.07</v>
      </c>
      <c r="Q717" s="58">
        <v>0</v>
      </c>
      <c r="R717" s="57">
        <v>0</v>
      </c>
      <c r="S717" s="58">
        <v>0</v>
      </c>
      <c r="T717" s="57">
        <v>0</v>
      </c>
      <c r="U717" s="58">
        <v>8590.92</v>
      </c>
      <c r="V717" s="57">
        <v>2768.35</v>
      </c>
      <c r="W717" s="58">
        <v>0</v>
      </c>
      <c r="X717" s="59">
        <v>14779.25</v>
      </c>
    </row>
    <row r="718" spans="1:24" x14ac:dyDescent="0.25">
      <c r="A718" t="s">
        <v>89</v>
      </c>
      <c r="D718" s="66"/>
      <c r="F718" t="s">
        <v>56</v>
      </c>
      <c r="G718" t="s">
        <v>57</v>
      </c>
      <c r="H718" s="1">
        <f t="shared" si="38"/>
        <v>231073.71</v>
      </c>
      <c r="I718" s="1">
        <f t="shared" si="39"/>
        <v>181078.18</v>
      </c>
      <c r="J718" t="s">
        <v>56</v>
      </c>
      <c r="K718" s="45" t="s">
        <v>168</v>
      </c>
      <c r="L718" s="57">
        <v>0</v>
      </c>
      <c r="M718" s="58">
        <v>45616.17</v>
      </c>
      <c r="N718" s="57">
        <v>196.66</v>
      </c>
      <c r="O718" s="58">
        <v>4379.3599999999997</v>
      </c>
      <c r="P718" s="57">
        <v>1.53</v>
      </c>
      <c r="Q718" s="58">
        <v>0</v>
      </c>
      <c r="R718" s="57">
        <v>0</v>
      </c>
      <c r="S718" s="58">
        <v>0</v>
      </c>
      <c r="T718" s="57">
        <v>0</v>
      </c>
      <c r="U718" s="58">
        <v>181078.18</v>
      </c>
      <c r="V718" s="57">
        <v>780.59</v>
      </c>
      <c r="W718" s="58">
        <v>0</v>
      </c>
      <c r="X718" s="59">
        <v>232052.49</v>
      </c>
    </row>
    <row r="719" spans="1:24" x14ac:dyDescent="0.25">
      <c r="A719" t="s">
        <v>89</v>
      </c>
      <c r="D719" s="66"/>
      <c r="F719" t="s">
        <v>58</v>
      </c>
      <c r="G719" t="s">
        <v>59</v>
      </c>
      <c r="H719" s="1">
        <f t="shared" si="38"/>
        <v>1675001.56</v>
      </c>
      <c r="I719" s="1">
        <f t="shared" si="39"/>
        <v>1297969.03</v>
      </c>
      <c r="J719" t="s">
        <v>58</v>
      </c>
      <c r="K719" s="45" t="s">
        <v>169</v>
      </c>
      <c r="L719" s="57">
        <v>1149013.1200000001</v>
      </c>
      <c r="M719" s="58">
        <v>330386.77</v>
      </c>
      <c r="N719" s="57">
        <v>503.25</v>
      </c>
      <c r="O719" s="58">
        <v>46645.760000000002</v>
      </c>
      <c r="P719" s="57">
        <v>57.76</v>
      </c>
      <c r="Q719" s="58">
        <v>0</v>
      </c>
      <c r="R719" s="57">
        <v>0</v>
      </c>
      <c r="S719" s="58">
        <v>0</v>
      </c>
      <c r="T719" s="57">
        <v>0</v>
      </c>
      <c r="U719" s="58">
        <v>1297969.03</v>
      </c>
      <c r="V719" s="57">
        <v>1976.66</v>
      </c>
      <c r="W719" s="58">
        <v>850194.46</v>
      </c>
      <c r="X719" s="59">
        <v>3676746.81</v>
      </c>
    </row>
    <row r="720" spans="1:24" x14ac:dyDescent="0.25">
      <c r="A720" t="s">
        <v>89</v>
      </c>
      <c r="D720" s="66"/>
      <c r="F720" t="s">
        <v>60</v>
      </c>
      <c r="G720" t="s">
        <v>61</v>
      </c>
      <c r="H720" s="1">
        <f t="shared" si="38"/>
        <v>59151.729999999996</v>
      </c>
      <c r="I720" s="1">
        <f t="shared" si="39"/>
        <v>45845.46</v>
      </c>
      <c r="J720" t="s">
        <v>60</v>
      </c>
      <c r="K720" s="45" t="s">
        <v>170</v>
      </c>
      <c r="L720" s="57">
        <v>37982.57</v>
      </c>
      <c r="M720" s="58">
        <v>11676.86</v>
      </c>
      <c r="N720" s="57">
        <v>9.43</v>
      </c>
      <c r="O720" s="58">
        <v>1629.41</v>
      </c>
      <c r="P720" s="57">
        <v>0</v>
      </c>
      <c r="Q720" s="58">
        <v>0</v>
      </c>
      <c r="R720" s="57">
        <v>0</v>
      </c>
      <c r="S720" s="58">
        <v>0</v>
      </c>
      <c r="T720" s="57">
        <v>0</v>
      </c>
      <c r="U720" s="58">
        <v>45845.46</v>
      </c>
      <c r="V720" s="57">
        <v>36.31</v>
      </c>
      <c r="W720" s="58">
        <v>28409.84</v>
      </c>
      <c r="X720" s="59">
        <v>125589.88</v>
      </c>
    </row>
    <row r="721" spans="1:24" x14ac:dyDescent="0.25">
      <c r="A721" t="s">
        <v>89</v>
      </c>
      <c r="D721" s="66"/>
      <c r="F721" t="s">
        <v>62</v>
      </c>
      <c r="G721" t="s">
        <v>63</v>
      </c>
      <c r="H721" s="1">
        <f t="shared" si="38"/>
        <v>0</v>
      </c>
      <c r="I721" s="1">
        <f t="shared" si="39"/>
        <v>0</v>
      </c>
      <c r="J721" t="s">
        <v>62</v>
      </c>
      <c r="K721" s="45" t="s">
        <v>171</v>
      </c>
      <c r="L721" s="57">
        <v>0</v>
      </c>
      <c r="M721" s="58">
        <v>0</v>
      </c>
      <c r="N721" s="57">
        <v>0</v>
      </c>
      <c r="O721" s="58">
        <v>0</v>
      </c>
      <c r="P721" s="57">
        <v>0</v>
      </c>
      <c r="Q721" s="58">
        <v>0</v>
      </c>
      <c r="R721" s="57">
        <v>0</v>
      </c>
      <c r="S721" s="58">
        <v>0</v>
      </c>
      <c r="T721" s="57">
        <v>0</v>
      </c>
      <c r="U721" s="58">
        <v>0</v>
      </c>
      <c r="V721" s="57">
        <v>0</v>
      </c>
      <c r="W721" s="58">
        <v>0</v>
      </c>
      <c r="X721" s="59">
        <v>0</v>
      </c>
    </row>
    <row r="722" spans="1:24" x14ac:dyDescent="0.25">
      <c r="A722" t="s">
        <v>89</v>
      </c>
      <c r="D722" s="66"/>
      <c r="F722" t="s">
        <v>64</v>
      </c>
      <c r="G722" t="s">
        <v>65</v>
      </c>
      <c r="H722" s="1">
        <f t="shared" si="38"/>
        <v>2239662.81</v>
      </c>
      <c r="I722" s="1">
        <f t="shared" si="39"/>
        <v>1731738.99</v>
      </c>
      <c r="J722" t="s">
        <v>64</v>
      </c>
      <c r="K722" s="45" t="s">
        <v>172</v>
      </c>
      <c r="L722" s="57">
        <v>75933.36</v>
      </c>
      <c r="M722" s="58">
        <v>439118.2</v>
      </c>
      <c r="N722" s="57">
        <v>414.74</v>
      </c>
      <c r="O722" s="58">
        <v>68805.62</v>
      </c>
      <c r="P722" s="57">
        <v>7.81</v>
      </c>
      <c r="Q722" s="58">
        <v>0</v>
      </c>
      <c r="R722" s="57">
        <v>0</v>
      </c>
      <c r="S722" s="58">
        <v>0</v>
      </c>
      <c r="T722" s="57">
        <v>0</v>
      </c>
      <c r="U722" s="58">
        <v>1731738.99</v>
      </c>
      <c r="V722" s="57">
        <v>1638.32</v>
      </c>
      <c r="W722" s="58">
        <v>55799.360000000001</v>
      </c>
      <c r="X722" s="59">
        <v>2373456.4</v>
      </c>
    </row>
    <row r="723" spans="1:24" x14ac:dyDescent="0.25">
      <c r="A723" t="s">
        <v>89</v>
      </c>
      <c r="D723" s="66"/>
      <c r="F723" t="s">
        <v>66</v>
      </c>
      <c r="G723" t="s">
        <v>67</v>
      </c>
      <c r="H723" s="1">
        <f t="shared" si="38"/>
        <v>2266176.2400000002</v>
      </c>
      <c r="I723" s="1">
        <f t="shared" si="39"/>
        <v>1755311.76</v>
      </c>
      <c r="J723" t="s">
        <v>66</v>
      </c>
      <c r="K723" s="45" t="s">
        <v>173</v>
      </c>
      <c r="L723" s="57">
        <v>0</v>
      </c>
      <c r="M723" s="58">
        <v>442825.35</v>
      </c>
      <c r="N723" s="57">
        <v>1335.18</v>
      </c>
      <c r="O723" s="58">
        <v>68039.13</v>
      </c>
      <c r="P723" s="57">
        <v>113.47</v>
      </c>
      <c r="Q723" s="58">
        <v>0</v>
      </c>
      <c r="R723" s="57">
        <v>0</v>
      </c>
      <c r="S723" s="58">
        <v>0</v>
      </c>
      <c r="T723" s="57">
        <v>0</v>
      </c>
      <c r="U723" s="58">
        <v>1755311.76</v>
      </c>
      <c r="V723" s="57">
        <v>5295.41</v>
      </c>
      <c r="W723" s="58">
        <v>0</v>
      </c>
      <c r="X723" s="59">
        <v>2272920.2999999998</v>
      </c>
    </row>
    <row r="724" spans="1:24" x14ac:dyDescent="0.25">
      <c r="A724" t="s">
        <v>89</v>
      </c>
      <c r="D724" s="66"/>
      <c r="F724" t="s">
        <v>68</v>
      </c>
      <c r="G724" t="s">
        <v>69</v>
      </c>
      <c r="H724" s="1">
        <f t="shared" si="38"/>
        <v>97868.43</v>
      </c>
      <c r="I724" s="1">
        <f t="shared" si="39"/>
        <v>76575.679999999993</v>
      </c>
      <c r="J724" t="s">
        <v>68</v>
      </c>
      <c r="K724" s="45" t="s">
        <v>174</v>
      </c>
      <c r="L724" s="57">
        <v>0</v>
      </c>
      <c r="M724" s="58">
        <v>19377.45</v>
      </c>
      <c r="N724" s="57">
        <v>246.75</v>
      </c>
      <c r="O724" s="58">
        <v>1915.3</v>
      </c>
      <c r="P724" s="57">
        <v>8.5399999999999991</v>
      </c>
      <c r="Q724" s="58">
        <v>0</v>
      </c>
      <c r="R724" s="57">
        <v>0</v>
      </c>
      <c r="S724" s="58">
        <v>0</v>
      </c>
      <c r="T724" s="57">
        <v>0</v>
      </c>
      <c r="U724" s="58">
        <v>76575.679999999993</v>
      </c>
      <c r="V724" s="57">
        <v>962.96</v>
      </c>
      <c r="W724" s="58">
        <v>0</v>
      </c>
      <c r="X724" s="59">
        <v>99086.68</v>
      </c>
    </row>
    <row r="725" spans="1:24" x14ac:dyDescent="0.25">
      <c r="A725" t="s">
        <v>89</v>
      </c>
      <c r="D725" s="66"/>
      <c r="F725" t="s">
        <v>70</v>
      </c>
      <c r="G725" t="s">
        <v>71</v>
      </c>
      <c r="H725" s="1">
        <f t="shared" si="38"/>
        <v>739039.51</v>
      </c>
      <c r="I725" s="1">
        <f t="shared" si="39"/>
        <v>577248.14</v>
      </c>
      <c r="J725" t="s">
        <v>70</v>
      </c>
      <c r="K725" s="45" t="s">
        <v>175</v>
      </c>
      <c r="L725" s="57">
        <v>58482.79</v>
      </c>
      <c r="M725" s="58">
        <v>145390.6</v>
      </c>
      <c r="N725" s="57">
        <v>106.38</v>
      </c>
      <c r="O725" s="58">
        <v>16400.77</v>
      </c>
      <c r="P725" s="57">
        <v>5.69</v>
      </c>
      <c r="Q725" s="58">
        <v>0</v>
      </c>
      <c r="R725" s="57">
        <v>0</v>
      </c>
      <c r="S725" s="58">
        <v>0</v>
      </c>
      <c r="T725" s="57">
        <v>0</v>
      </c>
      <c r="U725" s="58">
        <v>577248.14</v>
      </c>
      <c r="V725" s="57">
        <v>425.02</v>
      </c>
      <c r="W725" s="58">
        <v>42795.99</v>
      </c>
      <c r="X725" s="59">
        <v>840855.38</v>
      </c>
    </row>
    <row r="726" spans="1:24" ht="13.8" thickBot="1" x14ac:dyDescent="0.3">
      <c r="D726" s="66"/>
      <c r="H726" s="6">
        <f>SUM(H692:H725)</f>
        <v>36460164.229999997</v>
      </c>
      <c r="I726" s="6">
        <f>SUM(I692:I725)</f>
        <v>28280841.809999999</v>
      </c>
      <c r="K726" s="42"/>
      <c r="L726" s="60">
        <v>1361247.4400000004</v>
      </c>
      <c r="M726" s="61">
        <v>7127457.0200000005</v>
      </c>
      <c r="N726" s="60">
        <v>207475.63</v>
      </c>
      <c r="O726" s="61">
        <v>1051865.4000000001</v>
      </c>
      <c r="P726" s="60">
        <v>39423.810000000005</v>
      </c>
      <c r="Q726" s="61">
        <v>0</v>
      </c>
      <c r="R726" s="60">
        <v>0</v>
      </c>
      <c r="S726" s="61">
        <v>0</v>
      </c>
      <c r="T726" s="60">
        <v>0</v>
      </c>
      <c r="U726" s="61">
        <v>28280841.809999999</v>
      </c>
      <c r="V726" s="60">
        <v>822753.34</v>
      </c>
      <c r="W726" s="61">
        <v>1007016.71</v>
      </c>
      <c r="X726" s="60">
        <v>39898081.159999996</v>
      </c>
    </row>
    <row r="727" spans="1:24" ht="13.8" thickTop="1" x14ac:dyDescent="0.25">
      <c r="D727" s="66"/>
      <c r="H727" s="1"/>
      <c r="I727" s="1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51"/>
      <c r="X727" s="42"/>
    </row>
    <row r="728" spans="1:24" x14ac:dyDescent="0.25">
      <c r="A728" t="s">
        <v>90</v>
      </c>
      <c r="B728" t="s">
        <v>98</v>
      </c>
      <c r="C728" s="21">
        <f>SUM(H728:H730)</f>
        <v>1438454.0299999998</v>
      </c>
      <c r="D728" s="20">
        <f>SUM(I728:I730)</f>
        <v>954791.17999999993</v>
      </c>
      <c r="E728" s="1"/>
      <c r="F728" t="s">
        <v>4</v>
      </c>
      <c r="G728" t="s">
        <v>5</v>
      </c>
      <c r="H728" s="1">
        <f t="shared" ref="H728:H761" si="40">SUM(M728,O728,Q728,U728,S728)</f>
        <v>125852.22</v>
      </c>
      <c r="I728" s="1">
        <f t="shared" ref="I728:I761" si="41">U728</f>
        <v>83373.42</v>
      </c>
      <c r="J728" t="s">
        <v>4</v>
      </c>
      <c r="K728" s="45" t="s">
        <v>142</v>
      </c>
      <c r="L728" s="57">
        <v>0</v>
      </c>
      <c r="M728" s="58">
        <v>21238.58</v>
      </c>
      <c r="N728" s="57">
        <v>0</v>
      </c>
      <c r="O728" s="58">
        <v>21238.58</v>
      </c>
      <c r="P728" s="57">
        <v>0</v>
      </c>
      <c r="Q728" s="58">
        <v>1.64</v>
      </c>
      <c r="R728" s="57">
        <v>0</v>
      </c>
      <c r="S728" s="58">
        <v>0</v>
      </c>
      <c r="T728" s="57">
        <v>0</v>
      </c>
      <c r="U728" s="58">
        <v>83373.42</v>
      </c>
      <c r="V728" s="57">
        <v>0</v>
      </c>
      <c r="W728" s="58">
        <v>0</v>
      </c>
      <c r="X728" s="59">
        <v>125852.22</v>
      </c>
    </row>
    <row r="729" spans="1:24" x14ac:dyDescent="0.25">
      <c r="A729" t="s">
        <v>90</v>
      </c>
      <c r="B729" t="s">
        <v>99</v>
      </c>
      <c r="C729" s="21">
        <f>H740</f>
        <v>1160215.96</v>
      </c>
      <c r="D729" s="20">
        <f>I740</f>
        <v>759172.15</v>
      </c>
      <c r="E729" s="1"/>
      <c r="F729" t="s">
        <v>6</v>
      </c>
      <c r="G729" t="s">
        <v>7</v>
      </c>
      <c r="H729" s="1">
        <f t="shared" si="40"/>
        <v>288537.59999999998</v>
      </c>
      <c r="I729" s="1">
        <f t="shared" si="41"/>
        <v>191934.16</v>
      </c>
      <c r="J729" t="s">
        <v>6</v>
      </c>
      <c r="K729" s="45" t="s">
        <v>143</v>
      </c>
      <c r="L729" s="57">
        <v>0</v>
      </c>
      <c r="M729" s="58">
        <v>48274.86</v>
      </c>
      <c r="N729" s="57">
        <v>821.67</v>
      </c>
      <c r="O729" s="58">
        <v>48274.86</v>
      </c>
      <c r="P729" s="57">
        <v>821.67</v>
      </c>
      <c r="Q729" s="58">
        <v>53.72</v>
      </c>
      <c r="R729" s="57">
        <v>0</v>
      </c>
      <c r="S729" s="58">
        <v>0</v>
      </c>
      <c r="T729" s="57">
        <v>0</v>
      </c>
      <c r="U729" s="58">
        <v>191934.16</v>
      </c>
      <c r="V729" s="57">
        <v>3216.04</v>
      </c>
      <c r="W729" s="58">
        <v>0</v>
      </c>
      <c r="X729" s="59">
        <v>293396.98</v>
      </c>
    </row>
    <row r="730" spans="1:24" x14ac:dyDescent="0.25">
      <c r="A730" t="s">
        <v>90</v>
      </c>
      <c r="B730" t="s">
        <v>100</v>
      </c>
      <c r="C730" s="21">
        <f>SUM(H731:H732)</f>
        <v>3310710.17</v>
      </c>
      <c r="D730" s="20">
        <f>SUM(I731:I732)</f>
        <v>2189168.52</v>
      </c>
      <c r="E730" s="1"/>
      <c r="F730" t="s">
        <v>8</v>
      </c>
      <c r="G730" t="s">
        <v>9</v>
      </c>
      <c r="H730" s="1">
        <f t="shared" si="40"/>
        <v>1024064.21</v>
      </c>
      <c r="I730" s="1">
        <f t="shared" si="41"/>
        <v>679483.6</v>
      </c>
      <c r="J730" t="s">
        <v>8</v>
      </c>
      <c r="K730" s="45" t="s">
        <v>144</v>
      </c>
      <c r="L730" s="57">
        <v>0</v>
      </c>
      <c r="M730" s="58">
        <v>172199.58</v>
      </c>
      <c r="N730" s="57">
        <v>269.20999999999998</v>
      </c>
      <c r="O730" s="58">
        <v>172194.5</v>
      </c>
      <c r="P730" s="57">
        <v>269.20999999999998</v>
      </c>
      <c r="Q730" s="58">
        <v>186.53</v>
      </c>
      <c r="R730" s="57">
        <v>0</v>
      </c>
      <c r="S730" s="58">
        <v>0</v>
      </c>
      <c r="T730" s="57">
        <v>0</v>
      </c>
      <c r="U730" s="58">
        <v>679483.6</v>
      </c>
      <c r="V730" s="57">
        <v>1062.1300000000001</v>
      </c>
      <c r="W730" s="58">
        <v>0</v>
      </c>
      <c r="X730" s="59">
        <v>1025664.76</v>
      </c>
    </row>
    <row r="731" spans="1:24" x14ac:dyDescent="0.25">
      <c r="A731" t="s">
        <v>90</v>
      </c>
      <c r="B731" t="s">
        <v>110</v>
      </c>
      <c r="C731" s="21">
        <f>H733</f>
        <v>2045894.86</v>
      </c>
      <c r="D731" s="20">
        <f>I733</f>
        <v>1341983.1000000001</v>
      </c>
      <c r="E731" s="1"/>
      <c r="F731" t="s">
        <v>10</v>
      </c>
      <c r="G731" t="s">
        <v>11</v>
      </c>
      <c r="H731" s="1">
        <f t="shared" si="40"/>
        <v>1766625.96</v>
      </c>
      <c r="I731" s="1">
        <f t="shared" si="41"/>
        <v>1172113.7</v>
      </c>
      <c r="J731" t="s">
        <v>10</v>
      </c>
      <c r="K731" s="45" t="s">
        <v>145</v>
      </c>
      <c r="L731" s="57">
        <v>0</v>
      </c>
      <c r="M731" s="58">
        <v>296434.92</v>
      </c>
      <c r="N731" s="57">
        <v>3469.05</v>
      </c>
      <c r="O731" s="58">
        <v>296434.92</v>
      </c>
      <c r="P731" s="57">
        <v>3469.05</v>
      </c>
      <c r="Q731" s="58">
        <v>1642.42</v>
      </c>
      <c r="R731" s="57">
        <v>0</v>
      </c>
      <c r="S731" s="58">
        <v>0</v>
      </c>
      <c r="T731" s="57">
        <v>0</v>
      </c>
      <c r="U731" s="58">
        <v>1172113.7</v>
      </c>
      <c r="V731" s="57">
        <v>13657.72</v>
      </c>
      <c r="W731" s="58">
        <v>0</v>
      </c>
      <c r="X731" s="59">
        <v>1787221.78</v>
      </c>
    </row>
    <row r="732" spans="1:24" x14ac:dyDescent="0.25">
      <c r="A732" t="s">
        <v>90</v>
      </c>
      <c r="B732" t="s">
        <v>101</v>
      </c>
      <c r="C732" s="21">
        <f>SUM(H734:H735)</f>
        <v>11189747.039999999</v>
      </c>
      <c r="D732" s="20">
        <f>SUM(I734:I735)</f>
        <v>7405714.9799999995</v>
      </c>
      <c r="E732" s="1"/>
      <c r="F732" t="s">
        <v>12</v>
      </c>
      <c r="G732" t="s">
        <v>13</v>
      </c>
      <c r="H732" s="1">
        <f t="shared" si="40"/>
        <v>1544084.21</v>
      </c>
      <c r="I732" s="1">
        <f t="shared" si="41"/>
        <v>1017054.82</v>
      </c>
      <c r="J732" t="s">
        <v>12</v>
      </c>
      <c r="K732" s="45" t="s">
        <v>146</v>
      </c>
      <c r="L732" s="57">
        <v>0</v>
      </c>
      <c r="M732" s="58">
        <v>257355.53</v>
      </c>
      <c r="N732" s="57">
        <v>41.34</v>
      </c>
      <c r="O732" s="58">
        <v>257355.53</v>
      </c>
      <c r="P732" s="57">
        <v>41.34</v>
      </c>
      <c r="Q732" s="58">
        <v>12318.33</v>
      </c>
      <c r="R732" s="57">
        <v>0</v>
      </c>
      <c r="S732" s="58">
        <v>0</v>
      </c>
      <c r="T732" s="57">
        <v>0</v>
      </c>
      <c r="U732" s="58">
        <v>1017054.82</v>
      </c>
      <c r="V732" s="57">
        <v>163.69</v>
      </c>
      <c r="W732" s="58">
        <v>0</v>
      </c>
      <c r="X732" s="59">
        <v>1544330.58</v>
      </c>
    </row>
    <row r="733" spans="1:24" x14ac:dyDescent="0.25">
      <c r="A733" t="s">
        <v>90</v>
      </c>
      <c r="B733" t="s">
        <v>102</v>
      </c>
      <c r="C733" s="21">
        <f>SUM(H736:H737)</f>
        <v>2435888.09</v>
      </c>
      <c r="D733" s="20">
        <f>SUM(I736:I737)</f>
        <v>1620084.87</v>
      </c>
      <c r="E733" s="1"/>
      <c r="F733" t="s">
        <v>14</v>
      </c>
      <c r="G733" t="s">
        <v>15</v>
      </c>
      <c r="H733" s="1">
        <f t="shared" si="40"/>
        <v>2045894.86</v>
      </c>
      <c r="I733" s="1">
        <f t="shared" si="41"/>
        <v>1341983.1000000001</v>
      </c>
      <c r="J733" t="s">
        <v>14</v>
      </c>
      <c r="K733" s="45" t="s">
        <v>147</v>
      </c>
      <c r="L733" s="57">
        <v>0</v>
      </c>
      <c r="M733" s="58">
        <v>339430.39</v>
      </c>
      <c r="N733" s="57">
        <v>7671.62</v>
      </c>
      <c r="O733" s="58">
        <v>339430.39</v>
      </c>
      <c r="P733" s="57">
        <v>7671.62</v>
      </c>
      <c r="Q733" s="58">
        <v>25050.98</v>
      </c>
      <c r="R733" s="57">
        <v>63.65</v>
      </c>
      <c r="S733" s="58">
        <v>0</v>
      </c>
      <c r="T733" s="57">
        <v>0</v>
      </c>
      <c r="U733" s="58">
        <v>1341983.1000000001</v>
      </c>
      <c r="V733" s="57">
        <v>30536.29</v>
      </c>
      <c r="W733" s="58">
        <v>0</v>
      </c>
      <c r="X733" s="59">
        <v>2091838.04</v>
      </c>
    </row>
    <row r="734" spans="1:24" x14ac:dyDescent="0.25">
      <c r="A734" t="s">
        <v>90</v>
      </c>
      <c r="B734" t="s">
        <v>103</v>
      </c>
      <c r="C734" s="21">
        <f>H738</f>
        <v>1658060.23</v>
      </c>
      <c r="D734" s="20">
        <f>I738</f>
        <v>1089831.19</v>
      </c>
      <c r="E734" s="1"/>
      <c r="F734" t="s">
        <v>16</v>
      </c>
      <c r="G734" t="s">
        <v>17</v>
      </c>
      <c r="H734" s="1">
        <f t="shared" si="40"/>
        <v>10172692.35</v>
      </c>
      <c r="I734" s="1">
        <f t="shared" si="41"/>
        <v>6730613.4699999997</v>
      </c>
      <c r="J734" t="s">
        <v>16</v>
      </c>
      <c r="K734" s="45" t="s">
        <v>148</v>
      </c>
      <c r="L734" s="57">
        <v>0</v>
      </c>
      <c r="M734" s="58">
        <v>1700488.66</v>
      </c>
      <c r="N734" s="57">
        <v>128905.19</v>
      </c>
      <c r="O734" s="58">
        <v>1700488.66</v>
      </c>
      <c r="P734" s="57">
        <v>128905.19</v>
      </c>
      <c r="Q734" s="58">
        <v>41101.56</v>
      </c>
      <c r="R734" s="57">
        <v>744.29</v>
      </c>
      <c r="S734" s="58">
        <v>0</v>
      </c>
      <c r="T734" s="57">
        <v>0</v>
      </c>
      <c r="U734" s="58">
        <v>6730613.4699999997</v>
      </c>
      <c r="V734" s="57">
        <v>509218.76</v>
      </c>
      <c r="W734" s="58">
        <v>0</v>
      </c>
      <c r="X734" s="59">
        <v>10940465.779999999</v>
      </c>
    </row>
    <row r="735" spans="1:24" x14ac:dyDescent="0.25">
      <c r="A735" t="s">
        <v>90</v>
      </c>
      <c r="B735" t="s">
        <v>104</v>
      </c>
      <c r="C735" s="21">
        <f>SUM(H741:H742)</f>
        <v>3483725.15</v>
      </c>
      <c r="D735" s="20">
        <f>SUM(I741:I742)</f>
        <v>2286236.23</v>
      </c>
      <c r="E735" s="1"/>
      <c r="F735" t="s">
        <v>18</v>
      </c>
      <c r="G735" t="s">
        <v>19</v>
      </c>
      <c r="H735" s="1">
        <f t="shared" si="40"/>
        <v>1017054.69</v>
      </c>
      <c r="I735" s="1">
        <f t="shared" si="41"/>
        <v>675101.51</v>
      </c>
      <c r="J735" t="s">
        <v>18</v>
      </c>
      <c r="K735" s="45" t="s">
        <v>149</v>
      </c>
      <c r="L735" s="57">
        <v>0</v>
      </c>
      <c r="M735" s="58">
        <v>170540.58</v>
      </c>
      <c r="N735" s="57">
        <v>1157.4000000000001</v>
      </c>
      <c r="O735" s="58">
        <v>170540.58</v>
      </c>
      <c r="P735" s="57">
        <v>1157.4000000000001</v>
      </c>
      <c r="Q735" s="58">
        <v>872.02</v>
      </c>
      <c r="R735" s="57">
        <v>0</v>
      </c>
      <c r="S735" s="58">
        <v>0</v>
      </c>
      <c r="T735" s="57">
        <v>0</v>
      </c>
      <c r="U735" s="58">
        <v>675101.51</v>
      </c>
      <c r="V735" s="57">
        <v>4587.82</v>
      </c>
      <c r="W735" s="58">
        <v>0</v>
      </c>
      <c r="X735" s="59">
        <v>1023957.31</v>
      </c>
    </row>
    <row r="736" spans="1:24" x14ac:dyDescent="0.25">
      <c r="A736" t="s">
        <v>90</v>
      </c>
      <c r="B736" t="s">
        <v>105</v>
      </c>
      <c r="C736" s="21">
        <f>H746</f>
        <v>1660946.71</v>
      </c>
      <c r="D736" s="20">
        <f>I746</f>
        <v>1105996.1000000001</v>
      </c>
      <c r="E736" s="1"/>
      <c r="F736" t="s">
        <v>20</v>
      </c>
      <c r="G736" t="s">
        <v>21</v>
      </c>
      <c r="H736" s="1">
        <f t="shared" si="40"/>
        <v>2224257.1</v>
      </c>
      <c r="I736" s="1">
        <f t="shared" si="41"/>
        <v>1479363.04</v>
      </c>
      <c r="J736" t="s">
        <v>20</v>
      </c>
      <c r="K736" s="45" t="s">
        <v>150</v>
      </c>
      <c r="L736" s="57">
        <v>0</v>
      </c>
      <c r="M736" s="58">
        <v>372180.79</v>
      </c>
      <c r="N736" s="57">
        <v>4653.7299999999996</v>
      </c>
      <c r="O736" s="58">
        <v>372180.79</v>
      </c>
      <c r="P736" s="57">
        <v>4653.7299999999996</v>
      </c>
      <c r="Q736" s="58">
        <v>532.48</v>
      </c>
      <c r="R736" s="57">
        <v>0</v>
      </c>
      <c r="S736" s="58">
        <v>0</v>
      </c>
      <c r="T736" s="57">
        <v>0</v>
      </c>
      <c r="U736" s="58">
        <v>1479363.04</v>
      </c>
      <c r="V736" s="57">
        <v>18479.46</v>
      </c>
      <c r="W736" s="58">
        <v>3.6</v>
      </c>
      <c r="X736" s="59">
        <v>2252047.62</v>
      </c>
    </row>
    <row r="737" spans="1:24" x14ac:dyDescent="0.25">
      <c r="A737" t="s">
        <v>90</v>
      </c>
      <c r="B737" t="s">
        <v>106</v>
      </c>
      <c r="C737" s="21">
        <f>H747</f>
        <v>479698.88</v>
      </c>
      <c r="D737" s="20">
        <f>I747</f>
        <v>314641.99</v>
      </c>
      <c r="E737" s="1"/>
      <c r="F737" t="s">
        <v>22</v>
      </c>
      <c r="G737" t="s">
        <v>23</v>
      </c>
      <c r="H737" s="1">
        <f t="shared" si="40"/>
        <v>211630.99</v>
      </c>
      <c r="I737" s="1">
        <f t="shared" si="41"/>
        <v>140721.82999999999</v>
      </c>
      <c r="J737" t="s">
        <v>22</v>
      </c>
      <c r="K737" s="45" t="s">
        <v>151</v>
      </c>
      <c r="L737" s="57">
        <v>0</v>
      </c>
      <c r="M737" s="58">
        <v>35444.94</v>
      </c>
      <c r="N737" s="57">
        <v>0</v>
      </c>
      <c r="O737" s="58">
        <v>35444.94</v>
      </c>
      <c r="P737" s="57">
        <v>0</v>
      </c>
      <c r="Q737" s="58">
        <v>19.28</v>
      </c>
      <c r="R737" s="57">
        <v>0</v>
      </c>
      <c r="S737" s="58">
        <v>0</v>
      </c>
      <c r="T737" s="57">
        <v>0</v>
      </c>
      <c r="U737" s="58">
        <v>140721.82999999999</v>
      </c>
      <c r="V737" s="57">
        <v>0</v>
      </c>
      <c r="W737" s="58">
        <v>0</v>
      </c>
      <c r="X737" s="59">
        <v>211630.99</v>
      </c>
    </row>
    <row r="738" spans="1:24" x14ac:dyDescent="0.25">
      <c r="A738" t="s">
        <v>90</v>
      </c>
      <c r="B738" t="s">
        <v>194</v>
      </c>
      <c r="C738" s="21">
        <f>H752</f>
        <v>9766467.4299999997</v>
      </c>
      <c r="D738" s="20">
        <f>I752</f>
        <v>6426125.5</v>
      </c>
      <c r="E738" s="1"/>
      <c r="F738" t="s">
        <v>24</v>
      </c>
      <c r="G738" t="s">
        <v>25</v>
      </c>
      <c r="H738" s="1">
        <f t="shared" si="40"/>
        <v>1658060.23</v>
      </c>
      <c r="I738" s="1">
        <f t="shared" si="41"/>
        <v>1089831.19</v>
      </c>
      <c r="J738" t="s">
        <v>24</v>
      </c>
      <c r="K738" s="45" t="s">
        <v>152</v>
      </c>
      <c r="L738" s="57">
        <v>23813.88</v>
      </c>
      <c r="M738" s="58">
        <v>275999.67</v>
      </c>
      <c r="N738" s="57">
        <v>375.97</v>
      </c>
      <c r="O738" s="58">
        <v>275999.67</v>
      </c>
      <c r="P738" s="57">
        <v>375.97</v>
      </c>
      <c r="Q738" s="58">
        <v>16229.7</v>
      </c>
      <c r="R738" s="57">
        <v>105.49</v>
      </c>
      <c r="S738" s="58">
        <v>0</v>
      </c>
      <c r="T738" s="57">
        <v>0</v>
      </c>
      <c r="U738" s="58">
        <v>1089831.19</v>
      </c>
      <c r="V738" s="57">
        <v>1491.26</v>
      </c>
      <c r="W738" s="58">
        <v>35720.83</v>
      </c>
      <c r="X738" s="59">
        <v>1719943.63</v>
      </c>
    </row>
    <row r="739" spans="1:24" x14ac:dyDescent="0.25">
      <c r="A739" t="s">
        <v>90</v>
      </c>
      <c r="B739" t="s">
        <v>109</v>
      </c>
      <c r="C739" s="21">
        <f>H739+SUM(H743:H745)+SUM(H748:H751)+SUM(H753:H754)</f>
        <v>15038815.379999999</v>
      </c>
      <c r="D739" s="20">
        <f>I739+SUM(I743:I745)+SUM(I748:I751)+SUM(I753:I754)</f>
        <v>9609920.6399999987</v>
      </c>
      <c r="E739" s="1"/>
      <c r="F739" t="s">
        <v>26</v>
      </c>
      <c r="G739" t="s">
        <v>27</v>
      </c>
      <c r="H739" s="1">
        <f t="shared" si="40"/>
        <v>397347.13</v>
      </c>
      <c r="I739" s="1">
        <f t="shared" si="41"/>
        <v>262944.59000000003</v>
      </c>
      <c r="J739" t="s">
        <v>26</v>
      </c>
      <c r="K739" s="45" t="s">
        <v>153</v>
      </c>
      <c r="L739" s="57">
        <v>0</v>
      </c>
      <c r="M739" s="58">
        <v>66564.86</v>
      </c>
      <c r="N739" s="57">
        <v>903.27</v>
      </c>
      <c r="O739" s="58">
        <v>66564.86</v>
      </c>
      <c r="P739" s="57">
        <v>903.27</v>
      </c>
      <c r="Q739" s="58">
        <v>1272.82</v>
      </c>
      <c r="R739" s="57">
        <v>3.54</v>
      </c>
      <c r="S739" s="58">
        <v>0</v>
      </c>
      <c r="T739" s="57">
        <v>0</v>
      </c>
      <c r="U739" s="58">
        <v>262944.59000000003</v>
      </c>
      <c r="V739" s="57">
        <v>3578.39</v>
      </c>
      <c r="W739" s="58">
        <v>0</v>
      </c>
      <c r="X739" s="59">
        <v>402735.6</v>
      </c>
    </row>
    <row r="740" spans="1:24" x14ac:dyDescent="0.25">
      <c r="A740" t="s">
        <v>90</v>
      </c>
      <c r="B740" t="s">
        <v>107</v>
      </c>
      <c r="C740" s="21">
        <f>SUM(H755:H757)</f>
        <v>28132754.070000004</v>
      </c>
      <c r="D740" s="20">
        <f>SUM(I755:I757)</f>
        <v>17475187.559999999</v>
      </c>
      <c r="E740" s="1"/>
      <c r="F740" t="s">
        <v>28</v>
      </c>
      <c r="G740" t="s">
        <v>29</v>
      </c>
      <c r="H740" s="1">
        <f t="shared" si="40"/>
        <v>1160215.96</v>
      </c>
      <c r="I740" s="1">
        <f t="shared" si="41"/>
        <v>759172.15</v>
      </c>
      <c r="J740" t="s">
        <v>28</v>
      </c>
      <c r="K740" s="45" t="s">
        <v>154</v>
      </c>
      <c r="L740" s="57">
        <v>37811.53</v>
      </c>
      <c r="M740" s="58">
        <v>191331.55</v>
      </c>
      <c r="N740" s="57">
        <v>1806.7</v>
      </c>
      <c r="O740" s="58">
        <v>191331.55</v>
      </c>
      <c r="P740" s="57">
        <v>1806.7</v>
      </c>
      <c r="Q740" s="58">
        <v>18380.71</v>
      </c>
      <c r="R740" s="57">
        <v>0</v>
      </c>
      <c r="S740" s="58">
        <v>0</v>
      </c>
      <c r="T740" s="57">
        <v>0</v>
      </c>
      <c r="U740" s="58">
        <v>759172.15</v>
      </c>
      <c r="V740" s="57">
        <v>7139.85</v>
      </c>
      <c r="W740" s="58">
        <v>55967.61</v>
      </c>
      <c r="X740" s="59">
        <v>1264748.3500000001</v>
      </c>
    </row>
    <row r="741" spans="1:24" x14ac:dyDescent="0.25">
      <c r="A741" t="s">
        <v>90</v>
      </c>
      <c r="B741" t="s">
        <v>108</v>
      </c>
      <c r="C741" s="21">
        <f>SUM(H758:H761)</f>
        <v>21443842.469999999</v>
      </c>
      <c r="D741" s="20">
        <f>SUM(I758:I761)</f>
        <v>13440632.4</v>
      </c>
      <c r="F741" t="s">
        <v>30</v>
      </c>
      <c r="G741" t="s">
        <v>31</v>
      </c>
      <c r="H741" s="1">
        <f t="shared" si="40"/>
        <v>3435405.46</v>
      </c>
      <c r="I741" s="1">
        <f t="shared" si="41"/>
        <v>2254231.37</v>
      </c>
      <c r="J741" t="s">
        <v>30</v>
      </c>
      <c r="K741" s="45" t="s">
        <v>155</v>
      </c>
      <c r="L741" s="57">
        <v>2184.08</v>
      </c>
      <c r="M741" s="58">
        <v>570993.31999999995</v>
      </c>
      <c r="N741" s="57">
        <v>1182.27</v>
      </c>
      <c r="O741" s="58">
        <v>570993.31999999995</v>
      </c>
      <c r="P741" s="57">
        <v>1182.27</v>
      </c>
      <c r="Q741" s="58">
        <v>39187.449999999997</v>
      </c>
      <c r="R741" s="57">
        <v>30.03</v>
      </c>
      <c r="S741" s="58">
        <v>0</v>
      </c>
      <c r="T741" s="57">
        <v>0</v>
      </c>
      <c r="U741" s="58">
        <v>2254231.37</v>
      </c>
      <c r="V741" s="57">
        <v>4668.43</v>
      </c>
      <c r="W741" s="58">
        <v>3276.12</v>
      </c>
      <c r="X741" s="59">
        <v>3447928.66</v>
      </c>
    </row>
    <row r="742" spans="1:24" x14ac:dyDescent="0.25">
      <c r="A742" t="s">
        <v>90</v>
      </c>
      <c r="D742" s="66"/>
      <c r="E742" s="6"/>
      <c r="F742" t="s">
        <v>32</v>
      </c>
      <c r="G742" t="s">
        <v>33</v>
      </c>
      <c r="H742" s="1">
        <f t="shared" si="40"/>
        <v>48319.69</v>
      </c>
      <c r="I742" s="1">
        <f t="shared" si="41"/>
        <v>32004.86</v>
      </c>
      <c r="J742" t="s">
        <v>32</v>
      </c>
      <c r="K742" s="45" t="s">
        <v>156</v>
      </c>
      <c r="L742" s="57">
        <v>0</v>
      </c>
      <c r="M742" s="58">
        <v>8117.05</v>
      </c>
      <c r="N742" s="57">
        <v>3.49</v>
      </c>
      <c r="O742" s="58">
        <v>8117.05</v>
      </c>
      <c r="P742" s="57">
        <v>3.49</v>
      </c>
      <c r="Q742" s="58">
        <v>80.73</v>
      </c>
      <c r="R742" s="57">
        <v>0</v>
      </c>
      <c r="S742" s="58">
        <v>0</v>
      </c>
      <c r="T742" s="57">
        <v>0</v>
      </c>
      <c r="U742" s="58">
        <v>32004.86</v>
      </c>
      <c r="V742" s="57">
        <v>13.88</v>
      </c>
      <c r="W742" s="58">
        <v>0</v>
      </c>
      <c r="X742" s="59">
        <v>48340.55</v>
      </c>
    </row>
    <row r="743" spans="1:24" x14ac:dyDescent="0.25">
      <c r="A743" t="s">
        <v>90</v>
      </c>
      <c r="B743" s="3" t="s">
        <v>97</v>
      </c>
      <c r="C743" s="25">
        <f>SUM(C728:C741)</f>
        <v>103245220.47</v>
      </c>
      <c r="D743" s="28">
        <f>SUM(D728:D741)</f>
        <v>66019486.409999989</v>
      </c>
      <c r="F743" t="s">
        <v>34</v>
      </c>
      <c r="G743" t="s">
        <v>35</v>
      </c>
      <c r="H743" s="1">
        <f t="shared" si="40"/>
        <v>664998.84</v>
      </c>
      <c r="I743" s="1">
        <f t="shared" si="41"/>
        <v>440297.5</v>
      </c>
      <c r="J743" t="s">
        <v>34</v>
      </c>
      <c r="K743" s="45" t="s">
        <v>157</v>
      </c>
      <c r="L743" s="57">
        <v>0</v>
      </c>
      <c r="M743" s="58">
        <v>112073.67</v>
      </c>
      <c r="N743" s="57">
        <v>37.29</v>
      </c>
      <c r="O743" s="58">
        <v>112073.67</v>
      </c>
      <c r="P743" s="57">
        <v>37.29</v>
      </c>
      <c r="Q743" s="58">
        <v>554</v>
      </c>
      <c r="R743" s="57">
        <v>0</v>
      </c>
      <c r="S743" s="58">
        <v>0</v>
      </c>
      <c r="T743" s="57">
        <v>0</v>
      </c>
      <c r="U743" s="58">
        <v>440297.5</v>
      </c>
      <c r="V743" s="57">
        <v>144.75</v>
      </c>
      <c r="W743" s="58">
        <v>0</v>
      </c>
      <c r="X743" s="59">
        <v>665218.17000000004</v>
      </c>
    </row>
    <row r="744" spans="1:24" x14ac:dyDescent="0.25">
      <c r="A744" t="s">
        <v>90</v>
      </c>
      <c r="D744" s="66"/>
      <c r="F744" t="s">
        <v>36</v>
      </c>
      <c r="G744" t="s">
        <v>37</v>
      </c>
      <c r="H744" s="1">
        <f t="shared" si="40"/>
        <v>3447240.79</v>
      </c>
      <c r="I744" s="1">
        <f t="shared" si="41"/>
        <v>2254656.39</v>
      </c>
      <c r="J744" t="s">
        <v>36</v>
      </c>
      <c r="K744" s="45" t="s">
        <v>158</v>
      </c>
      <c r="L744" s="57">
        <v>25226.13</v>
      </c>
      <c r="M744" s="58">
        <v>569738.16</v>
      </c>
      <c r="N744" s="57">
        <v>6224.55</v>
      </c>
      <c r="O744" s="58">
        <v>569738.16</v>
      </c>
      <c r="P744" s="57">
        <v>6224.55</v>
      </c>
      <c r="Q744" s="58">
        <v>53108.08</v>
      </c>
      <c r="R744" s="57">
        <v>948.22</v>
      </c>
      <c r="S744" s="58">
        <v>0</v>
      </c>
      <c r="T744" s="57">
        <v>0</v>
      </c>
      <c r="U744" s="58">
        <v>2254656.39</v>
      </c>
      <c r="V744" s="57">
        <v>24736.48</v>
      </c>
      <c r="W744" s="58">
        <v>37790.160000000003</v>
      </c>
      <c r="X744" s="59">
        <v>3548390.88</v>
      </c>
    </row>
    <row r="745" spans="1:24" x14ac:dyDescent="0.25">
      <c r="A745" t="s">
        <v>90</v>
      </c>
      <c r="B745" s="30" t="s">
        <v>176</v>
      </c>
      <c r="C745" s="21">
        <f>SUM(C728:C739)</f>
        <v>53668623.929999992</v>
      </c>
      <c r="D745" s="20">
        <f>SUM(D728:D739)</f>
        <v>35103666.449999996</v>
      </c>
      <c r="F745" t="s">
        <v>38</v>
      </c>
      <c r="G745" t="s">
        <v>39</v>
      </c>
      <c r="H745" s="1">
        <f t="shared" si="40"/>
        <v>302682.83999999997</v>
      </c>
      <c r="I745" s="1">
        <f t="shared" si="41"/>
        <v>200506.52</v>
      </c>
      <c r="J745" t="s">
        <v>38</v>
      </c>
      <c r="K745" s="45" t="s">
        <v>159</v>
      </c>
      <c r="L745" s="57">
        <v>0</v>
      </c>
      <c r="M745" s="58">
        <v>50830.62</v>
      </c>
      <c r="N745" s="57">
        <v>34.9</v>
      </c>
      <c r="O745" s="58">
        <v>50830.62</v>
      </c>
      <c r="P745" s="57">
        <v>34.9</v>
      </c>
      <c r="Q745" s="58">
        <v>515.08000000000004</v>
      </c>
      <c r="R745" s="57">
        <v>7.0000000000000007E-2</v>
      </c>
      <c r="S745" s="58">
        <v>0</v>
      </c>
      <c r="T745" s="57">
        <v>0</v>
      </c>
      <c r="U745" s="58">
        <v>200506.52</v>
      </c>
      <c r="V745" s="57">
        <v>139.51</v>
      </c>
      <c r="W745" s="58">
        <v>0</v>
      </c>
      <c r="X745" s="59">
        <v>302892.21999999997</v>
      </c>
    </row>
    <row r="746" spans="1:24" x14ac:dyDescent="0.25">
      <c r="A746" t="s">
        <v>90</v>
      </c>
      <c r="D746" s="66"/>
      <c r="F746" t="s">
        <v>40</v>
      </c>
      <c r="G746" t="s">
        <v>41</v>
      </c>
      <c r="H746" s="1">
        <f t="shared" si="40"/>
        <v>1660946.71</v>
      </c>
      <c r="I746" s="1">
        <f t="shared" si="41"/>
        <v>1105996.1000000001</v>
      </c>
      <c r="J746" t="s">
        <v>40</v>
      </c>
      <c r="K746" s="45" t="s">
        <v>160</v>
      </c>
      <c r="L746" s="57">
        <v>7369.84</v>
      </c>
      <c r="M746" s="58">
        <v>277073.94</v>
      </c>
      <c r="N746" s="57">
        <v>983.61</v>
      </c>
      <c r="O746" s="58">
        <v>277073.94</v>
      </c>
      <c r="P746" s="57">
        <v>983.61</v>
      </c>
      <c r="Q746" s="58">
        <v>802.73</v>
      </c>
      <c r="R746" s="57">
        <v>0</v>
      </c>
      <c r="S746" s="58">
        <v>0</v>
      </c>
      <c r="T746" s="57">
        <v>0</v>
      </c>
      <c r="U746" s="58">
        <v>1105996.1000000001</v>
      </c>
      <c r="V746" s="57">
        <v>3926.5</v>
      </c>
      <c r="W746" s="58">
        <v>11054.76</v>
      </c>
      <c r="X746" s="59">
        <v>1685265.03</v>
      </c>
    </row>
    <row r="747" spans="1:24" x14ac:dyDescent="0.25">
      <c r="A747" t="s">
        <v>90</v>
      </c>
      <c r="D747" s="66"/>
      <c r="F747" t="s">
        <v>42</v>
      </c>
      <c r="G747" t="s">
        <v>43</v>
      </c>
      <c r="H747" s="1">
        <f t="shared" si="40"/>
        <v>479698.88</v>
      </c>
      <c r="I747" s="1">
        <f t="shared" si="41"/>
        <v>314641.99</v>
      </c>
      <c r="J747" t="s">
        <v>42</v>
      </c>
      <c r="K747" s="45" t="s">
        <v>161</v>
      </c>
      <c r="L747" s="57">
        <v>26627.95</v>
      </c>
      <c r="M747" s="58">
        <v>79323.73</v>
      </c>
      <c r="N747" s="57">
        <v>40464.15</v>
      </c>
      <c r="O747" s="58">
        <v>79323.73</v>
      </c>
      <c r="P747" s="57">
        <v>40464.15</v>
      </c>
      <c r="Q747" s="58">
        <v>6409.43</v>
      </c>
      <c r="R747" s="57">
        <v>10954.87</v>
      </c>
      <c r="S747" s="58">
        <v>0</v>
      </c>
      <c r="T747" s="57">
        <v>0</v>
      </c>
      <c r="U747" s="58">
        <v>314641.99</v>
      </c>
      <c r="V747" s="57">
        <v>161846.46</v>
      </c>
      <c r="W747" s="58">
        <v>39670.43</v>
      </c>
      <c r="X747" s="59">
        <v>799726.89</v>
      </c>
    </row>
    <row r="748" spans="1:24" x14ac:dyDescent="0.25">
      <c r="A748" t="s">
        <v>90</v>
      </c>
      <c r="D748" s="66"/>
      <c r="F748" t="s">
        <v>44</v>
      </c>
      <c r="G748" t="s">
        <v>45</v>
      </c>
      <c r="H748" s="1">
        <f t="shared" si="40"/>
        <v>169789.2</v>
      </c>
      <c r="I748" s="1">
        <f t="shared" si="41"/>
        <v>112892.08</v>
      </c>
      <c r="J748" t="s">
        <v>44</v>
      </c>
      <c r="K748" s="45" t="s">
        <v>162</v>
      </c>
      <c r="L748" s="57">
        <v>0</v>
      </c>
      <c r="M748" s="58">
        <v>28448.560000000001</v>
      </c>
      <c r="N748" s="57">
        <v>0.24</v>
      </c>
      <c r="O748" s="58">
        <v>28448.560000000001</v>
      </c>
      <c r="P748" s="57">
        <v>0.24</v>
      </c>
      <c r="Q748" s="58">
        <v>0</v>
      </c>
      <c r="R748" s="57">
        <v>0</v>
      </c>
      <c r="S748" s="58">
        <v>0</v>
      </c>
      <c r="T748" s="57">
        <v>0</v>
      </c>
      <c r="U748" s="58">
        <v>112892.08</v>
      </c>
      <c r="V748" s="57">
        <v>0.93</v>
      </c>
      <c r="W748" s="58">
        <v>0</v>
      </c>
      <c r="X748" s="59">
        <v>169790.61</v>
      </c>
    </row>
    <row r="749" spans="1:24" x14ac:dyDescent="0.25">
      <c r="A749" t="s">
        <v>90</v>
      </c>
      <c r="D749" s="66"/>
      <c r="F749" t="s">
        <v>46</v>
      </c>
      <c r="G749" t="s">
        <v>47</v>
      </c>
      <c r="H749" s="1">
        <f t="shared" si="40"/>
        <v>6464790.5199999996</v>
      </c>
      <c r="I749" s="1">
        <f t="shared" si="41"/>
        <v>4031210.9</v>
      </c>
      <c r="J749" t="s">
        <v>46</v>
      </c>
      <c r="K749" s="45" t="s">
        <v>163</v>
      </c>
      <c r="L749" s="57">
        <v>697677.29</v>
      </c>
      <c r="M749" s="58">
        <v>1012092.19</v>
      </c>
      <c r="N749" s="57">
        <v>25980.66</v>
      </c>
      <c r="O749" s="58">
        <v>1012092.19</v>
      </c>
      <c r="P749" s="57">
        <v>25980.66</v>
      </c>
      <c r="Q749" s="58">
        <v>409395.24</v>
      </c>
      <c r="R749" s="57">
        <v>13095.41</v>
      </c>
      <c r="S749" s="58">
        <v>0</v>
      </c>
      <c r="T749" s="57">
        <v>0</v>
      </c>
      <c r="U749" s="58">
        <v>4031210.9</v>
      </c>
      <c r="V749" s="57">
        <v>103553.56</v>
      </c>
      <c r="W749" s="58">
        <v>1045189.54</v>
      </c>
      <c r="X749" s="59">
        <v>8376267.6399999997</v>
      </c>
    </row>
    <row r="750" spans="1:24" x14ac:dyDescent="0.25">
      <c r="A750" t="s">
        <v>90</v>
      </c>
      <c r="D750" s="66"/>
      <c r="F750" t="s">
        <v>48</v>
      </c>
      <c r="G750" t="s">
        <v>49</v>
      </c>
      <c r="H750" s="1">
        <f t="shared" si="40"/>
        <v>193835.47</v>
      </c>
      <c r="I750" s="1">
        <f t="shared" si="41"/>
        <v>128787.11</v>
      </c>
      <c r="J750" t="s">
        <v>48</v>
      </c>
      <c r="K750" s="45" t="s">
        <v>164</v>
      </c>
      <c r="L750" s="57">
        <v>0</v>
      </c>
      <c r="M750" s="58">
        <v>32524.18</v>
      </c>
      <c r="N750" s="57">
        <v>0</v>
      </c>
      <c r="O750" s="58">
        <v>32524.18</v>
      </c>
      <c r="P750" s="57">
        <v>0</v>
      </c>
      <c r="Q750" s="58">
        <v>0</v>
      </c>
      <c r="R750" s="57">
        <v>0</v>
      </c>
      <c r="S750" s="58">
        <v>0</v>
      </c>
      <c r="T750" s="57">
        <v>0</v>
      </c>
      <c r="U750" s="58">
        <v>128787.11</v>
      </c>
      <c r="V750" s="57">
        <v>0</v>
      </c>
      <c r="W750" s="58">
        <v>0</v>
      </c>
      <c r="X750" s="59">
        <v>193835.47</v>
      </c>
    </row>
    <row r="751" spans="1:24" x14ac:dyDescent="0.25">
      <c r="A751" t="s">
        <v>90</v>
      </c>
      <c r="D751" s="66"/>
      <c r="F751" t="s">
        <v>50</v>
      </c>
      <c r="G751" t="s">
        <v>51</v>
      </c>
      <c r="H751" s="1">
        <f t="shared" si="40"/>
        <v>2464445.62</v>
      </c>
      <c r="I751" s="1">
        <f t="shared" si="41"/>
        <v>1558957.77</v>
      </c>
      <c r="J751" t="s">
        <v>50</v>
      </c>
      <c r="K751" s="45" t="s">
        <v>165</v>
      </c>
      <c r="L751" s="57">
        <v>64109.26</v>
      </c>
      <c r="M751" s="58">
        <v>393537.21</v>
      </c>
      <c r="N751" s="57">
        <v>23860.54</v>
      </c>
      <c r="O751" s="58">
        <v>393537.21</v>
      </c>
      <c r="P751" s="57">
        <v>23860.54</v>
      </c>
      <c r="Q751" s="58">
        <v>118413.43</v>
      </c>
      <c r="R751" s="57">
        <v>9179.2199999999993</v>
      </c>
      <c r="S751" s="58">
        <v>0</v>
      </c>
      <c r="T751" s="57">
        <v>0</v>
      </c>
      <c r="U751" s="58">
        <v>1558957.77</v>
      </c>
      <c r="V751" s="57">
        <v>95243.02</v>
      </c>
      <c r="W751" s="58">
        <v>95395.08</v>
      </c>
      <c r="X751" s="59">
        <v>2776093.28</v>
      </c>
    </row>
    <row r="752" spans="1:24" x14ac:dyDescent="0.25">
      <c r="A752" t="s">
        <v>90</v>
      </c>
      <c r="D752" s="66"/>
      <c r="F752" t="s">
        <v>52</v>
      </c>
      <c r="G752" t="s">
        <v>53</v>
      </c>
      <c r="H752" s="1">
        <f t="shared" si="40"/>
        <v>9766467.4299999997</v>
      </c>
      <c r="I752" s="1">
        <f t="shared" si="41"/>
        <v>6426125.5</v>
      </c>
      <c r="J752" t="s">
        <v>52</v>
      </c>
      <c r="K752" s="45" t="s">
        <v>166</v>
      </c>
      <c r="L752" s="57">
        <v>1696.62</v>
      </c>
      <c r="M752" s="58">
        <v>1620612.24</v>
      </c>
      <c r="N752" s="57">
        <v>59477.47</v>
      </c>
      <c r="O752" s="58">
        <v>1620611.72</v>
      </c>
      <c r="P752" s="57">
        <v>59477.47</v>
      </c>
      <c r="Q752" s="58">
        <v>99117.97</v>
      </c>
      <c r="R752" s="57">
        <v>409.65</v>
      </c>
      <c r="S752" s="58">
        <v>0</v>
      </c>
      <c r="T752" s="57">
        <v>0</v>
      </c>
      <c r="U752" s="58">
        <v>6426125.5</v>
      </c>
      <c r="V752" s="57">
        <v>236609.52</v>
      </c>
      <c r="W752" s="58">
        <v>2544.9499999999998</v>
      </c>
      <c r="X752" s="59">
        <v>10126683.109999999</v>
      </c>
    </row>
    <row r="753" spans="1:24" x14ac:dyDescent="0.25">
      <c r="A753" t="s">
        <v>90</v>
      </c>
      <c r="D753" s="66"/>
      <c r="F753" t="s">
        <v>54</v>
      </c>
      <c r="G753" t="s">
        <v>55</v>
      </c>
      <c r="H753" s="1">
        <f t="shared" si="40"/>
        <v>9457.83</v>
      </c>
      <c r="I753" s="1">
        <f t="shared" si="41"/>
        <v>6267.51</v>
      </c>
      <c r="J753" t="s">
        <v>54</v>
      </c>
      <c r="K753" s="45" t="s">
        <v>167</v>
      </c>
      <c r="L753" s="57">
        <v>0</v>
      </c>
      <c r="M753" s="58">
        <v>1595.16</v>
      </c>
      <c r="N753" s="57">
        <v>373.21</v>
      </c>
      <c r="O753" s="58">
        <v>1595.16</v>
      </c>
      <c r="P753" s="57">
        <v>373.21</v>
      </c>
      <c r="Q753" s="58">
        <v>0</v>
      </c>
      <c r="R753" s="57">
        <v>0</v>
      </c>
      <c r="S753" s="58">
        <v>0</v>
      </c>
      <c r="T753" s="57">
        <v>0</v>
      </c>
      <c r="U753" s="58">
        <v>6267.51</v>
      </c>
      <c r="V753" s="57">
        <v>1466.3</v>
      </c>
      <c r="W753" s="58">
        <v>0</v>
      </c>
      <c r="X753" s="59">
        <v>11670.55</v>
      </c>
    </row>
    <row r="754" spans="1:24" x14ac:dyDescent="0.25">
      <c r="A754" t="s">
        <v>90</v>
      </c>
      <c r="D754" s="66"/>
      <c r="F754" t="s">
        <v>56</v>
      </c>
      <c r="G754" t="s">
        <v>57</v>
      </c>
      <c r="H754" s="1">
        <f t="shared" si="40"/>
        <v>924227.14</v>
      </c>
      <c r="I754" s="1">
        <f t="shared" si="41"/>
        <v>613400.27</v>
      </c>
      <c r="J754" t="s">
        <v>56</v>
      </c>
      <c r="K754" s="45" t="s">
        <v>168</v>
      </c>
      <c r="L754" s="57">
        <v>0</v>
      </c>
      <c r="M754" s="58">
        <v>155322.47</v>
      </c>
      <c r="N754" s="57">
        <v>537.25</v>
      </c>
      <c r="O754" s="58">
        <v>155322.47</v>
      </c>
      <c r="P754" s="57">
        <v>537.25</v>
      </c>
      <c r="Q754" s="58">
        <v>181.93</v>
      </c>
      <c r="R754" s="57">
        <v>0</v>
      </c>
      <c r="S754" s="58">
        <v>0</v>
      </c>
      <c r="T754" s="57">
        <v>0</v>
      </c>
      <c r="U754" s="58">
        <v>613400.27</v>
      </c>
      <c r="V754" s="57">
        <v>2124.81</v>
      </c>
      <c r="W754" s="58">
        <v>0</v>
      </c>
      <c r="X754" s="59">
        <v>927426.45</v>
      </c>
    </row>
    <row r="755" spans="1:24" x14ac:dyDescent="0.25">
      <c r="A755" t="s">
        <v>90</v>
      </c>
      <c r="D755" s="66"/>
      <c r="F755" t="s">
        <v>58</v>
      </c>
      <c r="G755" t="s">
        <v>59</v>
      </c>
      <c r="H755" s="1">
        <f t="shared" si="40"/>
        <v>27038802.850000001</v>
      </c>
      <c r="I755" s="1">
        <f t="shared" si="41"/>
        <v>16773983.390000001</v>
      </c>
      <c r="J755" t="s">
        <v>58</v>
      </c>
      <c r="K755" s="45" t="s">
        <v>169</v>
      </c>
      <c r="L755" s="57">
        <v>7266173.1900000004</v>
      </c>
      <c r="M755" s="58">
        <v>4205924.66</v>
      </c>
      <c r="N755" s="57">
        <v>39410.22</v>
      </c>
      <c r="O755" s="58">
        <v>4205924.66</v>
      </c>
      <c r="P755" s="57">
        <v>39410.22</v>
      </c>
      <c r="Q755" s="58">
        <v>1852970.14</v>
      </c>
      <c r="R755" s="57">
        <v>56708.03</v>
      </c>
      <c r="S755" s="58">
        <v>0</v>
      </c>
      <c r="T755" s="57">
        <v>0</v>
      </c>
      <c r="U755" s="58">
        <v>16773983.390000001</v>
      </c>
      <c r="V755" s="57">
        <v>156315.07</v>
      </c>
      <c r="W755" s="58">
        <v>10809227.609999999</v>
      </c>
      <c r="X755" s="59">
        <v>45406047.189999998</v>
      </c>
    </row>
    <row r="756" spans="1:24" x14ac:dyDescent="0.25">
      <c r="A756" t="s">
        <v>90</v>
      </c>
      <c r="D756" s="66"/>
      <c r="F756" t="s">
        <v>60</v>
      </c>
      <c r="G756" t="s">
        <v>61</v>
      </c>
      <c r="H756" s="1">
        <f t="shared" si="40"/>
        <v>931724.54999999993</v>
      </c>
      <c r="I756" s="1">
        <f t="shared" si="41"/>
        <v>620090.82999999996</v>
      </c>
      <c r="J756" t="s">
        <v>60</v>
      </c>
      <c r="K756" s="45" t="s">
        <v>170</v>
      </c>
      <c r="L756" s="57">
        <v>186004.27</v>
      </c>
      <c r="M756" s="58">
        <v>155816.85999999999</v>
      </c>
      <c r="N756" s="57">
        <v>100.42</v>
      </c>
      <c r="O756" s="58">
        <v>155816.85999999999</v>
      </c>
      <c r="P756" s="57">
        <v>100.42</v>
      </c>
      <c r="Q756" s="58">
        <v>0</v>
      </c>
      <c r="R756" s="57">
        <v>0</v>
      </c>
      <c r="S756" s="58">
        <v>0</v>
      </c>
      <c r="T756" s="57">
        <v>0</v>
      </c>
      <c r="U756" s="58">
        <v>620090.82999999996</v>
      </c>
      <c r="V756" s="57">
        <v>388.64</v>
      </c>
      <c r="W756" s="58">
        <v>276837.25</v>
      </c>
      <c r="X756" s="59">
        <v>1395155.55</v>
      </c>
    </row>
    <row r="757" spans="1:24" x14ac:dyDescent="0.25">
      <c r="A757" t="s">
        <v>90</v>
      </c>
      <c r="D757" s="66"/>
      <c r="F757" t="s">
        <v>62</v>
      </c>
      <c r="G757" t="s">
        <v>63</v>
      </c>
      <c r="H757" s="1">
        <f t="shared" si="40"/>
        <v>162226.66999999998</v>
      </c>
      <c r="I757" s="1">
        <f t="shared" si="41"/>
        <v>81113.34</v>
      </c>
      <c r="J757" t="s">
        <v>62</v>
      </c>
      <c r="K757" s="45" t="s">
        <v>171</v>
      </c>
      <c r="L757" s="57">
        <v>30214.69</v>
      </c>
      <c r="M757" s="58">
        <v>20278.330000000002</v>
      </c>
      <c r="N757" s="57">
        <v>0</v>
      </c>
      <c r="O757" s="58">
        <v>20278.330000000002</v>
      </c>
      <c r="P757" s="57">
        <v>0</v>
      </c>
      <c r="Q757" s="58">
        <v>40556.67</v>
      </c>
      <c r="R757" s="57">
        <v>0</v>
      </c>
      <c r="S757" s="58">
        <v>0</v>
      </c>
      <c r="T757" s="57">
        <v>0</v>
      </c>
      <c r="U757" s="58">
        <v>81113.34</v>
      </c>
      <c r="V757" s="57">
        <v>0</v>
      </c>
      <c r="W757" s="58">
        <v>45322</v>
      </c>
      <c r="X757" s="59">
        <v>237763.36</v>
      </c>
    </row>
    <row r="758" spans="1:24" x14ac:dyDescent="0.25">
      <c r="A758" t="s">
        <v>90</v>
      </c>
      <c r="D758" s="66"/>
      <c r="F758" t="s">
        <v>64</v>
      </c>
      <c r="G758" t="s">
        <v>65</v>
      </c>
      <c r="H758" s="1">
        <f t="shared" si="40"/>
        <v>16093898.98</v>
      </c>
      <c r="I758" s="1">
        <f t="shared" si="41"/>
        <v>10087903.619999999</v>
      </c>
      <c r="J758" t="s">
        <v>64</v>
      </c>
      <c r="K758" s="45" t="s">
        <v>172</v>
      </c>
      <c r="L758" s="57">
        <v>1506068.14</v>
      </c>
      <c r="M758" s="58">
        <v>2539791.9900000002</v>
      </c>
      <c r="N758" s="57">
        <v>49425.67</v>
      </c>
      <c r="O758" s="58">
        <v>2539791.9900000002</v>
      </c>
      <c r="P758" s="57">
        <v>49425.67</v>
      </c>
      <c r="Q758" s="58">
        <v>926411.38</v>
      </c>
      <c r="R758" s="57">
        <v>25308.55</v>
      </c>
      <c r="S758" s="58">
        <v>0</v>
      </c>
      <c r="T758" s="57">
        <v>0</v>
      </c>
      <c r="U758" s="58">
        <v>10087903.619999999</v>
      </c>
      <c r="V758" s="57">
        <v>196821.64</v>
      </c>
      <c r="W758" s="58">
        <v>2253615.92</v>
      </c>
      <c r="X758" s="59">
        <v>20174564.57</v>
      </c>
    </row>
    <row r="759" spans="1:24" x14ac:dyDescent="0.25">
      <c r="A759" t="s">
        <v>90</v>
      </c>
      <c r="D759" s="66"/>
      <c r="F759" t="s">
        <v>66</v>
      </c>
      <c r="G759" t="s">
        <v>67</v>
      </c>
      <c r="H759" s="1">
        <f t="shared" si="40"/>
        <v>3244046.8200000003</v>
      </c>
      <c r="I759" s="1">
        <f t="shared" si="41"/>
        <v>2028297.49</v>
      </c>
      <c r="J759" t="s">
        <v>66</v>
      </c>
      <c r="K759" s="45" t="s">
        <v>173</v>
      </c>
      <c r="L759" s="57">
        <v>33299.230000000003</v>
      </c>
      <c r="M759" s="58">
        <v>512826.86</v>
      </c>
      <c r="N759" s="57">
        <v>18225.98</v>
      </c>
      <c r="O759" s="58">
        <v>512812.18</v>
      </c>
      <c r="P759" s="57">
        <v>18225.98</v>
      </c>
      <c r="Q759" s="58">
        <v>190110.29</v>
      </c>
      <c r="R759" s="57">
        <v>26824.560000000001</v>
      </c>
      <c r="S759" s="58">
        <v>0</v>
      </c>
      <c r="T759" s="57">
        <v>0</v>
      </c>
      <c r="U759" s="58">
        <v>2028297.49</v>
      </c>
      <c r="V759" s="57">
        <v>72398.22</v>
      </c>
      <c r="W759" s="58">
        <v>50024.89</v>
      </c>
      <c r="X759" s="59">
        <v>3463045.68</v>
      </c>
    </row>
    <row r="760" spans="1:24" x14ac:dyDescent="0.25">
      <c r="A760" t="s">
        <v>90</v>
      </c>
      <c r="D760" s="66"/>
      <c r="F760" t="s">
        <v>68</v>
      </c>
      <c r="G760" t="s">
        <v>69</v>
      </c>
      <c r="H760" s="1">
        <f t="shared" si="40"/>
        <v>196022.45</v>
      </c>
      <c r="I760" s="1">
        <f t="shared" si="41"/>
        <v>129541.97</v>
      </c>
      <c r="J760" t="s">
        <v>68</v>
      </c>
      <c r="K760" s="45" t="s">
        <v>174</v>
      </c>
      <c r="L760" s="57">
        <v>0</v>
      </c>
      <c r="M760" s="58">
        <v>32856.71</v>
      </c>
      <c r="N760" s="57">
        <v>211.53</v>
      </c>
      <c r="O760" s="58">
        <v>32856.71</v>
      </c>
      <c r="P760" s="57">
        <v>211.53</v>
      </c>
      <c r="Q760" s="58">
        <v>767.06</v>
      </c>
      <c r="R760" s="57">
        <v>11.1</v>
      </c>
      <c r="S760" s="58">
        <v>0</v>
      </c>
      <c r="T760" s="57">
        <v>0</v>
      </c>
      <c r="U760" s="58">
        <v>129541.97</v>
      </c>
      <c r="V760" s="57">
        <v>826.6</v>
      </c>
      <c r="W760" s="58">
        <v>3.12</v>
      </c>
      <c r="X760" s="59">
        <v>197286.33</v>
      </c>
    </row>
    <row r="761" spans="1:24" x14ac:dyDescent="0.25">
      <c r="A761" t="s">
        <v>90</v>
      </c>
      <c r="D761" s="66"/>
      <c r="F761" t="s">
        <v>70</v>
      </c>
      <c r="G761" t="s">
        <v>71</v>
      </c>
      <c r="H761" s="1">
        <f t="shared" si="40"/>
        <v>1909874.2200000002</v>
      </c>
      <c r="I761" s="1">
        <f t="shared" si="41"/>
        <v>1194889.32</v>
      </c>
      <c r="J761" t="s">
        <v>70</v>
      </c>
      <c r="K761" s="45" t="s">
        <v>175</v>
      </c>
      <c r="L761" s="57">
        <v>190290.07</v>
      </c>
      <c r="M761" s="58">
        <v>301489.7</v>
      </c>
      <c r="N761" s="57">
        <v>311.44</v>
      </c>
      <c r="O761" s="58">
        <v>301489.7</v>
      </c>
      <c r="P761" s="57">
        <v>311.44</v>
      </c>
      <c r="Q761" s="58">
        <v>112005.5</v>
      </c>
      <c r="R761" s="57">
        <v>0</v>
      </c>
      <c r="S761" s="58">
        <v>0</v>
      </c>
      <c r="T761" s="57">
        <v>0</v>
      </c>
      <c r="U761" s="58">
        <v>1194889.32</v>
      </c>
      <c r="V761" s="57">
        <v>1234.58</v>
      </c>
      <c r="W761" s="58">
        <v>283318.56</v>
      </c>
      <c r="X761" s="59">
        <v>2385340.31</v>
      </c>
    </row>
    <row r="762" spans="1:24" ht="13.8" thickBot="1" x14ac:dyDescent="0.3">
      <c r="D762" s="66"/>
      <c r="H762" s="6">
        <f>SUM(H728:H761)</f>
        <v>103245220.47000001</v>
      </c>
      <c r="I762" s="6">
        <f>SUM(I728:I761)</f>
        <v>66019486.409999996</v>
      </c>
      <c r="K762" s="42"/>
      <c r="L762" s="60">
        <v>10098566.170000002</v>
      </c>
      <c r="M762" s="61">
        <v>16628752.52</v>
      </c>
      <c r="N762" s="60">
        <v>416920.04</v>
      </c>
      <c r="O762" s="61">
        <v>16628732.24</v>
      </c>
      <c r="P762" s="60">
        <v>416920.04</v>
      </c>
      <c r="Q762" s="61">
        <v>3968249.3</v>
      </c>
      <c r="R762" s="60">
        <v>144386.68000000002</v>
      </c>
      <c r="S762" s="61">
        <v>0</v>
      </c>
      <c r="T762" s="60">
        <v>0</v>
      </c>
      <c r="U762" s="61">
        <v>66019486.409999996</v>
      </c>
      <c r="V762" s="60">
        <v>1655590.3100000003</v>
      </c>
      <c r="W762" s="61">
        <v>15044962.43</v>
      </c>
      <c r="X762" s="60">
        <v>131022566.14</v>
      </c>
    </row>
    <row r="763" spans="1:24" ht="13.8" thickTop="1" x14ac:dyDescent="0.25">
      <c r="D763" s="66"/>
      <c r="H763" s="1"/>
      <c r="I763" s="1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51"/>
      <c r="X763" s="42"/>
    </row>
    <row r="764" spans="1:24" x14ac:dyDescent="0.25">
      <c r="A764" t="s">
        <v>91</v>
      </c>
      <c r="B764" t="s">
        <v>98</v>
      </c>
      <c r="C764" s="21">
        <f>SUM(H764:H766)</f>
        <v>1005434.6799999999</v>
      </c>
      <c r="D764" s="20">
        <f>SUM(I764:I766)</f>
        <v>802824.01</v>
      </c>
      <c r="E764" s="1"/>
      <c r="F764" t="s">
        <v>4</v>
      </c>
      <c r="G764" t="s">
        <v>5</v>
      </c>
      <c r="H764" s="1">
        <f t="shared" ref="H764:H797" si="42">SUM(M764,O764,Q764,U764,S764)</f>
        <v>53646.01</v>
      </c>
      <c r="I764" s="1">
        <f t="shared" ref="I764:I797" si="43">U764</f>
        <v>42739.15</v>
      </c>
      <c r="J764" t="s">
        <v>4</v>
      </c>
      <c r="K764" s="45" t="s">
        <v>142</v>
      </c>
      <c r="L764" s="57">
        <v>0</v>
      </c>
      <c r="M764" s="58">
        <v>10906.86</v>
      </c>
      <c r="N764" s="57">
        <v>0</v>
      </c>
      <c r="O764" s="58">
        <v>0</v>
      </c>
      <c r="P764" s="57">
        <v>0</v>
      </c>
      <c r="Q764" s="58">
        <v>0</v>
      </c>
      <c r="R764" s="57">
        <v>0</v>
      </c>
      <c r="S764" s="58">
        <v>0</v>
      </c>
      <c r="T764" s="57">
        <v>0</v>
      </c>
      <c r="U764" s="58">
        <v>42739.15</v>
      </c>
      <c r="V764" s="57">
        <v>0</v>
      </c>
      <c r="W764" s="58">
        <v>0</v>
      </c>
      <c r="X764" s="59">
        <v>53646.01</v>
      </c>
    </row>
    <row r="765" spans="1:24" x14ac:dyDescent="0.25">
      <c r="A765" t="s">
        <v>91</v>
      </c>
      <c r="B765" t="s">
        <v>99</v>
      </c>
      <c r="C765" s="21">
        <f>H776</f>
        <v>1381215.4500000002</v>
      </c>
      <c r="D765" s="20">
        <f>I776</f>
        <v>1104414.5900000001</v>
      </c>
      <c r="E765" s="1"/>
      <c r="F765" t="s">
        <v>6</v>
      </c>
      <c r="G765" t="s">
        <v>7</v>
      </c>
      <c r="H765" s="1">
        <f t="shared" si="42"/>
        <v>77196.37</v>
      </c>
      <c r="I765" s="1">
        <f t="shared" si="43"/>
        <v>61647.39</v>
      </c>
      <c r="J765" t="s">
        <v>6</v>
      </c>
      <c r="K765" s="45" t="s">
        <v>143</v>
      </c>
      <c r="L765" s="57">
        <v>0</v>
      </c>
      <c r="M765" s="58">
        <v>15548.98</v>
      </c>
      <c r="N765" s="57">
        <v>0</v>
      </c>
      <c r="O765" s="58">
        <v>0</v>
      </c>
      <c r="P765" s="57">
        <v>0</v>
      </c>
      <c r="Q765" s="58">
        <v>0</v>
      </c>
      <c r="R765" s="57">
        <v>0</v>
      </c>
      <c r="S765" s="58">
        <v>0</v>
      </c>
      <c r="T765" s="57">
        <v>0</v>
      </c>
      <c r="U765" s="58">
        <v>61647.39</v>
      </c>
      <c r="V765" s="57">
        <v>0</v>
      </c>
      <c r="W765" s="58">
        <v>0</v>
      </c>
      <c r="X765" s="59">
        <v>77196.37</v>
      </c>
    </row>
    <row r="766" spans="1:24" x14ac:dyDescent="0.25">
      <c r="A766" t="s">
        <v>91</v>
      </c>
      <c r="B766" t="s">
        <v>100</v>
      </c>
      <c r="C766" s="21">
        <f>SUM(H767:H768)</f>
        <v>146593.91</v>
      </c>
      <c r="D766" s="20">
        <f>SUM(I767:I768)</f>
        <v>116910.34999999999</v>
      </c>
      <c r="E766" s="1"/>
      <c r="F766" t="s">
        <v>8</v>
      </c>
      <c r="G766" t="s">
        <v>9</v>
      </c>
      <c r="H766" s="1">
        <f t="shared" si="42"/>
        <v>874592.29999999993</v>
      </c>
      <c r="I766" s="1">
        <f t="shared" si="43"/>
        <v>698437.47</v>
      </c>
      <c r="J766" t="s">
        <v>8</v>
      </c>
      <c r="K766" s="45" t="s">
        <v>144</v>
      </c>
      <c r="L766" s="57">
        <v>0</v>
      </c>
      <c r="M766" s="58">
        <v>176154.83</v>
      </c>
      <c r="N766" s="57">
        <v>431.62</v>
      </c>
      <c r="O766" s="58">
        <v>0</v>
      </c>
      <c r="P766" s="57">
        <v>0</v>
      </c>
      <c r="Q766" s="58">
        <v>0</v>
      </c>
      <c r="R766" s="57">
        <v>0</v>
      </c>
      <c r="S766" s="58">
        <v>0</v>
      </c>
      <c r="T766" s="57">
        <v>0</v>
      </c>
      <c r="U766" s="58">
        <v>698437.47</v>
      </c>
      <c r="V766" s="57">
        <v>1711.26</v>
      </c>
      <c r="W766" s="58">
        <v>0</v>
      </c>
      <c r="X766" s="59">
        <v>876735.18</v>
      </c>
    </row>
    <row r="767" spans="1:24" x14ac:dyDescent="0.25">
      <c r="A767" t="s">
        <v>91</v>
      </c>
      <c r="B767" t="s">
        <v>110</v>
      </c>
      <c r="C767" s="21">
        <f>H769</f>
        <v>395545.7</v>
      </c>
      <c r="D767" s="20">
        <f>I769</f>
        <v>315610.03000000003</v>
      </c>
      <c r="E767" s="1"/>
      <c r="F767" t="s">
        <v>10</v>
      </c>
      <c r="G767" t="s">
        <v>11</v>
      </c>
      <c r="H767" s="1">
        <f t="shared" si="42"/>
        <v>92486.17</v>
      </c>
      <c r="I767" s="1">
        <f t="shared" si="43"/>
        <v>73747.759999999995</v>
      </c>
      <c r="J767" t="s">
        <v>10</v>
      </c>
      <c r="K767" s="45" t="s">
        <v>145</v>
      </c>
      <c r="L767" s="57">
        <v>0</v>
      </c>
      <c r="M767" s="58">
        <v>18738.41</v>
      </c>
      <c r="N767" s="57">
        <v>111.48</v>
      </c>
      <c r="O767" s="58">
        <v>0</v>
      </c>
      <c r="P767" s="57">
        <v>0</v>
      </c>
      <c r="Q767" s="58">
        <v>0</v>
      </c>
      <c r="R767" s="57">
        <v>0</v>
      </c>
      <c r="S767" s="58">
        <v>0</v>
      </c>
      <c r="T767" s="57">
        <v>0</v>
      </c>
      <c r="U767" s="58">
        <v>73747.759999999995</v>
      </c>
      <c r="V767" s="57">
        <v>433.4</v>
      </c>
      <c r="W767" s="58">
        <v>0</v>
      </c>
      <c r="X767" s="59">
        <v>93031.05</v>
      </c>
    </row>
    <row r="768" spans="1:24" x14ac:dyDescent="0.25">
      <c r="A768" t="s">
        <v>91</v>
      </c>
      <c r="B768" t="s">
        <v>101</v>
      </c>
      <c r="C768" s="21">
        <f>SUM(H770:H771)</f>
        <v>1475958.5899999999</v>
      </c>
      <c r="D768" s="20">
        <f>SUM(I770:I771)</f>
        <v>1178144.24</v>
      </c>
      <c r="E768" s="1"/>
      <c r="F768" t="s">
        <v>12</v>
      </c>
      <c r="G768" t="s">
        <v>13</v>
      </c>
      <c r="H768" s="1">
        <f t="shared" si="42"/>
        <v>54107.74</v>
      </c>
      <c r="I768" s="1">
        <f t="shared" si="43"/>
        <v>43162.59</v>
      </c>
      <c r="J768" t="s">
        <v>12</v>
      </c>
      <c r="K768" s="45" t="s">
        <v>146</v>
      </c>
      <c r="L768" s="57">
        <v>0</v>
      </c>
      <c r="M768" s="58">
        <v>10945.15</v>
      </c>
      <c r="N768" s="57">
        <v>2735.36</v>
      </c>
      <c r="O768" s="58">
        <v>0</v>
      </c>
      <c r="P768" s="57">
        <v>0</v>
      </c>
      <c r="Q768" s="58">
        <v>0</v>
      </c>
      <c r="R768" s="57">
        <v>0</v>
      </c>
      <c r="S768" s="58">
        <v>0</v>
      </c>
      <c r="T768" s="57">
        <v>0</v>
      </c>
      <c r="U768" s="58">
        <v>43162.59</v>
      </c>
      <c r="V768" s="57">
        <v>10941.41</v>
      </c>
      <c r="W768" s="58">
        <v>0</v>
      </c>
      <c r="X768" s="59">
        <v>67784.509999999995</v>
      </c>
    </row>
    <row r="769" spans="1:24" x14ac:dyDescent="0.25">
      <c r="A769" t="s">
        <v>91</v>
      </c>
      <c r="B769" t="s">
        <v>102</v>
      </c>
      <c r="C769" s="21">
        <f>SUM(H772:H773)</f>
        <v>667472.0199999999</v>
      </c>
      <c r="D769" s="20">
        <f>SUM(I772:I773)</f>
        <v>533294.64</v>
      </c>
      <c r="E769" s="1"/>
      <c r="F769" t="s">
        <v>14</v>
      </c>
      <c r="G769" t="s">
        <v>15</v>
      </c>
      <c r="H769" s="1">
        <f t="shared" si="42"/>
        <v>395545.7</v>
      </c>
      <c r="I769" s="1">
        <f t="shared" si="43"/>
        <v>315610.03000000003</v>
      </c>
      <c r="J769" t="s">
        <v>14</v>
      </c>
      <c r="K769" s="45" t="s">
        <v>147</v>
      </c>
      <c r="L769" s="57">
        <v>0</v>
      </c>
      <c r="M769" s="58">
        <v>79935.67</v>
      </c>
      <c r="N769" s="57">
        <v>283.25</v>
      </c>
      <c r="O769" s="58">
        <v>0</v>
      </c>
      <c r="P769" s="57">
        <v>0</v>
      </c>
      <c r="Q769" s="58">
        <v>0</v>
      </c>
      <c r="R769" s="57">
        <v>0</v>
      </c>
      <c r="S769" s="58">
        <v>0</v>
      </c>
      <c r="T769" s="57">
        <v>0</v>
      </c>
      <c r="U769" s="58">
        <v>315610.03000000003</v>
      </c>
      <c r="V769" s="57">
        <v>1116.3699999999999</v>
      </c>
      <c r="W769" s="58">
        <v>0</v>
      </c>
      <c r="X769" s="59">
        <v>396945.32</v>
      </c>
    </row>
    <row r="770" spans="1:24" x14ac:dyDescent="0.25">
      <c r="A770" t="s">
        <v>91</v>
      </c>
      <c r="B770" t="s">
        <v>103</v>
      </c>
      <c r="C770" s="21">
        <f>H774</f>
        <v>665593</v>
      </c>
      <c r="D770" s="20">
        <f>I774</f>
        <v>530921.35</v>
      </c>
      <c r="E770" s="1"/>
      <c r="F770" t="s">
        <v>16</v>
      </c>
      <c r="G770" t="s">
        <v>17</v>
      </c>
      <c r="H770" s="1">
        <f t="shared" si="42"/>
        <v>1284682.92</v>
      </c>
      <c r="I770" s="1">
        <f t="shared" si="43"/>
        <v>1025377.33</v>
      </c>
      <c r="J770" t="s">
        <v>16</v>
      </c>
      <c r="K770" s="45" t="s">
        <v>148</v>
      </c>
      <c r="L770" s="57">
        <v>0</v>
      </c>
      <c r="M770" s="58">
        <v>259305.59</v>
      </c>
      <c r="N770" s="57">
        <v>3965.03</v>
      </c>
      <c r="O770" s="58">
        <v>0</v>
      </c>
      <c r="P770" s="57">
        <v>0</v>
      </c>
      <c r="Q770" s="58">
        <v>0</v>
      </c>
      <c r="R770" s="57">
        <v>0</v>
      </c>
      <c r="S770" s="58">
        <v>0</v>
      </c>
      <c r="T770" s="57">
        <v>0</v>
      </c>
      <c r="U770" s="58">
        <v>1025377.33</v>
      </c>
      <c r="V770" s="57">
        <v>15631.76</v>
      </c>
      <c r="W770" s="58">
        <v>0</v>
      </c>
      <c r="X770" s="59">
        <v>1304279.71</v>
      </c>
    </row>
    <row r="771" spans="1:24" x14ac:dyDescent="0.25">
      <c r="A771" t="s">
        <v>91</v>
      </c>
      <c r="B771" t="s">
        <v>104</v>
      </c>
      <c r="C771" s="21">
        <f>SUM(H777:H778)</f>
        <v>173794.02000000002</v>
      </c>
      <c r="D771" s="20">
        <f>SUM(I777:I778)</f>
        <v>138699.94</v>
      </c>
      <c r="E771" s="1"/>
      <c r="F771" t="s">
        <v>18</v>
      </c>
      <c r="G771" t="s">
        <v>19</v>
      </c>
      <c r="H771" s="1">
        <f t="shared" si="42"/>
        <v>191275.67</v>
      </c>
      <c r="I771" s="1">
        <f t="shared" si="43"/>
        <v>152766.91</v>
      </c>
      <c r="J771" t="s">
        <v>18</v>
      </c>
      <c r="K771" s="45" t="s">
        <v>149</v>
      </c>
      <c r="L771" s="57">
        <v>0</v>
      </c>
      <c r="M771" s="58">
        <v>38508.76</v>
      </c>
      <c r="N771" s="57">
        <v>44.88</v>
      </c>
      <c r="O771" s="58">
        <v>0</v>
      </c>
      <c r="P771" s="57">
        <v>0</v>
      </c>
      <c r="Q771" s="58">
        <v>0</v>
      </c>
      <c r="R771" s="57">
        <v>0</v>
      </c>
      <c r="S771" s="58">
        <v>0</v>
      </c>
      <c r="T771" s="57">
        <v>0</v>
      </c>
      <c r="U771" s="58">
        <v>152766.91</v>
      </c>
      <c r="V771" s="57">
        <v>179.55</v>
      </c>
      <c r="W771" s="58">
        <v>0</v>
      </c>
      <c r="X771" s="59">
        <v>191500.1</v>
      </c>
    </row>
    <row r="772" spans="1:24" x14ac:dyDescent="0.25">
      <c r="A772" t="s">
        <v>91</v>
      </c>
      <c r="B772" t="s">
        <v>105</v>
      </c>
      <c r="C772" s="21">
        <f>H782</f>
        <v>14135.830000000002</v>
      </c>
      <c r="D772" s="20">
        <f>I782</f>
        <v>11300.04</v>
      </c>
      <c r="E772" s="1"/>
      <c r="F772" t="s">
        <v>20</v>
      </c>
      <c r="G772" t="s">
        <v>21</v>
      </c>
      <c r="H772" s="1">
        <f t="shared" si="42"/>
        <v>597142.19999999995</v>
      </c>
      <c r="I772" s="1">
        <f t="shared" si="43"/>
        <v>477132.22</v>
      </c>
      <c r="J772" t="s">
        <v>20</v>
      </c>
      <c r="K772" s="45" t="s">
        <v>150</v>
      </c>
      <c r="L772" s="57">
        <v>0</v>
      </c>
      <c r="M772" s="58">
        <v>120009.98</v>
      </c>
      <c r="N772" s="57">
        <v>107.16</v>
      </c>
      <c r="O772" s="58">
        <v>0</v>
      </c>
      <c r="P772" s="57">
        <v>0</v>
      </c>
      <c r="Q772" s="58">
        <v>0</v>
      </c>
      <c r="R772" s="57">
        <v>0</v>
      </c>
      <c r="S772" s="58">
        <v>0</v>
      </c>
      <c r="T772" s="57">
        <v>0</v>
      </c>
      <c r="U772" s="58">
        <v>477132.22</v>
      </c>
      <c r="V772" s="57">
        <v>427.49</v>
      </c>
      <c r="W772" s="58">
        <v>0</v>
      </c>
      <c r="X772" s="59">
        <v>597676.85</v>
      </c>
    </row>
    <row r="773" spans="1:24" x14ac:dyDescent="0.25">
      <c r="A773" t="s">
        <v>91</v>
      </c>
      <c r="B773" t="s">
        <v>106</v>
      </c>
      <c r="C773" s="21">
        <f>H783</f>
        <v>2556917.12</v>
      </c>
      <c r="D773" s="20">
        <f>I783</f>
        <v>2045118.49</v>
      </c>
      <c r="E773" s="1"/>
      <c r="F773" t="s">
        <v>22</v>
      </c>
      <c r="G773" t="s">
        <v>23</v>
      </c>
      <c r="H773" s="1">
        <f t="shared" si="42"/>
        <v>70329.819999999992</v>
      </c>
      <c r="I773" s="1">
        <f t="shared" si="43"/>
        <v>56162.42</v>
      </c>
      <c r="J773" t="s">
        <v>22</v>
      </c>
      <c r="K773" s="45" t="s">
        <v>151</v>
      </c>
      <c r="L773" s="57">
        <v>0</v>
      </c>
      <c r="M773" s="58">
        <v>14167.4</v>
      </c>
      <c r="N773" s="57">
        <v>17.54</v>
      </c>
      <c r="O773" s="58">
        <v>0</v>
      </c>
      <c r="P773" s="57">
        <v>0</v>
      </c>
      <c r="Q773" s="58">
        <v>0</v>
      </c>
      <c r="R773" s="57">
        <v>0</v>
      </c>
      <c r="S773" s="58">
        <v>0</v>
      </c>
      <c r="T773" s="57">
        <v>0</v>
      </c>
      <c r="U773" s="58">
        <v>56162.42</v>
      </c>
      <c r="V773" s="57">
        <v>68.45</v>
      </c>
      <c r="W773" s="58">
        <v>0</v>
      </c>
      <c r="X773" s="59">
        <v>70415.81</v>
      </c>
    </row>
    <row r="774" spans="1:24" x14ac:dyDescent="0.25">
      <c r="A774" t="s">
        <v>91</v>
      </c>
      <c r="B774" t="s">
        <v>194</v>
      </c>
      <c r="C774" s="21">
        <f>H788</f>
        <v>2182100.9899999998</v>
      </c>
      <c r="D774" s="20">
        <f>I788</f>
        <v>1743255.14</v>
      </c>
      <c r="E774" s="1"/>
      <c r="F774" t="s">
        <v>24</v>
      </c>
      <c r="G774" t="s">
        <v>25</v>
      </c>
      <c r="H774" s="1">
        <f t="shared" si="42"/>
        <v>665593</v>
      </c>
      <c r="I774" s="1">
        <f t="shared" si="43"/>
        <v>530921.35</v>
      </c>
      <c r="J774" t="s">
        <v>24</v>
      </c>
      <c r="K774" s="45" t="s">
        <v>152</v>
      </c>
      <c r="L774" s="57">
        <v>0</v>
      </c>
      <c r="M774" s="58">
        <v>134671.65</v>
      </c>
      <c r="N774" s="57">
        <v>104.01</v>
      </c>
      <c r="O774" s="58">
        <v>0</v>
      </c>
      <c r="P774" s="57">
        <v>0</v>
      </c>
      <c r="Q774" s="58">
        <v>0</v>
      </c>
      <c r="R774" s="57">
        <v>0</v>
      </c>
      <c r="S774" s="58">
        <v>0</v>
      </c>
      <c r="T774" s="57">
        <v>0</v>
      </c>
      <c r="U774" s="58">
        <v>530921.35</v>
      </c>
      <c r="V774" s="57">
        <v>414.94</v>
      </c>
      <c r="W774" s="58">
        <v>0</v>
      </c>
      <c r="X774" s="59">
        <v>666111.94999999995</v>
      </c>
    </row>
    <row r="775" spans="1:24" x14ac:dyDescent="0.25">
      <c r="A775" t="s">
        <v>91</v>
      </c>
      <c r="B775" t="s">
        <v>109</v>
      </c>
      <c r="C775" s="21">
        <f>H775+SUM(H779:H781)+SUM(H784:H787)+SUM(H789:H790)</f>
        <v>1293014.3000000003</v>
      </c>
      <c r="D775" s="20">
        <f>I775+SUM(I779:I781)+SUM(I784:I787)+SUM(I789:I790)</f>
        <v>1032343.9000000001</v>
      </c>
      <c r="E775" s="1"/>
      <c r="F775" t="s">
        <v>26</v>
      </c>
      <c r="G775" t="s">
        <v>27</v>
      </c>
      <c r="H775" s="1">
        <f t="shared" si="42"/>
        <v>152506.25</v>
      </c>
      <c r="I775" s="1">
        <f t="shared" si="43"/>
        <v>121615.33</v>
      </c>
      <c r="J775" t="s">
        <v>26</v>
      </c>
      <c r="K775" s="45" t="s">
        <v>153</v>
      </c>
      <c r="L775" s="57">
        <v>0</v>
      </c>
      <c r="M775" s="58">
        <v>30890.92</v>
      </c>
      <c r="N775" s="57">
        <v>43.66</v>
      </c>
      <c r="O775" s="58">
        <v>0</v>
      </c>
      <c r="P775" s="57">
        <v>0</v>
      </c>
      <c r="Q775" s="58">
        <v>0</v>
      </c>
      <c r="R775" s="57">
        <v>0</v>
      </c>
      <c r="S775" s="58">
        <v>0</v>
      </c>
      <c r="T775" s="57">
        <v>0</v>
      </c>
      <c r="U775" s="58">
        <v>121615.33</v>
      </c>
      <c r="V775" s="57">
        <v>171.89</v>
      </c>
      <c r="W775" s="58">
        <v>0</v>
      </c>
      <c r="X775" s="59">
        <v>152721.79999999999</v>
      </c>
    </row>
    <row r="776" spans="1:24" x14ac:dyDescent="0.25">
      <c r="A776" t="s">
        <v>91</v>
      </c>
      <c r="B776" t="s">
        <v>107</v>
      </c>
      <c r="C776" s="21">
        <f>SUM(H791:H793)</f>
        <v>615181.34</v>
      </c>
      <c r="D776" s="20">
        <f>SUM(I791:I793)</f>
        <v>489728.29</v>
      </c>
      <c r="E776" s="1"/>
      <c r="F776" t="s">
        <v>28</v>
      </c>
      <c r="G776" t="s">
        <v>29</v>
      </c>
      <c r="H776" s="1">
        <f t="shared" si="42"/>
        <v>1381215.4500000002</v>
      </c>
      <c r="I776" s="1">
        <f t="shared" si="43"/>
        <v>1104414.5900000001</v>
      </c>
      <c r="J776" t="s">
        <v>28</v>
      </c>
      <c r="K776" s="45" t="s">
        <v>154</v>
      </c>
      <c r="L776" s="57">
        <v>0</v>
      </c>
      <c r="M776" s="58">
        <v>276800.86</v>
      </c>
      <c r="N776" s="57">
        <v>1984.58</v>
      </c>
      <c r="O776" s="58">
        <v>0</v>
      </c>
      <c r="P776" s="57">
        <v>0</v>
      </c>
      <c r="Q776" s="58">
        <v>0</v>
      </c>
      <c r="R776" s="57">
        <v>0</v>
      </c>
      <c r="S776" s="58">
        <v>0</v>
      </c>
      <c r="T776" s="57">
        <v>0</v>
      </c>
      <c r="U776" s="58">
        <v>1104414.5900000001</v>
      </c>
      <c r="V776" s="57">
        <v>7910.73</v>
      </c>
      <c r="W776" s="58">
        <v>0</v>
      </c>
      <c r="X776" s="59">
        <v>1391110.76</v>
      </c>
    </row>
    <row r="777" spans="1:24" x14ac:dyDescent="0.25">
      <c r="A777" t="s">
        <v>91</v>
      </c>
      <c r="B777" t="s">
        <v>108</v>
      </c>
      <c r="C777" s="21">
        <f>SUM(H794:H797)</f>
        <v>1800947.0099999998</v>
      </c>
      <c r="D777" s="20">
        <f>SUM(I794:I797)</f>
        <v>1437339.29</v>
      </c>
      <c r="F777" t="s">
        <v>30</v>
      </c>
      <c r="G777" t="s">
        <v>31</v>
      </c>
      <c r="H777" s="1">
        <f t="shared" si="42"/>
        <v>168758.32</v>
      </c>
      <c r="I777" s="1">
        <f t="shared" si="43"/>
        <v>134684.35</v>
      </c>
      <c r="J777" t="s">
        <v>30</v>
      </c>
      <c r="K777" s="45" t="s">
        <v>155</v>
      </c>
      <c r="L777" s="57">
        <v>0</v>
      </c>
      <c r="M777" s="58">
        <v>34073.97</v>
      </c>
      <c r="N777" s="57">
        <v>206.75</v>
      </c>
      <c r="O777" s="58">
        <v>0</v>
      </c>
      <c r="P777" s="57">
        <v>0</v>
      </c>
      <c r="Q777" s="58">
        <v>0</v>
      </c>
      <c r="R777" s="57">
        <v>0</v>
      </c>
      <c r="S777" s="58">
        <v>0</v>
      </c>
      <c r="T777" s="57">
        <v>0</v>
      </c>
      <c r="U777" s="58">
        <v>134684.35</v>
      </c>
      <c r="V777" s="57">
        <v>816.19</v>
      </c>
      <c r="W777" s="58">
        <v>0</v>
      </c>
      <c r="X777" s="59">
        <v>169781.26</v>
      </c>
    </row>
    <row r="778" spans="1:24" x14ac:dyDescent="0.25">
      <c r="A778" t="s">
        <v>91</v>
      </c>
      <c r="D778" s="66"/>
      <c r="E778" s="6"/>
      <c r="F778" t="s">
        <v>32</v>
      </c>
      <c r="G778" t="s">
        <v>33</v>
      </c>
      <c r="H778" s="1">
        <f t="shared" si="42"/>
        <v>5035.7</v>
      </c>
      <c r="I778" s="1">
        <f t="shared" si="43"/>
        <v>4015.59</v>
      </c>
      <c r="J778" t="s">
        <v>32</v>
      </c>
      <c r="K778" s="45" t="s">
        <v>156</v>
      </c>
      <c r="L778" s="57">
        <v>0</v>
      </c>
      <c r="M778" s="58">
        <v>1020.11</v>
      </c>
      <c r="N778" s="57">
        <v>0.1</v>
      </c>
      <c r="O778" s="58">
        <v>0</v>
      </c>
      <c r="P778" s="57">
        <v>0</v>
      </c>
      <c r="Q778" s="58">
        <v>0</v>
      </c>
      <c r="R778" s="57">
        <v>0</v>
      </c>
      <c r="S778" s="58">
        <v>0</v>
      </c>
      <c r="T778" s="57">
        <v>0</v>
      </c>
      <c r="U778" s="58">
        <v>4015.59</v>
      </c>
      <c r="V778" s="57">
        <v>0.41</v>
      </c>
      <c r="W778" s="58">
        <v>0</v>
      </c>
      <c r="X778" s="59">
        <v>5036.21</v>
      </c>
    </row>
    <row r="779" spans="1:24" x14ac:dyDescent="0.25">
      <c r="A779" t="s">
        <v>91</v>
      </c>
      <c r="B779" s="3" t="s">
        <v>97</v>
      </c>
      <c r="C779" s="25">
        <f>SUM(C764:C777)</f>
        <v>14373903.960000001</v>
      </c>
      <c r="D779" s="28">
        <f>SUM(D764:D777)</f>
        <v>11479904.300000001</v>
      </c>
      <c r="F779" t="s">
        <v>34</v>
      </c>
      <c r="G779" t="s">
        <v>35</v>
      </c>
      <c r="H779" s="1">
        <f t="shared" si="42"/>
        <v>26541.629999999997</v>
      </c>
      <c r="I779" s="1">
        <f t="shared" si="43"/>
        <v>21132.23</v>
      </c>
      <c r="J779" t="s">
        <v>34</v>
      </c>
      <c r="K779" s="45" t="s">
        <v>157</v>
      </c>
      <c r="L779" s="57">
        <v>0</v>
      </c>
      <c r="M779" s="58">
        <v>5409.4</v>
      </c>
      <c r="N779" s="57">
        <v>0</v>
      </c>
      <c r="O779" s="58">
        <v>0</v>
      </c>
      <c r="P779" s="57">
        <v>0</v>
      </c>
      <c r="Q779" s="58">
        <v>0</v>
      </c>
      <c r="R779" s="57">
        <v>0</v>
      </c>
      <c r="S779" s="58">
        <v>0</v>
      </c>
      <c r="T779" s="57">
        <v>0</v>
      </c>
      <c r="U779" s="58">
        <v>21132.23</v>
      </c>
      <c r="V779" s="57">
        <v>0</v>
      </c>
      <c r="W779" s="58">
        <v>0</v>
      </c>
      <c r="X779" s="59">
        <v>26541.63</v>
      </c>
    </row>
    <row r="780" spans="1:24" x14ac:dyDescent="0.25">
      <c r="A780" t="s">
        <v>91</v>
      </c>
      <c r="F780" t="s">
        <v>36</v>
      </c>
      <c r="G780" t="s">
        <v>37</v>
      </c>
      <c r="H780" s="1">
        <f t="shared" si="42"/>
        <v>92401.7</v>
      </c>
      <c r="I780" s="1">
        <f t="shared" si="43"/>
        <v>73775.59</v>
      </c>
      <c r="J780" t="s">
        <v>36</v>
      </c>
      <c r="K780" s="45" t="s">
        <v>158</v>
      </c>
      <c r="L780" s="57">
        <v>0</v>
      </c>
      <c r="M780" s="58">
        <v>18626.11</v>
      </c>
      <c r="N780" s="57">
        <v>5.31</v>
      </c>
      <c r="O780" s="58">
        <v>0</v>
      </c>
      <c r="P780" s="57">
        <v>0</v>
      </c>
      <c r="Q780" s="58">
        <v>0</v>
      </c>
      <c r="R780" s="57">
        <v>0</v>
      </c>
      <c r="S780" s="58">
        <v>0</v>
      </c>
      <c r="T780" s="57">
        <v>0</v>
      </c>
      <c r="U780" s="58">
        <v>73775.59</v>
      </c>
      <c r="V780" s="57">
        <v>20.76</v>
      </c>
      <c r="W780" s="58">
        <v>0</v>
      </c>
      <c r="X780" s="59">
        <v>92427.77</v>
      </c>
    </row>
    <row r="781" spans="1:24" x14ac:dyDescent="0.25">
      <c r="A781" t="s">
        <v>91</v>
      </c>
      <c r="B781" s="30" t="s">
        <v>176</v>
      </c>
      <c r="C781" s="21">
        <f>SUM(C764:C775)</f>
        <v>11957775.610000001</v>
      </c>
      <c r="D781" s="20">
        <f>SUM(D764:D775)</f>
        <v>9552836.7200000025</v>
      </c>
      <c r="F781" t="s">
        <v>38</v>
      </c>
      <c r="G781" t="s">
        <v>39</v>
      </c>
      <c r="H781" s="1">
        <f t="shared" si="42"/>
        <v>18752.86</v>
      </c>
      <c r="I781" s="1">
        <f t="shared" si="43"/>
        <v>14946.67</v>
      </c>
      <c r="J781" t="s">
        <v>38</v>
      </c>
      <c r="K781" s="45" t="s">
        <v>159</v>
      </c>
      <c r="L781" s="57">
        <v>24.09</v>
      </c>
      <c r="M781" s="58">
        <v>3806.19</v>
      </c>
      <c r="N781" s="57">
        <v>7.62</v>
      </c>
      <c r="O781" s="58">
        <v>0</v>
      </c>
      <c r="P781" s="57">
        <v>0</v>
      </c>
      <c r="Q781" s="58">
        <v>0</v>
      </c>
      <c r="R781" s="57">
        <v>0</v>
      </c>
      <c r="S781" s="58">
        <v>0</v>
      </c>
      <c r="T781" s="57">
        <v>0</v>
      </c>
      <c r="U781" s="58">
        <v>14946.67</v>
      </c>
      <c r="V781" s="57">
        <v>30.44</v>
      </c>
      <c r="W781" s="58">
        <v>36.15</v>
      </c>
      <c r="X781" s="59">
        <v>18851.16</v>
      </c>
    </row>
    <row r="782" spans="1:24" x14ac:dyDescent="0.25">
      <c r="A782" t="s">
        <v>91</v>
      </c>
      <c r="F782" t="s">
        <v>40</v>
      </c>
      <c r="G782" t="s">
        <v>41</v>
      </c>
      <c r="H782" s="1">
        <f t="shared" si="42"/>
        <v>14135.830000000002</v>
      </c>
      <c r="I782" s="1">
        <f t="shared" si="43"/>
        <v>11300.04</v>
      </c>
      <c r="J782" t="s">
        <v>40</v>
      </c>
      <c r="K782" s="45" t="s">
        <v>160</v>
      </c>
      <c r="L782" s="57">
        <v>0</v>
      </c>
      <c r="M782" s="58">
        <v>2835.79</v>
      </c>
      <c r="N782" s="57">
        <v>0</v>
      </c>
      <c r="O782" s="58">
        <v>0</v>
      </c>
      <c r="P782" s="57">
        <v>0</v>
      </c>
      <c r="Q782" s="58">
        <v>0</v>
      </c>
      <c r="R782" s="57">
        <v>0</v>
      </c>
      <c r="S782" s="58">
        <v>0</v>
      </c>
      <c r="T782" s="57">
        <v>0</v>
      </c>
      <c r="U782" s="58">
        <v>11300.04</v>
      </c>
      <c r="V782" s="57">
        <v>0</v>
      </c>
      <c r="W782" s="58">
        <v>0</v>
      </c>
      <c r="X782" s="59">
        <v>14135.83</v>
      </c>
    </row>
    <row r="783" spans="1:24" x14ac:dyDescent="0.25">
      <c r="A783" t="s">
        <v>91</v>
      </c>
      <c r="F783" t="s">
        <v>42</v>
      </c>
      <c r="G783" t="s">
        <v>43</v>
      </c>
      <c r="H783" s="1">
        <f t="shared" si="42"/>
        <v>2556917.12</v>
      </c>
      <c r="I783" s="1">
        <f t="shared" si="43"/>
        <v>2045118.49</v>
      </c>
      <c r="J783" t="s">
        <v>42</v>
      </c>
      <c r="K783" s="45" t="s">
        <v>161</v>
      </c>
      <c r="L783" s="57">
        <v>0</v>
      </c>
      <c r="M783" s="58">
        <v>511798.63</v>
      </c>
      <c r="N783" s="57">
        <v>4100.3500000000004</v>
      </c>
      <c r="O783" s="58">
        <v>0</v>
      </c>
      <c r="P783" s="57">
        <v>0</v>
      </c>
      <c r="Q783" s="58">
        <v>0</v>
      </c>
      <c r="R783" s="57">
        <v>0</v>
      </c>
      <c r="S783" s="58">
        <v>0</v>
      </c>
      <c r="T783" s="57">
        <v>0</v>
      </c>
      <c r="U783" s="58">
        <v>2045118.49</v>
      </c>
      <c r="V783" s="57">
        <v>16395.03</v>
      </c>
      <c r="W783" s="58">
        <v>0</v>
      </c>
      <c r="X783" s="59">
        <v>2577412.5</v>
      </c>
    </row>
    <row r="784" spans="1:24" x14ac:dyDescent="0.25">
      <c r="A784" t="s">
        <v>91</v>
      </c>
      <c r="F784" t="s">
        <v>44</v>
      </c>
      <c r="G784" t="s">
        <v>45</v>
      </c>
      <c r="H784" s="1">
        <f t="shared" si="42"/>
        <v>9001.8100000000013</v>
      </c>
      <c r="I784" s="1">
        <f t="shared" si="43"/>
        <v>7191.02</v>
      </c>
      <c r="J784" t="s">
        <v>44</v>
      </c>
      <c r="K784" s="45" t="s">
        <v>162</v>
      </c>
      <c r="L784" s="57">
        <v>0</v>
      </c>
      <c r="M784" s="58">
        <v>1810.79</v>
      </c>
      <c r="N784" s="57">
        <v>0</v>
      </c>
      <c r="O784" s="58">
        <v>0</v>
      </c>
      <c r="P784" s="57">
        <v>0</v>
      </c>
      <c r="Q784" s="58">
        <v>0</v>
      </c>
      <c r="R784" s="57">
        <v>0</v>
      </c>
      <c r="S784" s="58">
        <v>0</v>
      </c>
      <c r="T784" s="57">
        <v>0</v>
      </c>
      <c r="U784" s="58">
        <v>7191.02</v>
      </c>
      <c r="V784" s="57">
        <v>0</v>
      </c>
      <c r="W784" s="58">
        <v>0</v>
      </c>
      <c r="X784" s="59">
        <v>9001.81</v>
      </c>
    </row>
    <row r="785" spans="1:24" x14ac:dyDescent="0.25">
      <c r="A785" t="s">
        <v>91</v>
      </c>
      <c r="F785" t="s">
        <v>46</v>
      </c>
      <c r="G785" t="s">
        <v>47</v>
      </c>
      <c r="H785" s="1">
        <f t="shared" si="42"/>
        <v>126168</v>
      </c>
      <c r="I785" s="1">
        <f t="shared" si="43"/>
        <v>100701.49</v>
      </c>
      <c r="J785" t="s">
        <v>46</v>
      </c>
      <c r="K785" s="45" t="s">
        <v>163</v>
      </c>
      <c r="L785" s="57">
        <v>0</v>
      </c>
      <c r="M785" s="58">
        <v>25466.51</v>
      </c>
      <c r="N785" s="57">
        <v>221.34</v>
      </c>
      <c r="O785" s="58">
        <v>0</v>
      </c>
      <c r="P785" s="57">
        <v>0</v>
      </c>
      <c r="Q785" s="58">
        <v>0</v>
      </c>
      <c r="R785" s="57">
        <v>0</v>
      </c>
      <c r="S785" s="58">
        <v>0</v>
      </c>
      <c r="T785" s="57">
        <v>0</v>
      </c>
      <c r="U785" s="58">
        <v>100701.49</v>
      </c>
      <c r="V785" s="57">
        <v>881.83</v>
      </c>
      <c r="W785" s="58">
        <v>0</v>
      </c>
      <c r="X785" s="59">
        <v>127271.17</v>
      </c>
    </row>
    <row r="786" spans="1:24" x14ac:dyDescent="0.25">
      <c r="A786" t="s">
        <v>91</v>
      </c>
      <c r="F786" t="s">
        <v>48</v>
      </c>
      <c r="G786" t="s">
        <v>49</v>
      </c>
      <c r="H786" s="1">
        <f t="shared" si="42"/>
        <v>651.85</v>
      </c>
      <c r="I786" s="1">
        <f t="shared" si="43"/>
        <v>519.01</v>
      </c>
      <c r="J786" t="s">
        <v>48</v>
      </c>
      <c r="K786" s="45" t="s">
        <v>164</v>
      </c>
      <c r="L786" s="57">
        <v>0</v>
      </c>
      <c r="M786" s="58">
        <v>132.84</v>
      </c>
      <c r="N786" s="57">
        <v>0</v>
      </c>
      <c r="O786" s="58">
        <v>0</v>
      </c>
      <c r="P786" s="57">
        <v>0</v>
      </c>
      <c r="Q786" s="58">
        <v>0</v>
      </c>
      <c r="R786" s="57">
        <v>0</v>
      </c>
      <c r="S786" s="58">
        <v>0</v>
      </c>
      <c r="T786" s="57">
        <v>0</v>
      </c>
      <c r="U786" s="58">
        <v>519.01</v>
      </c>
      <c r="V786" s="57">
        <v>0</v>
      </c>
      <c r="W786" s="58">
        <v>0</v>
      </c>
      <c r="X786" s="59">
        <v>651.85</v>
      </c>
    </row>
    <row r="787" spans="1:24" x14ac:dyDescent="0.25">
      <c r="A787" t="s">
        <v>91</v>
      </c>
      <c r="F787" t="s">
        <v>50</v>
      </c>
      <c r="G787" t="s">
        <v>51</v>
      </c>
      <c r="H787" s="1">
        <f t="shared" si="42"/>
        <v>769856.83000000007</v>
      </c>
      <c r="I787" s="1">
        <f t="shared" si="43"/>
        <v>614858.26</v>
      </c>
      <c r="J787" t="s">
        <v>50</v>
      </c>
      <c r="K787" s="45" t="s">
        <v>165</v>
      </c>
      <c r="L787" s="57">
        <v>0</v>
      </c>
      <c r="M787" s="58">
        <v>154998.57</v>
      </c>
      <c r="N787" s="57">
        <v>46645.1</v>
      </c>
      <c r="O787" s="58">
        <v>0</v>
      </c>
      <c r="P787" s="57">
        <v>0</v>
      </c>
      <c r="Q787" s="58">
        <v>0</v>
      </c>
      <c r="R787" s="57">
        <v>0</v>
      </c>
      <c r="S787" s="58">
        <v>0</v>
      </c>
      <c r="T787" s="57">
        <v>0</v>
      </c>
      <c r="U787" s="58">
        <v>614858.26</v>
      </c>
      <c r="V787" s="57">
        <v>186559.26</v>
      </c>
      <c r="W787" s="58">
        <v>0</v>
      </c>
      <c r="X787" s="59">
        <v>1003061.19</v>
      </c>
    </row>
    <row r="788" spans="1:24" x14ac:dyDescent="0.25">
      <c r="A788" t="s">
        <v>91</v>
      </c>
      <c r="F788" t="s">
        <v>52</v>
      </c>
      <c r="G788" t="s">
        <v>53</v>
      </c>
      <c r="H788" s="1">
        <f t="shared" si="42"/>
        <v>2182100.9899999998</v>
      </c>
      <c r="I788" s="1">
        <f t="shared" si="43"/>
        <v>1743255.14</v>
      </c>
      <c r="J788" t="s">
        <v>52</v>
      </c>
      <c r="K788" s="45" t="s">
        <v>166</v>
      </c>
      <c r="L788" s="57">
        <v>0</v>
      </c>
      <c r="M788" s="58">
        <v>438845.85</v>
      </c>
      <c r="N788" s="57">
        <v>6282.81</v>
      </c>
      <c r="O788" s="58">
        <v>0</v>
      </c>
      <c r="P788" s="57">
        <v>0</v>
      </c>
      <c r="Q788" s="58">
        <v>0</v>
      </c>
      <c r="R788" s="57">
        <v>0</v>
      </c>
      <c r="S788" s="58">
        <v>0</v>
      </c>
      <c r="T788" s="57">
        <v>0</v>
      </c>
      <c r="U788" s="58">
        <v>1743255.14</v>
      </c>
      <c r="V788" s="57">
        <v>25108.22</v>
      </c>
      <c r="W788" s="58">
        <v>0</v>
      </c>
      <c r="X788" s="59">
        <v>2213492.02</v>
      </c>
    </row>
    <row r="789" spans="1:24" x14ac:dyDescent="0.25">
      <c r="A789" t="s">
        <v>91</v>
      </c>
      <c r="F789" t="s">
        <v>54</v>
      </c>
      <c r="G789" t="s">
        <v>55</v>
      </c>
      <c r="H789" s="1">
        <f t="shared" si="42"/>
        <v>716.51</v>
      </c>
      <c r="I789" s="1">
        <f t="shared" si="43"/>
        <v>570.88</v>
      </c>
      <c r="J789" t="s">
        <v>54</v>
      </c>
      <c r="K789" s="45" t="s">
        <v>167</v>
      </c>
      <c r="L789" s="57">
        <v>0</v>
      </c>
      <c r="M789" s="58">
        <v>145.63</v>
      </c>
      <c r="N789" s="57">
        <v>0</v>
      </c>
      <c r="O789" s="58">
        <v>0</v>
      </c>
      <c r="P789" s="57">
        <v>0</v>
      </c>
      <c r="Q789" s="58">
        <v>0</v>
      </c>
      <c r="R789" s="57">
        <v>0</v>
      </c>
      <c r="S789" s="58">
        <v>0</v>
      </c>
      <c r="T789" s="57">
        <v>0</v>
      </c>
      <c r="U789" s="58">
        <v>570.88</v>
      </c>
      <c r="V789" s="57">
        <v>0</v>
      </c>
      <c r="W789" s="58">
        <v>0</v>
      </c>
      <c r="X789" s="59">
        <v>716.51</v>
      </c>
    </row>
    <row r="790" spans="1:24" x14ac:dyDescent="0.25">
      <c r="A790" t="s">
        <v>91</v>
      </c>
      <c r="F790" t="s">
        <v>56</v>
      </c>
      <c r="G790" t="s">
        <v>57</v>
      </c>
      <c r="H790" s="1">
        <f t="shared" si="42"/>
        <v>96416.86</v>
      </c>
      <c r="I790" s="1">
        <f t="shared" si="43"/>
        <v>77033.42</v>
      </c>
      <c r="J790" t="s">
        <v>56</v>
      </c>
      <c r="K790" s="45" t="s">
        <v>168</v>
      </c>
      <c r="L790" s="57">
        <v>0</v>
      </c>
      <c r="M790" s="58">
        <v>19383.439999999999</v>
      </c>
      <c r="N790" s="57">
        <v>185.04</v>
      </c>
      <c r="O790" s="58">
        <v>0</v>
      </c>
      <c r="P790" s="57">
        <v>0</v>
      </c>
      <c r="Q790" s="58">
        <v>0</v>
      </c>
      <c r="R790" s="57">
        <v>0</v>
      </c>
      <c r="S790" s="58">
        <v>0</v>
      </c>
      <c r="T790" s="57">
        <v>0</v>
      </c>
      <c r="U790" s="58">
        <v>77033.42</v>
      </c>
      <c r="V790" s="57">
        <v>723.52</v>
      </c>
      <c r="W790" s="58">
        <v>0</v>
      </c>
      <c r="X790" s="59">
        <v>97325.42</v>
      </c>
    </row>
    <row r="791" spans="1:24" x14ac:dyDescent="0.25">
      <c r="A791" t="s">
        <v>91</v>
      </c>
      <c r="F791" t="s">
        <v>58</v>
      </c>
      <c r="G791" t="s">
        <v>59</v>
      </c>
      <c r="H791" s="1">
        <f t="shared" si="42"/>
        <v>600131.25</v>
      </c>
      <c r="I791" s="1">
        <f t="shared" si="43"/>
        <v>477688.24</v>
      </c>
      <c r="J791" t="s">
        <v>58</v>
      </c>
      <c r="K791" s="45" t="s">
        <v>169</v>
      </c>
      <c r="L791" s="57">
        <v>326218.33</v>
      </c>
      <c r="M791" s="58">
        <v>122443.01</v>
      </c>
      <c r="N791" s="57">
        <v>356.61</v>
      </c>
      <c r="O791" s="58">
        <v>0</v>
      </c>
      <c r="P791" s="57">
        <v>0</v>
      </c>
      <c r="Q791" s="58">
        <v>0</v>
      </c>
      <c r="R791" s="57">
        <v>0</v>
      </c>
      <c r="S791" s="58">
        <v>0</v>
      </c>
      <c r="T791" s="57">
        <v>0</v>
      </c>
      <c r="U791" s="58">
        <v>477688.24</v>
      </c>
      <c r="V791" s="57">
        <v>1404.35</v>
      </c>
      <c r="W791" s="58">
        <v>322860.81</v>
      </c>
      <c r="X791" s="59">
        <v>1250971.3500000001</v>
      </c>
    </row>
    <row r="792" spans="1:24" x14ac:dyDescent="0.25">
      <c r="A792" t="s">
        <v>91</v>
      </c>
      <c r="F792" t="s">
        <v>60</v>
      </c>
      <c r="G792" t="s">
        <v>61</v>
      </c>
      <c r="H792" s="1">
        <f t="shared" si="42"/>
        <v>15050.09</v>
      </c>
      <c r="I792" s="1">
        <f t="shared" si="43"/>
        <v>12040.05</v>
      </c>
      <c r="J792" t="s">
        <v>60</v>
      </c>
      <c r="K792" s="45" t="s">
        <v>170</v>
      </c>
      <c r="L792" s="57">
        <v>7406.29</v>
      </c>
      <c r="M792" s="58">
        <v>3010.04</v>
      </c>
      <c r="N792" s="57">
        <v>0</v>
      </c>
      <c r="O792" s="58">
        <v>0</v>
      </c>
      <c r="P792" s="57">
        <v>0</v>
      </c>
      <c r="Q792" s="58">
        <v>0</v>
      </c>
      <c r="R792" s="57">
        <v>0</v>
      </c>
      <c r="S792" s="58">
        <v>0</v>
      </c>
      <c r="T792" s="57">
        <v>0</v>
      </c>
      <c r="U792" s="58">
        <v>12040.05</v>
      </c>
      <c r="V792" s="57">
        <v>0</v>
      </c>
      <c r="W792" s="58">
        <v>8671.16</v>
      </c>
      <c r="X792" s="59">
        <v>31127.54</v>
      </c>
    </row>
    <row r="793" spans="1:24" x14ac:dyDescent="0.25">
      <c r="A793" t="s">
        <v>91</v>
      </c>
      <c r="F793" t="s">
        <v>62</v>
      </c>
      <c r="G793" t="s">
        <v>63</v>
      </c>
      <c r="H793" s="1">
        <f t="shared" si="42"/>
        <v>0</v>
      </c>
      <c r="I793" s="1">
        <f t="shared" si="43"/>
        <v>0</v>
      </c>
      <c r="J793" t="s">
        <v>62</v>
      </c>
      <c r="K793" s="45" t="s">
        <v>171</v>
      </c>
      <c r="L793" s="57">
        <v>0</v>
      </c>
      <c r="M793" s="58">
        <v>0</v>
      </c>
      <c r="N793" s="57">
        <v>0</v>
      </c>
      <c r="O793" s="58">
        <v>0</v>
      </c>
      <c r="P793" s="57">
        <v>0</v>
      </c>
      <c r="Q793" s="58">
        <v>0</v>
      </c>
      <c r="R793" s="57">
        <v>0</v>
      </c>
      <c r="S793" s="58">
        <v>0</v>
      </c>
      <c r="T793" s="57">
        <v>0</v>
      </c>
      <c r="U793" s="58">
        <v>0</v>
      </c>
      <c r="V793" s="57">
        <v>0</v>
      </c>
      <c r="W793" s="58">
        <v>0</v>
      </c>
      <c r="X793" s="59">
        <v>0</v>
      </c>
    </row>
    <row r="794" spans="1:24" x14ac:dyDescent="0.25">
      <c r="A794" t="s">
        <v>91</v>
      </c>
      <c r="F794" t="s">
        <v>64</v>
      </c>
      <c r="G794" t="s">
        <v>65</v>
      </c>
      <c r="H794" s="1">
        <f t="shared" si="42"/>
        <v>759092.02</v>
      </c>
      <c r="I794" s="1">
        <f t="shared" si="43"/>
        <v>605892.79</v>
      </c>
      <c r="J794" t="s">
        <v>64</v>
      </c>
      <c r="K794" s="45" t="s">
        <v>172</v>
      </c>
      <c r="L794" s="57">
        <v>26838.240000000002</v>
      </c>
      <c r="M794" s="58">
        <v>153199.23000000001</v>
      </c>
      <c r="N794" s="57">
        <v>804.23</v>
      </c>
      <c r="O794" s="58">
        <v>0</v>
      </c>
      <c r="P794" s="57">
        <v>0</v>
      </c>
      <c r="Q794" s="58">
        <v>0</v>
      </c>
      <c r="R794" s="57">
        <v>0</v>
      </c>
      <c r="S794" s="58">
        <v>0</v>
      </c>
      <c r="T794" s="57">
        <v>0</v>
      </c>
      <c r="U794" s="58">
        <v>605892.79</v>
      </c>
      <c r="V794" s="57">
        <v>3197.55</v>
      </c>
      <c r="W794" s="58">
        <v>25289.72</v>
      </c>
      <c r="X794" s="59">
        <v>815221.76000000001</v>
      </c>
    </row>
    <row r="795" spans="1:24" x14ac:dyDescent="0.25">
      <c r="A795" t="s">
        <v>91</v>
      </c>
      <c r="F795" t="s">
        <v>66</v>
      </c>
      <c r="G795" t="s">
        <v>67</v>
      </c>
      <c r="H795" s="1">
        <f t="shared" si="42"/>
        <v>916770.86</v>
      </c>
      <c r="I795" s="1">
        <f t="shared" si="43"/>
        <v>731597.21</v>
      </c>
      <c r="J795" t="s">
        <v>66</v>
      </c>
      <c r="K795" s="45" t="s">
        <v>173</v>
      </c>
      <c r="L795" s="57">
        <v>0</v>
      </c>
      <c r="M795" s="58">
        <v>185173.65</v>
      </c>
      <c r="N795" s="57">
        <v>282.18</v>
      </c>
      <c r="O795" s="58">
        <v>0</v>
      </c>
      <c r="P795" s="57">
        <v>0</v>
      </c>
      <c r="Q795" s="58">
        <v>0</v>
      </c>
      <c r="R795" s="57">
        <v>0</v>
      </c>
      <c r="S795" s="58">
        <v>0</v>
      </c>
      <c r="T795" s="57">
        <v>0</v>
      </c>
      <c r="U795" s="58">
        <v>731597.21</v>
      </c>
      <c r="V795" s="57">
        <v>1118.98</v>
      </c>
      <c r="W795" s="58">
        <v>0</v>
      </c>
      <c r="X795" s="59">
        <v>918172.02</v>
      </c>
    </row>
    <row r="796" spans="1:24" x14ac:dyDescent="0.25">
      <c r="A796" t="s">
        <v>91</v>
      </c>
      <c r="F796" t="s">
        <v>68</v>
      </c>
      <c r="G796" t="s">
        <v>69</v>
      </c>
      <c r="H796" s="1">
        <f t="shared" si="42"/>
        <v>12130.68</v>
      </c>
      <c r="I796" s="1">
        <f t="shared" si="43"/>
        <v>9698.75</v>
      </c>
      <c r="J796" t="s">
        <v>68</v>
      </c>
      <c r="K796" s="45" t="s">
        <v>174</v>
      </c>
      <c r="L796" s="57">
        <v>0</v>
      </c>
      <c r="M796" s="58">
        <v>2431.9299999999998</v>
      </c>
      <c r="N796" s="57">
        <v>0</v>
      </c>
      <c r="O796" s="58">
        <v>0</v>
      </c>
      <c r="P796" s="57">
        <v>0</v>
      </c>
      <c r="Q796" s="58">
        <v>0</v>
      </c>
      <c r="R796" s="57">
        <v>0</v>
      </c>
      <c r="S796" s="58">
        <v>0</v>
      </c>
      <c r="T796" s="57">
        <v>0</v>
      </c>
      <c r="U796" s="58">
        <v>9698.75</v>
      </c>
      <c r="V796" s="57">
        <v>0</v>
      </c>
      <c r="W796" s="58">
        <v>0</v>
      </c>
      <c r="X796" s="59">
        <v>12130.68</v>
      </c>
    </row>
    <row r="797" spans="1:24" x14ac:dyDescent="0.25">
      <c r="A797" t="s">
        <v>91</v>
      </c>
      <c r="F797" t="s">
        <v>70</v>
      </c>
      <c r="G797" t="s">
        <v>71</v>
      </c>
      <c r="H797" s="1">
        <f t="shared" si="42"/>
        <v>112953.45</v>
      </c>
      <c r="I797" s="1">
        <f t="shared" si="43"/>
        <v>90150.54</v>
      </c>
      <c r="J797" t="s">
        <v>70</v>
      </c>
      <c r="K797" s="45" t="s">
        <v>175</v>
      </c>
      <c r="L797" s="57">
        <v>132.47</v>
      </c>
      <c r="M797" s="58">
        <v>22802.91</v>
      </c>
      <c r="N797" s="57">
        <v>0</v>
      </c>
      <c r="O797" s="58">
        <v>0</v>
      </c>
      <c r="P797" s="57">
        <v>0</v>
      </c>
      <c r="Q797" s="58">
        <v>0</v>
      </c>
      <c r="R797" s="57">
        <v>0</v>
      </c>
      <c r="S797" s="58">
        <v>0</v>
      </c>
      <c r="T797" s="57">
        <v>0</v>
      </c>
      <c r="U797" s="58">
        <v>90150.54</v>
      </c>
      <c r="V797" s="57">
        <v>0</v>
      </c>
      <c r="W797" s="58">
        <v>104.2</v>
      </c>
      <c r="X797" s="59">
        <v>113190.12</v>
      </c>
    </row>
    <row r="798" spans="1:24" ht="13.8" thickBot="1" x14ac:dyDescent="0.3">
      <c r="H798" s="6">
        <f>SUM(H764:H797)</f>
        <v>14373903.959999999</v>
      </c>
      <c r="I798" s="6">
        <f>SUM(I764:I797)</f>
        <v>11479904.300000001</v>
      </c>
      <c r="K798" s="42"/>
      <c r="L798" s="60">
        <v>360619.42</v>
      </c>
      <c r="M798" s="61">
        <v>2893999.66</v>
      </c>
      <c r="N798" s="60">
        <v>68926.00999999998</v>
      </c>
      <c r="O798" s="61">
        <v>0</v>
      </c>
      <c r="P798" s="60">
        <v>0</v>
      </c>
      <c r="Q798" s="61">
        <v>0</v>
      </c>
      <c r="R798" s="60">
        <v>0</v>
      </c>
      <c r="S798" s="61">
        <v>0</v>
      </c>
      <c r="T798" s="60">
        <v>0</v>
      </c>
      <c r="U798" s="61">
        <v>11479904.300000001</v>
      </c>
      <c r="V798" s="60">
        <v>275263.78999999998</v>
      </c>
      <c r="W798" s="61">
        <v>356962.04</v>
      </c>
      <c r="X798" s="60">
        <v>15435675.219999995</v>
      </c>
    </row>
    <row r="799" spans="1:24" ht="13.8" thickTop="1" x14ac:dyDescent="0.25">
      <c r="H799" s="6"/>
      <c r="I799" s="6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51"/>
      <c r="X799" s="42"/>
    </row>
    <row r="800" spans="1:24" x14ac:dyDescent="0.25">
      <c r="A800" t="s">
        <v>92</v>
      </c>
      <c r="B800" t="s">
        <v>98</v>
      </c>
      <c r="C800" s="21">
        <f>SUM(H800:H802)</f>
        <v>426803.6</v>
      </c>
      <c r="D800" s="20">
        <f>SUM(I800:I802)</f>
        <v>340629.8</v>
      </c>
      <c r="E800" s="1"/>
      <c r="F800" t="s">
        <v>4</v>
      </c>
      <c r="G800" t="s">
        <v>5</v>
      </c>
      <c r="H800" s="1">
        <f t="shared" ref="H800:H833" si="44">SUM(M800,O800,Q800,U800,S800)</f>
        <v>17163.310000000001</v>
      </c>
      <c r="I800" s="1">
        <f t="shared" ref="I800:I833" si="45">U800</f>
        <v>13700.69</v>
      </c>
      <c r="J800" t="s">
        <v>4</v>
      </c>
      <c r="K800" s="45" t="s">
        <v>142</v>
      </c>
      <c r="L800" s="57">
        <v>0</v>
      </c>
      <c r="M800" s="58">
        <v>3462.62</v>
      </c>
      <c r="N800" s="57">
        <v>0</v>
      </c>
      <c r="O800" s="58">
        <v>0</v>
      </c>
      <c r="P800" s="57">
        <v>0</v>
      </c>
      <c r="Q800" s="58">
        <v>0</v>
      </c>
      <c r="R800" s="57">
        <v>0</v>
      </c>
      <c r="S800" s="58">
        <v>0</v>
      </c>
      <c r="T800" s="57">
        <v>0</v>
      </c>
      <c r="U800" s="58">
        <v>13700.69</v>
      </c>
      <c r="V800" s="57">
        <v>0</v>
      </c>
      <c r="W800" s="58">
        <v>0</v>
      </c>
      <c r="X800" s="59">
        <v>17163.310000000001</v>
      </c>
    </row>
    <row r="801" spans="1:24" x14ac:dyDescent="0.25">
      <c r="A801" t="s">
        <v>92</v>
      </c>
      <c r="B801" t="s">
        <v>99</v>
      </c>
      <c r="C801" s="21">
        <f>H812</f>
        <v>243385.56</v>
      </c>
      <c r="D801" s="20">
        <f>I812</f>
        <v>194586.59</v>
      </c>
      <c r="E801" s="1"/>
      <c r="F801" t="s">
        <v>6</v>
      </c>
      <c r="G801" t="s">
        <v>7</v>
      </c>
      <c r="H801" s="1">
        <f t="shared" si="44"/>
        <v>16855.78</v>
      </c>
      <c r="I801" s="1">
        <f t="shared" si="45"/>
        <v>13446.44</v>
      </c>
      <c r="J801" t="s">
        <v>6</v>
      </c>
      <c r="K801" s="45" t="s">
        <v>143</v>
      </c>
      <c r="L801" s="57">
        <v>0</v>
      </c>
      <c r="M801" s="58">
        <v>3409.34</v>
      </c>
      <c r="N801" s="57">
        <v>0</v>
      </c>
      <c r="O801" s="58">
        <v>0</v>
      </c>
      <c r="P801" s="57">
        <v>0</v>
      </c>
      <c r="Q801" s="58">
        <v>0</v>
      </c>
      <c r="R801" s="57">
        <v>0</v>
      </c>
      <c r="S801" s="58">
        <v>0</v>
      </c>
      <c r="T801" s="57">
        <v>0</v>
      </c>
      <c r="U801" s="58">
        <v>13446.44</v>
      </c>
      <c r="V801" s="57">
        <v>0</v>
      </c>
      <c r="W801" s="58">
        <v>0</v>
      </c>
      <c r="X801" s="59">
        <v>16855.78</v>
      </c>
    </row>
    <row r="802" spans="1:24" x14ac:dyDescent="0.25">
      <c r="A802" t="s">
        <v>92</v>
      </c>
      <c r="B802" t="s">
        <v>100</v>
      </c>
      <c r="C802" s="21">
        <f>SUM(H803:H804)</f>
        <v>93877.790000000008</v>
      </c>
      <c r="D802" s="20">
        <f>SUM(I803:I804)</f>
        <v>74979.95</v>
      </c>
      <c r="E802" s="1"/>
      <c r="F802" t="s">
        <v>8</v>
      </c>
      <c r="G802" t="s">
        <v>9</v>
      </c>
      <c r="H802" s="1">
        <f t="shared" si="44"/>
        <v>392784.51</v>
      </c>
      <c r="I802" s="1">
        <f t="shared" si="45"/>
        <v>313482.67</v>
      </c>
      <c r="J802" t="s">
        <v>8</v>
      </c>
      <c r="K802" s="45" t="s">
        <v>144</v>
      </c>
      <c r="L802" s="57">
        <v>0</v>
      </c>
      <c r="M802" s="58">
        <v>79301.84</v>
      </c>
      <c r="N802" s="57">
        <v>133.71</v>
      </c>
      <c r="O802" s="58">
        <v>0</v>
      </c>
      <c r="P802" s="57">
        <v>0</v>
      </c>
      <c r="Q802" s="58">
        <v>0</v>
      </c>
      <c r="R802" s="57">
        <v>0</v>
      </c>
      <c r="S802" s="58">
        <v>0</v>
      </c>
      <c r="T802" s="57">
        <v>0</v>
      </c>
      <c r="U802" s="58">
        <v>313482.67</v>
      </c>
      <c r="V802" s="57">
        <v>531.48</v>
      </c>
      <c r="W802" s="58">
        <v>0</v>
      </c>
      <c r="X802" s="59">
        <v>393449.7</v>
      </c>
    </row>
    <row r="803" spans="1:24" x14ac:dyDescent="0.25">
      <c r="A803" t="s">
        <v>92</v>
      </c>
      <c r="B803" t="s">
        <v>110</v>
      </c>
      <c r="C803" s="21">
        <f>H805</f>
        <v>143227.99</v>
      </c>
      <c r="D803" s="20">
        <f>I805</f>
        <v>114399.33</v>
      </c>
      <c r="E803" s="1"/>
      <c r="F803" t="s">
        <v>10</v>
      </c>
      <c r="G803" t="s">
        <v>11</v>
      </c>
      <c r="H803" s="1">
        <f t="shared" si="44"/>
        <v>60440.2</v>
      </c>
      <c r="I803" s="1">
        <f t="shared" si="45"/>
        <v>48245.07</v>
      </c>
      <c r="J803" t="s">
        <v>10</v>
      </c>
      <c r="K803" s="45" t="s">
        <v>145</v>
      </c>
      <c r="L803" s="57">
        <v>0</v>
      </c>
      <c r="M803" s="58">
        <v>12195.13</v>
      </c>
      <c r="N803" s="57">
        <v>0</v>
      </c>
      <c r="O803" s="58">
        <v>0</v>
      </c>
      <c r="P803" s="57">
        <v>0</v>
      </c>
      <c r="Q803" s="58">
        <v>0</v>
      </c>
      <c r="R803" s="57">
        <v>0</v>
      </c>
      <c r="S803" s="58">
        <v>0</v>
      </c>
      <c r="T803" s="57">
        <v>0</v>
      </c>
      <c r="U803" s="58">
        <v>48245.07</v>
      </c>
      <c r="V803" s="57">
        <v>0</v>
      </c>
      <c r="W803" s="58">
        <v>0</v>
      </c>
      <c r="X803" s="59">
        <v>60440.2</v>
      </c>
    </row>
    <row r="804" spans="1:24" x14ac:dyDescent="0.25">
      <c r="A804" t="s">
        <v>92</v>
      </c>
      <c r="B804" t="s">
        <v>101</v>
      </c>
      <c r="C804" s="21">
        <f>SUM(H806:H807)</f>
        <v>1173183.0900000001</v>
      </c>
      <c r="D804" s="20">
        <f>SUM(I806:I807)</f>
        <v>937013.49</v>
      </c>
      <c r="E804" s="1"/>
      <c r="F804" t="s">
        <v>12</v>
      </c>
      <c r="G804" t="s">
        <v>13</v>
      </c>
      <c r="H804" s="1">
        <f t="shared" si="44"/>
        <v>33437.590000000004</v>
      </c>
      <c r="I804" s="1">
        <f t="shared" si="45"/>
        <v>26734.880000000001</v>
      </c>
      <c r="J804" t="s">
        <v>12</v>
      </c>
      <c r="K804" s="45" t="s">
        <v>146</v>
      </c>
      <c r="L804" s="57">
        <v>0</v>
      </c>
      <c r="M804" s="58">
        <v>6702.71</v>
      </c>
      <c r="N804" s="57">
        <v>3018.77</v>
      </c>
      <c r="O804" s="58">
        <v>0</v>
      </c>
      <c r="P804" s="57">
        <v>0</v>
      </c>
      <c r="Q804" s="58">
        <v>0</v>
      </c>
      <c r="R804" s="57">
        <v>0</v>
      </c>
      <c r="S804" s="58">
        <v>0</v>
      </c>
      <c r="T804" s="57">
        <v>0</v>
      </c>
      <c r="U804" s="58">
        <v>26734.880000000001</v>
      </c>
      <c r="V804" s="57">
        <v>12073.82</v>
      </c>
      <c r="W804" s="58">
        <v>0</v>
      </c>
      <c r="X804" s="59">
        <v>48530.18</v>
      </c>
    </row>
    <row r="805" spans="1:24" x14ac:dyDescent="0.25">
      <c r="A805" t="s">
        <v>92</v>
      </c>
      <c r="B805" t="s">
        <v>102</v>
      </c>
      <c r="C805" s="21">
        <f>SUM(H808:H809)</f>
        <v>183448.5</v>
      </c>
      <c r="D805" s="20">
        <f>SUM(I808:I809)</f>
        <v>146249.48000000001</v>
      </c>
      <c r="E805" s="1"/>
      <c r="F805" t="s">
        <v>14</v>
      </c>
      <c r="G805" t="s">
        <v>15</v>
      </c>
      <c r="H805" s="1">
        <f t="shared" si="44"/>
        <v>143227.99</v>
      </c>
      <c r="I805" s="1">
        <f t="shared" si="45"/>
        <v>114399.33</v>
      </c>
      <c r="J805" t="s">
        <v>14</v>
      </c>
      <c r="K805" s="45" t="s">
        <v>147</v>
      </c>
      <c r="L805" s="57">
        <v>0</v>
      </c>
      <c r="M805" s="58">
        <v>28828.66</v>
      </c>
      <c r="N805" s="57">
        <v>188.38</v>
      </c>
      <c r="O805" s="58">
        <v>0</v>
      </c>
      <c r="P805" s="57">
        <v>0</v>
      </c>
      <c r="Q805" s="58">
        <v>0</v>
      </c>
      <c r="R805" s="57">
        <v>0</v>
      </c>
      <c r="S805" s="58">
        <v>0</v>
      </c>
      <c r="T805" s="57">
        <v>0</v>
      </c>
      <c r="U805" s="58">
        <v>114399.33</v>
      </c>
      <c r="V805" s="57">
        <v>751.32</v>
      </c>
      <c r="W805" s="58">
        <v>0</v>
      </c>
      <c r="X805" s="59">
        <v>144167.69</v>
      </c>
    </row>
    <row r="806" spans="1:24" x14ac:dyDescent="0.25">
      <c r="A806" t="s">
        <v>92</v>
      </c>
      <c r="B806" t="s">
        <v>103</v>
      </c>
      <c r="C806" s="21">
        <f>H810</f>
        <v>47153.56</v>
      </c>
      <c r="D806" s="20">
        <f>I810</f>
        <v>37594.36</v>
      </c>
      <c r="E806" s="1"/>
      <c r="F806" t="s">
        <v>16</v>
      </c>
      <c r="G806" t="s">
        <v>17</v>
      </c>
      <c r="H806" s="1">
        <f t="shared" si="44"/>
        <v>980632.76</v>
      </c>
      <c r="I806" s="1">
        <f t="shared" si="45"/>
        <v>783164.45</v>
      </c>
      <c r="J806" t="s">
        <v>16</v>
      </c>
      <c r="K806" s="45" t="s">
        <v>148</v>
      </c>
      <c r="L806" s="57">
        <v>0</v>
      </c>
      <c r="M806" s="58">
        <v>197468.31</v>
      </c>
      <c r="N806" s="57">
        <v>3505.1</v>
      </c>
      <c r="O806" s="58">
        <v>0</v>
      </c>
      <c r="P806" s="57">
        <v>0</v>
      </c>
      <c r="Q806" s="58">
        <v>0</v>
      </c>
      <c r="R806" s="57">
        <v>0</v>
      </c>
      <c r="S806" s="58">
        <v>0</v>
      </c>
      <c r="T806" s="57">
        <v>0</v>
      </c>
      <c r="U806" s="58">
        <v>783164.45</v>
      </c>
      <c r="V806" s="57">
        <v>13789.82</v>
      </c>
      <c r="W806" s="58">
        <v>0</v>
      </c>
      <c r="X806" s="59">
        <v>997927.68</v>
      </c>
    </row>
    <row r="807" spans="1:24" x14ac:dyDescent="0.25">
      <c r="A807" t="s">
        <v>92</v>
      </c>
      <c r="B807" t="s">
        <v>104</v>
      </c>
      <c r="C807" s="21">
        <f>SUM(H813:H814)</f>
        <v>77217.109999999986</v>
      </c>
      <c r="D807" s="20">
        <f>SUM(I813:I814)</f>
        <v>61673.96</v>
      </c>
      <c r="E807" s="1"/>
      <c r="F807" t="s">
        <v>18</v>
      </c>
      <c r="G807" t="s">
        <v>19</v>
      </c>
      <c r="H807" s="1">
        <f t="shared" si="44"/>
        <v>192550.33000000002</v>
      </c>
      <c r="I807" s="1">
        <f t="shared" si="45"/>
        <v>153849.04</v>
      </c>
      <c r="J807" t="s">
        <v>18</v>
      </c>
      <c r="K807" s="45" t="s">
        <v>149</v>
      </c>
      <c r="L807" s="57">
        <v>0</v>
      </c>
      <c r="M807" s="58">
        <v>38701.29</v>
      </c>
      <c r="N807" s="57">
        <v>56.15</v>
      </c>
      <c r="O807" s="58">
        <v>0</v>
      </c>
      <c r="P807" s="57">
        <v>0</v>
      </c>
      <c r="Q807" s="58">
        <v>0</v>
      </c>
      <c r="R807" s="57">
        <v>0</v>
      </c>
      <c r="S807" s="58">
        <v>0</v>
      </c>
      <c r="T807" s="57">
        <v>0</v>
      </c>
      <c r="U807" s="58">
        <v>153849.04</v>
      </c>
      <c r="V807" s="57">
        <v>224.22</v>
      </c>
      <c r="W807" s="58">
        <v>0</v>
      </c>
      <c r="X807" s="59">
        <v>192830.7</v>
      </c>
    </row>
    <row r="808" spans="1:24" x14ac:dyDescent="0.25">
      <c r="A808" t="s">
        <v>92</v>
      </c>
      <c r="B808" t="s">
        <v>105</v>
      </c>
      <c r="C808" s="21">
        <f>H818</f>
        <v>8532.56</v>
      </c>
      <c r="D808" s="20">
        <f>I818</f>
        <v>6821.51</v>
      </c>
      <c r="E808" s="1"/>
      <c r="F808" t="s">
        <v>20</v>
      </c>
      <c r="G808" t="s">
        <v>21</v>
      </c>
      <c r="H808" s="1">
        <f t="shared" si="44"/>
        <v>174176.1</v>
      </c>
      <c r="I808" s="1">
        <f t="shared" si="45"/>
        <v>138859.31</v>
      </c>
      <c r="J808" t="s">
        <v>20</v>
      </c>
      <c r="K808" s="45" t="s">
        <v>150</v>
      </c>
      <c r="L808" s="57">
        <v>0</v>
      </c>
      <c r="M808" s="58">
        <v>35316.79</v>
      </c>
      <c r="N808" s="57">
        <v>2391.33</v>
      </c>
      <c r="O808" s="58">
        <v>0</v>
      </c>
      <c r="P808" s="57">
        <v>0</v>
      </c>
      <c r="Q808" s="58">
        <v>0</v>
      </c>
      <c r="R808" s="57">
        <v>0</v>
      </c>
      <c r="S808" s="58">
        <v>0</v>
      </c>
      <c r="T808" s="57">
        <v>0</v>
      </c>
      <c r="U808" s="58">
        <v>138859.31</v>
      </c>
      <c r="V808" s="57">
        <v>9565.16</v>
      </c>
      <c r="W808" s="58">
        <v>0</v>
      </c>
      <c r="X808" s="59">
        <v>186132.59</v>
      </c>
    </row>
    <row r="809" spans="1:24" x14ac:dyDescent="0.25">
      <c r="A809" t="s">
        <v>92</v>
      </c>
      <c r="B809" t="s">
        <v>106</v>
      </c>
      <c r="C809" s="21">
        <f>H819</f>
        <v>211799.58000000002</v>
      </c>
      <c r="D809" s="20">
        <f>I819</f>
        <v>169001.79</v>
      </c>
      <c r="E809" s="1"/>
      <c r="F809" t="s">
        <v>22</v>
      </c>
      <c r="G809" t="s">
        <v>23</v>
      </c>
      <c r="H809" s="1">
        <f t="shared" si="44"/>
        <v>9272.4</v>
      </c>
      <c r="I809" s="1">
        <f t="shared" si="45"/>
        <v>7390.17</v>
      </c>
      <c r="J809" t="s">
        <v>22</v>
      </c>
      <c r="K809" s="45" t="s">
        <v>151</v>
      </c>
      <c r="L809" s="57">
        <v>0</v>
      </c>
      <c r="M809" s="58">
        <v>1882.23</v>
      </c>
      <c r="N809" s="57">
        <v>0.6</v>
      </c>
      <c r="O809" s="58">
        <v>0</v>
      </c>
      <c r="P809" s="57">
        <v>0</v>
      </c>
      <c r="Q809" s="58">
        <v>0</v>
      </c>
      <c r="R809" s="57">
        <v>0</v>
      </c>
      <c r="S809" s="58">
        <v>0</v>
      </c>
      <c r="T809" s="57">
        <v>0</v>
      </c>
      <c r="U809" s="58">
        <v>7390.17</v>
      </c>
      <c r="V809" s="57">
        <v>2.4</v>
      </c>
      <c r="W809" s="58">
        <v>0</v>
      </c>
      <c r="X809" s="59">
        <v>9275.4</v>
      </c>
    </row>
    <row r="810" spans="1:24" x14ac:dyDescent="0.25">
      <c r="A810" t="s">
        <v>92</v>
      </c>
      <c r="B810" t="s">
        <v>194</v>
      </c>
      <c r="C810" s="21">
        <f>H824</f>
        <v>933225.45</v>
      </c>
      <c r="D810" s="20">
        <f>I824</f>
        <v>745601.27</v>
      </c>
      <c r="E810" s="1"/>
      <c r="F810" t="s">
        <v>24</v>
      </c>
      <c r="G810" t="s">
        <v>25</v>
      </c>
      <c r="H810" s="1">
        <f t="shared" si="44"/>
        <v>47153.56</v>
      </c>
      <c r="I810" s="1">
        <f t="shared" si="45"/>
        <v>37594.36</v>
      </c>
      <c r="J810" t="s">
        <v>24</v>
      </c>
      <c r="K810" s="45" t="s">
        <v>152</v>
      </c>
      <c r="L810" s="57">
        <v>674.21</v>
      </c>
      <c r="M810" s="58">
        <v>9559.2000000000007</v>
      </c>
      <c r="N810" s="57">
        <v>1.28</v>
      </c>
      <c r="O810" s="58">
        <v>0</v>
      </c>
      <c r="P810" s="57">
        <v>0</v>
      </c>
      <c r="Q810" s="58">
        <v>0</v>
      </c>
      <c r="R810" s="57">
        <v>0</v>
      </c>
      <c r="S810" s="58">
        <v>0</v>
      </c>
      <c r="T810" s="57">
        <v>0</v>
      </c>
      <c r="U810" s="58">
        <v>37594.36</v>
      </c>
      <c r="V810" s="57">
        <v>5.08</v>
      </c>
      <c r="W810" s="58">
        <v>492.56</v>
      </c>
      <c r="X810" s="59">
        <v>48326.69</v>
      </c>
    </row>
    <row r="811" spans="1:24" x14ac:dyDescent="0.25">
      <c r="A811" t="s">
        <v>92</v>
      </c>
      <c r="B811" t="s">
        <v>109</v>
      </c>
      <c r="C811" s="21">
        <f>H811+SUM(H815:H817)+SUM(H820:H823)+SUM(H825:H826)</f>
        <v>449238.57999999996</v>
      </c>
      <c r="D811" s="20">
        <f>I811+SUM(I815:I817)+SUM(I820:I823)+SUM(I825:I826)</f>
        <v>358615.56</v>
      </c>
      <c r="E811" s="1"/>
      <c r="F811" t="s">
        <v>26</v>
      </c>
      <c r="G811" t="s">
        <v>27</v>
      </c>
      <c r="H811" s="1">
        <f t="shared" si="44"/>
        <v>46843.28</v>
      </c>
      <c r="I811" s="1">
        <f t="shared" si="45"/>
        <v>37380.980000000003</v>
      </c>
      <c r="J811" t="s">
        <v>26</v>
      </c>
      <c r="K811" s="45" t="s">
        <v>153</v>
      </c>
      <c r="L811" s="57">
        <v>0</v>
      </c>
      <c r="M811" s="58">
        <v>9462.2999999999993</v>
      </c>
      <c r="N811" s="57">
        <v>54.3</v>
      </c>
      <c r="O811" s="58">
        <v>0</v>
      </c>
      <c r="P811" s="57">
        <v>0</v>
      </c>
      <c r="Q811" s="58">
        <v>0</v>
      </c>
      <c r="R811" s="57">
        <v>0</v>
      </c>
      <c r="S811" s="58">
        <v>0</v>
      </c>
      <c r="T811" s="57">
        <v>0</v>
      </c>
      <c r="U811" s="58">
        <v>37380.980000000003</v>
      </c>
      <c r="V811" s="57">
        <v>217.12</v>
      </c>
      <c r="W811" s="58">
        <v>0</v>
      </c>
      <c r="X811" s="59">
        <v>47114.7</v>
      </c>
    </row>
    <row r="812" spans="1:24" x14ac:dyDescent="0.25">
      <c r="A812" t="s">
        <v>92</v>
      </c>
      <c r="B812" t="s">
        <v>107</v>
      </c>
      <c r="C812" s="21">
        <f>SUM(H827:H829)</f>
        <v>150817.57</v>
      </c>
      <c r="D812" s="20">
        <f>SUM(I827:I829)</f>
        <v>120354.18000000001</v>
      </c>
      <c r="E812" s="1"/>
      <c r="F812" t="s">
        <v>28</v>
      </c>
      <c r="G812" t="s">
        <v>29</v>
      </c>
      <c r="H812" s="1">
        <f t="shared" si="44"/>
        <v>243385.56</v>
      </c>
      <c r="I812" s="1">
        <f t="shared" si="45"/>
        <v>194586.59</v>
      </c>
      <c r="J812" t="s">
        <v>28</v>
      </c>
      <c r="K812" s="45" t="s">
        <v>154</v>
      </c>
      <c r="L812" s="57">
        <v>387.66</v>
      </c>
      <c r="M812" s="58">
        <v>48798.97</v>
      </c>
      <c r="N812" s="57">
        <v>29.51</v>
      </c>
      <c r="O812" s="58">
        <v>0</v>
      </c>
      <c r="P812" s="57">
        <v>0</v>
      </c>
      <c r="Q812" s="58">
        <v>0</v>
      </c>
      <c r="R812" s="57">
        <v>0</v>
      </c>
      <c r="S812" s="58">
        <v>0</v>
      </c>
      <c r="T812" s="57">
        <v>0</v>
      </c>
      <c r="U812" s="58">
        <v>194586.59</v>
      </c>
      <c r="V812" s="57">
        <v>117.7</v>
      </c>
      <c r="W812" s="58">
        <v>288.24</v>
      </c>
      <c r="X812" s="59">
        <v>244208.67</v>
      </c>
    </row>
    <row r="813" spans="1:24" x14ac:dyDescent="0.25">
      <c r="A813" t="s">
        <v>92</v>
      </c>
      <c r="B813" t="s">
        <v>108</v>
      </c>
      <c r="C813" s="21">
        <f>SUM(H830:H833)</f>
        <v>567563.81000000006</v>
      </c>
      <c r="D813" s="20">
        <f>SUM(I830:I833)</f>
        <v>453350.34</v>
      </c>
      <c r="F813" t="s">
        <v>30</v>
      </c>
      <c r="G813" t="s">
        <v>31</v>
      </c>
      <c r="H813" s="1">
        <f t="shared" si="44"/>
        <v>74739.209999999992</v>
      </c>
      <c r="I813" s="1">
        <f t="shared" si="45"/>
        <v>59698.77</v>
      </c>
      <c r="J813" t="s">
        <v>30</v>
      </c>
      <c r="K813" s="45" t="s">
        <v>155</v>
      </c>
      <c r="L813" s="57">
        <v>0</v>
      </c>
      <c r="M813" s="58">
        <v>15040.44</v>
      </c>
      <c r="N813" s="57">
        <v>48.85</v>
      </c>
      <c r="O813" s="58">
        <v>0</v>
      </c>
      <c r="P813" s="57">
        <v>0</v>
      </c>
      <c r="Q813" s="58">
        <v>0</v>
      </c>
      <c r="R813" s="57">
        <v>0</v>
      </c>
      <c r="S813" s="58">
        <v>0</v>
      </c>
      <c r="T813" s="57">
        <v>0</v>
      </c>
      <c r="U813" s="58">
        <v>59698.77</v>
      </c>
      <c r="V813" s="57">
        <v>194.73</v>
      </c>
      <c r="W813" s="58">
        <v>0</v>
      </c>
      <c r="X813" s="59">
        <v>74982.789999999994</v>
      </c>
    </row>
    <row r="814" spans="1:24" x14ac:dyDescent="0.25">
      <c r="A814" t="s">
        <v>92</v>
      </c>
      <c r="E814" s="6"/>
      <c r="F814" t="s">
        <v>32</v>
      </c>
      <c r="G814" t="s">
        <v>33</v>
      </c>
      <c r="H814" s="1">
        <f t="shared" si="44"/>
        <v>2477.9</v>
      </c>
      <c r="I814" s="1">
        <f t="shared" si="45"/>
        <v>1975.19</v>
      </c>
      <c r="J814" t="s">
        <v>32</v>
      </c>
      <c r="K814" s="45" t="s">
        <v>156</v>
      </c>
      <c r="L814" s="57">
        <v>0</v>
      </c>
      <c r="M814" s="58">
        <v>502.71</v>
      </c>
      <c r="N814" s="57">
        <v>0</v>
      </c>
      <c r="O814" s="58">
        <v>0</v>
      </c>
      <c r="P814" s="57">
        <v>0</v>
      </c>
      <c r="Q814" s="58">
        <v>0</v>
      </c>
      <c r="R814" s="57">
        <v>0</v>
      </c>
      <c r="S814" s="58">
        <v>0</v>
      </c>
      <c r="T814" s="57">
        <v>0</v>
      </c>
      <c r="U814" s="58">
        <v>1975.19</v>
      </c>
      <c r="V814" s="57">
        <v>0</v>
      </c>
      <c r="W814" s="58">
        <v>0</v>
      </c>
      <c r="X814" s="59">
        <v>2477.9</v>
      </c>
    </row>
    <row r="815" spans="1:24" x14ac:dyDescent="0.25">
      <c r="A815" t="s">
        <v>92</v>
      </c>
      <c r="B815" s="3" t="s">
        <v>97</v>
      </c>
      <c r="C815" s="25">
        <f>SUM(C800:C813)</f>
        <v>4709474.75</v>
      </c>
      <c r="D815" s="25">
        <f>SUM(D800:D813)</f>
        <v>3760871.6100000003</v>
      </c>
      <c r="F815" t="s">
        <v>34</v>
      </c>
      <c r="G815" t="s">
        <v>35</v>
      </c>
      <c r="H815" s="1">
        <f t="shared" si="44"/>
        <v>2548</v>
      </c>
      <c r="I815" s="1">
        <f t="shared" si="45"/>
        <v>2031.96</v>
      </c>
      <c r="J815" t="s">
        <v>34</v>
      </c>
      <c r="K815" s="45" t="s">
        <v>157</v>
      </c>
      <c r="L815" s="57">
        <v>0</v>
      </c>
      <c r="M815" s="58">
        <v>516.04</v>
      </c>
      <c r="N815" s="57">
        <v>0</v>
      </c>
      <c r="O815" s="58">
        <v>0</v>
      </c>
      <c r="P815" s="57">
        <v>0</v>
      </c>
      <c r="Q815" s="58">
        <v>0</v>
      </c>
      <c r="R815" s="57">
        <v>0</v>
      </c>
      <c r="S815" s="58">
        <v>0</v>
      </c>
      <c r="T815" s="57">
        <v>0</v>
      </c>
      <c r="U815" s="58">
        <v>2031.96</v>
      </c>
      <c r="V815" s="57">
        <v>0</v>
      </c>
      <c r="W815" s="58">
        <v>0</v>
      </c>
      <c r="X815" s="59">
        <v>2548</v>
      </c>
    </row>
    <row r="816" spans="1:24" x14ac:dyDescent="0.25">
      <c r="A816" t="s">
        <v>92</v>
      </c>
      <c r="F816" t="s">
        <v>36</v>
      </c>
      <c r="G816" t="s">
        <v>37</v>
      </c>
      <c r="H816" s="1">
        <f t="shared" si="44"/>
        <v>144567.25</v>
      </c>
      <c r="I816" s="1">
        <f t="shared" si="45"/>
        <v>115367.95</v>
      </c>
      <c r="J816" t="s">
        <v>36</v>
      </c>
      <c r="K816" s="45" t="s">
        <v>158</v>
      </c>
      <c r="L816" s="57">
        <v>0</v>
      </c>
      <c r="M816" s="58">
        <v>29199.3</v>
      </c>
      <c r="N816" s="57">
        <v>20.6</v>
      </c>
      <c r="O816" s="58">
        <v>0</v>
      </c>
      <c r="P816" s="57">
        <v>0</v>
      </c>
      <c r="Q816" s="58">
        <v>0</v>
      </c>
      <c r="R816" s="57">
        <v>0</v>
      </c>
      <c r="S816" s="58">
        <v>0</v>
      </c>
      <c r="T816" s="57">
        <v>0</v>
      </c>
      <c r="U816" s="58">
        <v>115367.95</v>
      </c>
      <c r="V816" s="57">
        <v>81.72</v>
      </c>
      <c r="W816" s="58">
        <v>0</v>
      </c>
      <c r="X816" s="59">
        <v>144669.57</v>
      </c>
    </row>
    <row r="817" spans="1:24" x14ac:dyDescent="0.25">
      <c r="A817" t="s">
        <v>92</v>
      </c>
      <c r="B817" s="30" t="s">
        <v>176</v>
      </c>
      <c r="C817" s="21">
        <f>SUM(C800:C811)</f>
        <v>3991093.37</v>
      </c>
      <c r="D817" s="20">
        <f>SUM(D800:D811)</f>
        <v>3187167.0900000003</v>
      </c>
      <c r="F817" t="s">
        <v>38</v>
      </c>
      <c r="G817" t="s">
        <v>39</v>
      </c>
      <c r="H817" s="1">
        <f t="shared" si="44"/>
        <v>3519.08</v>
      </c>
      <c r="I817" s="1">
        <f t="shared" si="45"/>
        <v>2807.31</v>
      </c>
      <c r="J817" t="s">
        <v>38</v>
      </c>
      <c r="K817" s="45" t="s">
        <v>159</v>
      </c>
      <c r="L817" s="57">
        <v>0</v>
      </c>
      <c r="M817" s="58">
        <v>711.77</v>
      </c>
      <c r="N817" s="57">
        <v>3.4</v>
      </c>
      <c r="O817" s="58">
        <v>0</v>
      </c>
      <c r="P817" s="57">
        <v>0</v>
      </c>
      <c r="Q817" s="58">
        <v>0</v>
      </c>
      <c r="R817" s="57">
        <v>0</v>
      </c>
      <c r="S817" s="58">
        <v>0</v>
      </c>
      <c r="T817" s="57">
        <v>0</v>
      </c>
      <c r="U817" s="58">
        <v>2807.31</v>
      </c>
      <c r="V817" s="57">
        <v>13.56</v>
      </c>
      <c r="W817" s="58">
        <v>0</v>
      </c>
      <c r="X817" s="59">
        <v>3536.04</v>
      </c>
    </row>
    <row r="818" spans="1:24" x14ac:dyDescent="0.25">
      <c r="A818" t="s">
        <v>92</v>
      </c>
      <c r="F818" t="s">
        <v>40</v>
      </c>
      <c r="G818" t="s">
        <v>41</v>
      </c>
      <c r="H818" s="1">
        <f t="shared" si="44"/>
        <v>8532.56</v>
      </c>
      <c r="I818" s="1">
        <f t="shared" si="45"/>
        <v>6821.51</v>
      </c>
      <c r="J818" t="s">
        <v>40</v>
      </c>
      <c r="K818" s="45" t="s">
        <v>160</v>
      </c>
      <c r="L818" s="57">
        <v>0</v>
      </c>
      <c r="M818" s="58">
        <v>1711.05</v>
      </c>
      <c r="N818" s="57">
        <v>0</v>
      </c>
      <c r="O818" s="58">
        <v>0</v>
      </c>
      <c r="P818" s="57">
        <v>0</v>
      </c>
      <c r="Q818" s="58">
        <v>0</v>
      </c>
      <c r="R818" s="57">
        <v>0</v>
      </c>
      <c r="S818" s="58">
        <v>0</v>
      </c>
      <c r="T818" s="57">
        <v>0</v>
      </c>
      <c r="U818" s="58">
        <v>6821.51</v>
      </c>
      <c r="V818" s="57">
        <v>0</v>
      </c>
      <c r="W818" s="58">
        <v>0</v>
      </c>
      <c r="X818" s="59">
        <v>8532.56</v>
      </c>
    </row>
    <row r="819" spans="1:24" x14ac:dyDescent="0.25">
      <c r="A819" t="s">
        <v>92</v>
      </c>
      <c r="F819" t="s">
        <v>42</v>
      </c>
      <c r="G819" t="s">
        <v>43</v>
      </c>
      <c r="H819" s="1">
        <f t="shared" si="44"/>
        <v>211799.58000000002</v>
      </c>
      <c r="I819" s="1">
        <f t="shared" si="45"/>
        <v>169001.79</v>
      </c>
      <c r="J819" t="s">
        <v>42</v>
      </c>
      <c r="K819" s="45" t="s">
        <v>161</v>
      </c>
      <c r="L819" s="57">
        <v>0</v>
      </c>
      <c r="M819" s="58">
        <v>42797.79</v>
      </c>
      <c r="N819" s="57">
        <v>61.09</v>
      </c>
      <c r="O819" s="58">
        <v>0</v>
      </c>
      <c r="P819" s="57">
        <v>0</v>
      </c>
      <c r="Q819" s="58">
        <v>0</v>
      </c>
      <c r="R819" s="57">
        <v>0</v>
      </c>
      <c r="S819" s="58">
        <v>0</v>
      </c>
      <c r="T819" s="57">
        <v>0</v>
      </c>
      <c r="U819" s="58">
        <v>169001.79</v>
      </c>
      <c r="V819" s="57">
        <v>243.22</v>
      </c>
      <c r="W819" s="58">
        <v>0</v>
      </c>
      <c r="X819" s="59">
        <v>212103.89</v>
      </c>
    </row>
    <row r="820" spans="1:24" x14ac:dyDescent="0.25">
      <c r="A820" t="s">
        <v>92</v>
      </c>
      <c r="F820" t="s">
        <v>44</v>
      </c>
      <c r="G820" t="s">
        <v>45</v>
      </c>
      <c r="H820" s="1">
        <f t="shared" si="44"/>
        <v>20463.739999999998</v>
      </c>
      <c r="I820" s="1">
        <f t="shared" si="45"/>
        <v>16370.31</v>
      </c>
      <c r="J820" t="s">
        <v>44</v>
      </c>
      <c r="K820" s="45" t="s">
        <v>162</v>
      </c>
      <c r="L820" s="57">
        <v>0</v>
      </c>
      <c r="M820" s="58">
        <v>4093.43</v>
      </c>
      <c r="N820" s="57">
        <v>0</v>
      </c>
      <c r="O820" s="58">
        <v>0</v>
      </c>
      <c r="P820" s="57">
        <v>0</v>
      </c>
      <c r="Q820" s="58">
        <v>0</v>
      </c>
      <c r="R820" s="57">
        <v>0</v>
      </c>
      <c r="S820" s="58">
        <v>0</v>
      </c>
      <c r="T820" s="57">
        <v>0</v>
      </c>
      <c r="U820" s="58">
        <v>16370.31</v>
      </c>
      <c r="V820" s="57">
        <v>0</v>
      </c>
      <c r="W820" s="58">
        <v>0</v>
      </c>
      <c r="X820" s="59">
        <v>20463.740000000002</v>
      </c>
    </row>
    <row r="821" spans="1:24" x14ac:dyDescent="0.25">
      <c r="A821" t="s">
        <v>92</v>
      </c>
      <c r="F821" t="s">
        <v>46</v>
      </c>
      <c r="G821" t="s">
        <v>47</v>
      </c>
      <c r="H821" s="1">
        <f t="shared" si="44"/>
        <v>28896.02</v>
      </c>
      <c r="I821" s="1">
        <f t="shared" si="45"/>
        <v>23051.79</v>
      </c>
      <c r="J821" t="s">
        <v>46</v>
      </c>
      <c r="K821" s="45" t="s">
        <v>163</v>
      </c>
      <c r="L821" s="57">
        <v>658.25</v>
      </c>
      <c r="M821" s="58">
        <v>5844.23</v>
      </c>
      <c r="N821" s="57">
        <v>58.8</v>
      </c>
      <c r="O821" s="58">
        <v>0</v>
      </c>
      <c r="P821" s="57">
        <v>0</v>
      </c>
      <c r="Q821" s="58">
        <v>0</v>
      </c>
      <c r="R821" s="57">
        <v>0</v>
      </c>
      <c r="S821" s="58">
        <v>0</v>
      </c>
      <c r="T821" s="57">
        <v>0</v>
      </c>
      <c r="U821" s="58">
        <v>23051.79</v>
      </c>
      <c r="V821" s="57">
        <v>233.36</v>
      </c>
      <c r="W821" s="58">
        <v>492.19</v>
      </c>
      <c r="X821" s="59">
        <v>30338.62</v>
      </c>
    </row>
    <row r="822" spans="1:24" x14ac:dyDescent="0.25">
      <c r="A822" t="s">
        <v>92</v>
      </c>
      <c r="F822" t="s">
        <v>48</v>
      </c>
      <c r="G822" t="s">
        <v>49</v>
      </c>
      <c r="H822" s="1">
        <f t="shared" si="44"/>
        <v>11860.49</v>
      </c>
      <c r="I822" s="1">
        <f t="shared" si="45"/>
        <v>9480.9599999999991</v>
      </c>
      <c r="J822" t="s">
        <v>48</v>
      </c>
      <c r="K822" s="45" t="s">
        <v>164</v>
      </c>
      <c r="L822" s="57">
        <v>0</v>
      </c>
      <c r="M822" s="58">
        <v>2379.5300000000002</v>
      </c>
      <c r="N822" s="57">
        <v>0</v>
      </c>
      <c r="O822" s="58">
        <v>0</v>
      </c>
      <c r="P822" s="57">
        <v>0</v>
      </c>
      <c r="Q822" s="58">
        <v>0</v>
      </c>
      <c r="R822" s="57">
        <v>0</v>
      </c>
      <c r="S822" s="58">
        <v>0</v>
      </c>
      <c r="T822" s="57">
        <v>0</v>
      </c>
      <c r="U822" s="58">
        <v>9480.9599999999991</v>
      </c>
      <c r="V822" s="57">
        <v>0</v>
      </c>
      <c r="W822" s="58">
        <v>0</v>
      </c>
      <c r="X822" s="59">
        <v>11860.49</v>
      </c>
    </row>
    <row r="823" spans="1:24" x14ac:dyDescent="0.25">
      <c r="A823" t="s">
        <v>92</v>
      </c>
      <c r="F823" t="s">
        <v>50</v>
      </c>
      <c r="G823" t="s">
        <v>51</v>
      </c>
      <c r="H823" s="1">
        <f t="shared" si="44"/>
        <v>97694.1</v>
      </c>
      <c r="I823" s="1">
        <f t="shared" si="45"/>
        <v>77962.7</v>
      </c>
      <c r="J823" t="s">
        <v>50</v>
      </c>
      <c r="K823" s="45" t="s">
        <v>165</v>
      </c>
      <c r="L823" s="57">
        <v>0</v>
      </c>
      <c r="M823" s="58">
        <v>19731.400000000001</v>
      </c>
      <c r="N823" s="57">
        <v>609.04999999999995</v>
      </c>
      <c r="O823" s="58">
        <v>0</v>
      </c>
      <c r="P823" s="57">
        <v>0</v>
      </c>
      <c r="Q823" s="58">
        <v>0</v>
      </c>
      <c r="R823" s="57">
        <v>0</v>
      </c>
      <c r="S823" s="58">
        <v>0</v>
      </c>
      <c r="T823" s="57">
        <v>0</v>
      </c>
      <c r="U823" s="58">
        <v>77962.7</v>
      </c>
      <c r="V823" s="57">
        <v>2411.42</v>
      </c>
      <c r="W823" s="58">
        <v>0</v>
      </c>
      <c r="X823" s="59">
        <v>100714.57</v>
      </c>
    </row>
    <row r="824" spans="1:24" x14ac:dyDescent="0.25">
      <c r="A824" t="s">
        <v>92</v>
      </c>
      <c r="F824" t="s">
        <v>52</v>
      </c>
      <c r="G824" t="s">
        <v>53</v>
      </c>
      <c r="H824" s="1">
        <f t="shared" si="44"/>
        <v>933225.45</v>
      </c>
      <c r="I824" s="1">
        <f t="shared" si="45"/>
        <v>745601.27</v>
      </c>
      <c r="J824" t="s">
        <v>52</v>
      </c>
      <c r="K824" s="45" t="s">
        <v>166</v>
      </c>
      <c r="L824" s="57">
        <v>0</v>
      </c>
      <c r="M824" s="58">
        <v>187621.58</v>
      </c>
      <c r="N824" s="57">
        <v>2490.4499999999998</v>
      </c>
      <c r="O824" s="58">
        <v>2.6</v>
      </c>
      <c r="P824" s="57">
        <v>0</v>
      </c>
      <c r="Q824" s="58">
        <v>0</v>
      </c>
      <c r="R824" s="57">
        <v>0</v>
      </c>
      <c r="S824" s="58">
        <v>0</v>
      </c>
      <c r="T824" s="57">
        <v>0</v>
      </c>
      <c r="U824" s="58">
        <v>745601.27</v>
      </c>
      <c r="V824" s="57">
        <v>9955.83</v>
      </c>
      <c r="W824" s="58">
        <v>0</v>
      </c>
      <c r="X824" s="59">
        <v>945671.73</v>
      </c>
    </row>
    <row r="825" spans="1:24" x14ac:dyDescent="0.25">
      <c r="A825" t="s">
        <v>92</v>
      </c>
      <c r="F825" t="s">
        <v>54</v>
      </c>
      <c r="G825" t="s">
        <v>55</v>
      </c>
      <c r="H825" s="1">
        <f t="shared" si="44"/>
        <v>69.56</v>
      </c>
      <c r="I825" s="1">
        <f t="shared" si="45"/>
        <v>55.62</v>
      </c>
      <c r="J825" t="s">
        <v>54</v>
      </c>
      <c r="K825" s="45" t="s">
        <v>167</v>
      </c>
      <c r="L825" s="57">
        <v>0</v>
      </c>
      <c r="M825" s="58">
        <v>13.94</v>
      </c>
      <c r="N825" s="57">
        <v>0</v>
      </c>
      <c r="O825" s="58">
        <v>0</v>
      </c>
      <c r="P825" s="57">
        <v>0</v>
      </c>
      <c r="Q825" s="58">
        <v>0</v>
      </c>
      <c r="R825" s="57">
        <v>0</v>
      </c>
      <c r="S825" s="58">
        <v>0</v>
      </c>
      <c r="T825" s="57">
        <v>0</v>
      </c>
      <c r="U825" s="58">
        <v>55.62</v>
      </c>
      <c r="V825" s="57">
        <v>0</v>
      </c>
      <c r="W825" s="58">
        <v>0</v>
      </c>
      <c r="X825" s="59">
        <v>69.56</v>
      </c>
    </row>
    <row r="826" spans="1:24" x14ac:dyDescent="0.25">
      <c r="A826" t="s">
        <v>92</v>
      </c>
      <c r="F826" t="s">
        <v>56</v>
      </c>
      <c r="G826" t="s">
        <v>57</v>
      </c>
      <c r="H826" s="1">
        <f t="shared" si="44"/>
        <v>92777.06</v>
      </c>
      <c r="I826" s="1">
        <f t="shared" si="45"/>
        <v>74105.98</v>
      </c>
      <c r="J826" t="s">
        <v>56</v>
      </c>
      <c r="K826" s="45" t="s">
        <v>168</v>
      </c>
      <c r="L826" s="57">
        <v>48.97</v>
      </c>
      <c r="M826" s="58">
        <v>18671.080000000002</v>
      </c>
      <c r="N826" s="57">
        <v>11.3</v>
      </c>
      <c r="O826" s="58">
        <v>0</v>
      </c>
      <c r="P826" s="57">
        <v>0</v>
      </c>
      <c r="Q826" s="58">
        <v>0</v>
      </c>
      <c r="R826" s="57">
        <v>0</v>
      </c>
      <c r="S826" s="58">
        <v>0</v>
      </c>
      <c r="T826" s="57">
        <v>0</v>
      </c>
      <c r="U826" s="58">
        <v>74105.98</v>
      </c>
      <c r="V826" s="57">
        <v>45.18</v>
      </c>
      <c r="W826" s="58">
        <v>36.729999999999997</v>
      </c>
      <c r="X826" s="59">
        <v>92919.24</v>
      </c>
    </row>
    <row r="827" spans="1:24" x14ac:dyDescent="0.25">
      <c r="A827" t="s">
        <v>92</v>
      </c>
      <c r="F827" t="s">
        <v>58</v>
      </c>
      <c r="G827" t="s">
        <v>59</v>
      </c>
      <c r="H827" s="1">
        <f t="shared" si="44"/>
        <v>136663.77000000002</v>
      </c>
      <c r="I827" s="1">
        <f t="shared" si="45"/>
        <v>108957.63</v>
      </c>
      <c r="J827" t="s">
        <v>58</v>
      </c>
      <c r="K827" s="45" t="s">
        <v>169</v>
      </c>
      <c r="L827" s="57">
        <v>105542.52</v>
      </c>
      <c r="M827" s="58">
        <v>27706.14</v>
      </c>
      <c r="N827" s="57">
        <v>0</v>
      </c>
      <c r="O827" s="58">
        <v>0</v>
      </c>
      <c r="P827" s="57">
        <v>0</v>
      </c>
      <c r="Q827" s="58">
        <v>0</v>
      </c>
      <c r="R827" s="57">
        <v>0</v>
      </c>
      <c r="S827" s="58">
        <v>0</v>
      </c>
      <c r="T827" s="57">
        <v>0</v>
      </c>
      <c r="U827" s="58">
        <v>108957.63</v>
      </c>
      <c r="V827" s="57">
        <v>0</v>
      </c>
      <c r="W827" s="58">
        <v>79670.009999999995</v>
      </c>
      <c r="X827" s="59">
        <v>321876.3</v>
      </c>
    </row>
    <row r="828" spans="1:24" x14ac:dyDescent="0.25">
      <c r="A828" t="s">
        <v>92</v>
      </c>
      <c r="F828" t="s">
        <v>60</v>
      </c>
      <c r="G828" t="s">
        <v>61</v>
      </c>
      <c r="H828" s="1">
        <f t="shared" si="44"/>
        <v>14153.8</v>
      </c>
      <c r="I828" s="1">
        <f t="shared" si="45"/>
        <v>11396.55</v>
      </c>
      <c r="J828" t="s">
        <v>60</v>
      </c>
      <c r="K828" s="45" t="s">
        <v>170</v>
      </c>
      <c r="L828" s="57">
        <v>10240.56</v>
      </c>
      <c r="M828" s="58">
        <v>2757.25</v>
      </c>
      <c r="N828" s="57">
        <v>120.37</v>
      </c>
      <c r="O828" s="58">
        <v>0</v>
      </c>
      <c r="P828" s="57">
        <v>0</v>
      </c>
      <c r="Q828" s="58">
        <v>0</v>
      </c>
      <c r="R828" s="57">
        <v>0</v>
      </c>
      <c r="S828" s="58">
        <v>0</v>
      </c>
      <c r="T828" s="57">
        <v>0</v>
      </c>
      <c r="U828" s="58">
        <v>11396.55</v>
      </c>
      <c r="V828" s="57">
        <v>464.76</v>
      </c>
      <c r="W828" s="58">
        <v>7663.57</v>
      </c>
      <c r="X828" s="59">
        <v>32643.06</v>
      </c>
    </row>
    <row r="829" spans="1:24" x14ac:dyDescent="0.25">
      <c r="A829" t="s">
        <v>92</v>
      </c>
      <c r="F829" t="s">
        <v>62</v>
      </c>
      <c r="G829" t="s">
        <v>63</v>
      </c>
      <c r="H829" s="1">
        <f t="shared" si="44"/>
        <v>0</v>
      </c>
      <c r="I829" s="1">
        <f t="shared" si="45"/>
        <v>0</v>
      </c>
      <c r="J829" t="s">
        <v>62</v>
      </c>
      <c r="K829" s="45" t="s">
        <v>171</v>
      </c>
      <c r="L829" s="57">
        <v>0</v>
      </c>
      <c r="M829" s="58">
        <v>0</v>
      </c>
      <c r="N829" s="57">
        <v>0</v>
      </c>
      <c r="O829" s="58">
        <v>0</v>
      </c>
      <c r="P829" s="57">
        <v>0</v>
      </c>
      <c r="Q829" s="58">
        <v>0</v>
      </c>
      <c r="R829" s="57">
        <v>0</v>
      </c>
      <c r="S829" s="58">
        <v>0</v>
      </c>
      <c r="T829" s="57">
        <v>0</v>
      </c>
      <c r="U829" s="58">
        <v>0</v>
      </c>
      <c r="V829" s="57">
        <v>0</v>
      </c>
      <c r="W829" s="58">
        <v>0</v>
      </c>
      <c r="X829" s="59">
        <v>0</v>
      </c>
    </row>
    <row r="830" spans="1:24" x14ac:dyDescent="0.25">
      <c r="A830" t="s">
        <v>92</v>
      </c>
      <c r="F830" t="s">
        <v>64</v>
      </c>
      <c r="G830" t="s">
        <v>65</v>
      </c>
      <c r="H830" s="1">
        <f t="shared" si="44"/>
        <v>294309.96000000002</v>
      </c>
      <c r="I830" s="1">
        <f t="shared" si="45"/>
        <v>235263.19</v>
      </c>
      <c r="J830" t="s">
        <v>64</v>
      </c>
      <c r="K830" s="45" t="s">
        <v>172</v>
      </c>
      <c r="L830" s="57">
        <v>0</v>
      </c>
      <c r="M830" s="58">
        <v>59046.77</v>
      </c>
      <c r="N830" s="57">
        <v>0.56000000000000005</v>
      </c>
      <c r="O830" s="58">
        <v>0</v>
      </c>
      <c r="P830" s="57">
        <v>0</v>
      </c>
      <c r="Q830" s="58">
        <v>0</v>
      </c>
      <c r="R830" s="57">
        <v>0</v>
      </c>
      <c r="S830" s="58">
        <v>0</v>
      </c>
      <c r="T830" s="57">
        <v>0</v>
      </c>
      <c r="U830" s="58">
        <v>235263.19</v>
      </c>
      <c r="V830" s="57">
        <v>2.29</v>
      </c>
      <c r="W830" s="58">
        <v>0</v>
      </c>
      <c r="X830" s="59">
        <v>294312.81</v>
      </c>
    </row>
    <row r="831" spans="1:24" x14ac:dyDescent="0.25">
      <c r="A831" t="s">
        <v>92</v>
      </c>
      <c r="F831" t="s">
        <v>66</v>
      </c>
      <c r="G831" t="s">
        <v>67</v>
      </c>
      <c r="H831" s="1">
        <f t="shared" si="44"/>
        <v>211970.72</v>
      </c>
      <c r="I831" s="1">
        <f t="shared" si="45"/>
        <v>169136.25</v>
      </c>
      <c r="J831" t="s">
        <v>66</v>
      </c>
      <c r="K831" s="45" t="s">
        <v>173</v>
      </c>
      <c r="L831" s="57">
        <v>0</v>
      </c>
      <c r="M831" s="58">
        <v>42834.47</v>
      </c>
      <c r="N831" s="57">
        <v>74.709999999999994</v>
      </c>
      <c r="O831" s="58">
        <v>0</v>
      </c>
      <c r="P831" s="57">
        <v>0</v>
      </c>
      <c r="Q831" s="58">
        <v>0</v>
      </c>
      <c r="R831" s="57">
        <v>0</v>
      </c>
      <c r="S831" s="58">
        <v>0</v>
      </c>
      <c r="T831" s="57">
        <v>0</v>
      </c>
      <c r="U831" s="58">
        <v>169136.25</v>
      </c>
      <c r="V831" s="57">
        <v>296.52</v>
      </c>
      <c r="W831" s="58">
        <v>0</v>
      </c>
      <c r="X831" s="59">
        <v>212341.95</v>
      </c>
    </row>
    <row r="832" spans="1:24" x14ac:dyDescent="0.25">
      <c r="A832" t="s">
        <v>92</v>
      </c>
      <c r="F832" t="s">
        <v>68</v>
      </c>
      <c r="G832" t="s">
        <v>69</v>
      </c>
      <c r="H832" s="1">
        <f t="shared" si="44"/>
        <v>8005.72</v>
      </c>
      <c r="I832" s="1">
        <f t="shared" si="45"/>
        <v>6395.71</v>
      </c>
      <c r="J832" t="s">
        <v>68</v>
      </c>
      <c r="K832" s="45" t="s">
        <v>174</v>
      </c>
      <c r="L832" s="57">
        <v>0</v>
      </c>
      <c r="M832" s="58">
        <v>1610.01</v>
      </c>
      <c r="N832" s="57">
        <v>0</v>
      </c>
      <c r="O832" s="58">
        <v>0</v>
      </c>
      <c r="P832" s="57">
        <v>0</v>
      </c>
      <c r="Q832" s="58">
        <v>0</v>
      </c>
      <c r="R832" s="57">
        <v>0</v>
      </c>
      <c r="S832" s="58">
        <v>0</v>
      </c>
      <c r="T832" s="57">
        <v>0</v>
      </c>
      <c r="U832" s="58">
        <v>6395.71</v>
      </c>
      <c r="V832" s="57">
        <v>0</v>
      </c>
      <c r="W832" s="58">
        <v>0</v>
      </c>
      <c r="X832" s="59">
        <v>8005.72</v>
      </c>
    </row>
    <row r="833" spans="1:24" x14ac:dyDescent="0.25">
      <c r="A833" t="s">
        <v>92</v>
      </c>
      <c r="F833" t="s">
        <v>70</v>
      </c>
      <c r="G833" t="s">
        <v>71</v>
      </c>
      <c r="H833" s="1">
        <f t="shared" si="44"/>
        <v>53277.41</v>
      </c>
      <c r="I833" s="1">
        <f t="shared" si="45"/>
        <v>42555.19</v>
      </c>
      <c r="J833" t="s">
        <v>70</v>
      </c>
      <c r="K833" s="45" t="s">
        <v>175</v>
      </c>
      <c r="L833" s="57">
        <v>-0.02</v>
      </c>
      <c r="M833" s="58">
        <v>10722.22</v>
      </c>
      <c r="N833" s="57">
        <v>0</v>
      </c>
      <c r="O833" s="58">
        <v>0</v>
      </c>
      <c r="P833" s="57">
        <v>0</v>
      </c>
      <c r="Q833" s="58">
        <v>0</v>
      </c>
      <c r="R833" s="57">
        <v>0</v>
      </c>
      <c r="S833" s="58">
        <v>0</v>
      </c>
      <c r="T833" s="57">
        <v>0</v>
      </c>
      <c r="U833" s="58">
        <v>42555.19</v>
      </c>
      <c r="V833" s="57">
        <v>0</v>
      </c>
      <c r="W833" s="58">
        <v>0</v>
      </c>
      <c r="X833" s="59">
        <v>53277.39</v>
      </c>
    </row>
    <row r="834" spans="1:24" ht="13.8" thickBot="1" x14ac:dyDescent="0.3">
      <c r="H834" s="6">
        <f>SUM(H800:H833)</f>
        <v>4709474.7500000009</v>
      </c>
      <c r="I834" s="6">
        <f>SUM(I800:I833)</f>
        <v>3760871.61</v>
      </c>
      <c r="K834" s="42"/>
      <c r="L834" s="60">
        <v>117552.15</v>
      </c>
      <c r="M834" s="61">
        <v>948600.5399999998</v>
      </c>
      <c r="N834" s="60">
        <v>12878.309999999998</v>
      </c>
      <c r="O834" s="61">
        <v>2.6</v>
      </c>
      <c r="P834" s="60">
        <v>0</v>
      </c>
      <c r="Q834" s="61">
        <v>0</v>
      </c>
      <c r="R834" s="60">
        <v>0</v>
      </c>
      <c r="S834" s="61">
        <v>0</v>
      </c>
      <c r="T834" s="60">
        <v>0</v>
      </c>
      <c r="U834" s="61">
        <v>3760871.61</v>
      </c>
      <c r="V834" s="60">
        <v>51220.710000000006</v>
      </c>
      <c r="W834" s="61">
        <v>88643.299999999988</v>
      </c>
      <c r="X834" s="60">
        <v>4979769.22</v>
      </c>
    </row>
    <row r="835" spans="1:24" ht="13.8" thickTop="1" x14ac:dyDescent="0.25">
      <c r="H835" s="1"/>
      <c r="I835" s="1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51"/>
      <c r="X835" s="42"/>
    </row>
    <row r="836" spans="1:24" x14ac:dyDescent="0.25">
      <c r="A836" t="s">
        <v>93</v>
      </c>
      <c r="B836" t="s">
        <v>98</v>
      </c>
      <c r="C836" s="21">
        <f>SUM(H836:H838)</f>
        <v>291906.34000000003</v>
      </c>
      <c r="D836" s="20">
        <f>SUM(I836:I838)</f>
        <v>228294.92</v>
      </c>
      <c r="E836" s="1"/>
      <c r="F836" t="s">
        <v>4</v>
      </c>
      <c r="G836" t="s">
        <v>5</v>
      </c>
      <c r="H836" s="1">
        <f t="shared" ref="H836:H869" si="46">SUM(M836,O836,Q836,U836,S836)</f>
        <v>29260.75</v>
      </c>
      <c r="I836" s="1">
        <f t="shared" ref="I836:I869" si="47">U836</f>
        <v>23037.79</v>
      </c>
      <c r="J836" t="s">
        <v>4</v>
      </c>
      <c r="K836" s="45" t="s">
        <v>142</v>
      </c>
      <c r="L836" s="57">
        <v>0</v>
      </c>
      <c r="M836" s="58">
        <v>5883.18</v>
      </c>
      <c r="N836" s="57">
        <v>0</v>
      </c>
      <c r="O836" s="58">
        <v>339.78</v>
      </c>
      <c r="P836" s="57">
        <v>0</v>
      </c>
      <c r="Q836" s="58">
        <v>0</v>
      </c>
      <c r="R836" s="57">
        <v>0</v>
      </c>
      <c r="S836" s="58">
        <v>0</v>
      </c>
      <c r="T836" s="57">
        <v>0</v>
      </c>
      <c r="U836" s="58">
        <v>23037.79</v>
      </c>
      <c r="V836" s="57">
        <v>0</v>
      </c>
      <c r="W836" s="58">
        <v>0</v>
      </c>
      <c r="X836" s="59">
        <v>29260.75</v>
      </c>
    </row>
    <row r="837" spans="1:24" x14ac:dyDescent="0.25">
      <c r="A837" t="s">
        <v>93</v>
      </c>
      <c r="B837" t="s">
        <v>99</v>
      </c>
      <c r="C837" s="21">
        <f>H848</f>
        <v>430446.88</v>
      </c>
      <c r="D837" s="20">
        <f>I848</f>
        <v>336537.83</v>
      </c>
      <c r="E837" s="1"/>
      <c r="F837" t="s">
        <v>6</v>
      </c>
      <c r="G837" t="s">
        <v>7</v>
      </c>
      <c r="H837" s="1">
        <f t="shared" si="46"/>
        <v>30298.92</v>
      </c>
      <c r="I837" s="1">
        <f t="shared" si="47"/>
        <v>23681</v>
      </c>
      <c r="J837" t="s">
        <v>6</v>
      </c>
      <c r="K837" s="45" t="s">
        <v>143</v>
      </c>
      <c r="L837" s="57">
        <v>0</v>
      </c>
      <c r="M837" s="58">
        <v>6062.82</v>
      </c>
      <c r="N837" s="57">
        <v>0</v>
      </c>
      <c r="O837" s="58">
        <v>555.1</v>
      </c>
      <c r="P837" s="57">
        <v>0</v>
      </c>
      <c r="Q837" s="58">
        <v>0</v>
      </c>
      <c r="R837" s="57">
        <v>0</v>
      </c>
      <c r="S837" s="58">
        <v>0</v>
      </c>
      <c r="T837" s="57">
        <v>0</v>
      </c>
      <c r="U837" s="58">
        <v>23681</v>
      </c>
      <c r="V837" s="57">
        <v>0</v>
      </c>
      <c r="W837" s="58">
        <v>0</v>
      </c>
      <c r="X837" s="59">
        <v>30298.92</v>
      </c>
    </row>
    <row r="838" spans="1:24" x14ac:dyDescent="0.25">
      <c r="A838" t="s">
        <v>93</v>
      </c>
      <c r="B838" t="s">
        <v>100</v>
      </c>
      <c r="C838" s="21">
        <f>SUM(H839:H840)</f>
        <v>59742.36</v>
      </c>
      <c r="D838" s="20">
        <f>SUM(I839:I840)</f>
        <v>46680.82</v>
      </c>
      <c r="E838" s="1"/>
      <c r="F838" t="s">
        <v>8</v>
      </c>
      <c r="G838" t="s">
        <v>9</v>
      </c>
      <c r="H838" s="1">
        <f t="shared" si="46"/>
        <v>232346.67</v>
      </c>
      <c r="I838" s="1">
        <f t="shared" si="47"/>
        <v>181576.13</v>
      </c>
      <c r="J838" t="s">
        <v>8</v>
      </c>
      <c r="K838" s="45" t="s">
        <v>144</v>
      </c>
      <c r="L838" s="57">
        <v>0</v>
      </c>
      <c r="M838" s="58">
        <v>45853.78</v>
      </c>
      <c r="N838" s="57">
        <v>43.49</v>
      </c>
      <c r="O838" s="58">
        <v>4916.76</v>
      </c>
      <c r="P838" s="57">
        <v>3.07</v>
      </c>
      <c r="Q838" s="58">
        <v>0</v>
      </c>
      <c r="R838" s="57">
        <v>0</v>
      </c>
      <c r="S838" s="58">
        <v>0</v>
      </c>
      <c r="T838" s="57">
        <v>0</v>
      </c>
      <c r="U838" s="58">
        <v>181576.13</v>
      </c>
      <c r="V838" s="57">
        <v>173.59</v>
      </c>
      <c r="W838" s="58">
        <v>0</v>
      </c>
      <c r="X838" s="59">
        <v>232566.82</v>
      </c>
    </row>
    <row r="839" spans="1:24" x14ac:dyDescent="0.25">
      <c r="A839" t="s">
        <v>93</v>
      </c>
      <c r="B839" t="s">
        <v>110</v>
      </c>
      <c r="C839" s="21">
        <f>H841</f>
        <v>75346.27</v>
      </c>
      <c r="D839" s="20">
        <f>I841</f>
        <v>58586.01</v>
      </c>
      <c r="E839" s="1"/>
      <c r="F839" t="s">
        <v>10</v>
      </c>
      <c r="G839" t="s">
        <v>11</v>
      </c>
      <c r="H839" s="1">
        <f t="shared" si="46"/>
        <v>30871.199999999997</v>
      </c>
      <c r="I839" s="1">
        <f t="shared" si="47"/>
        <v>24115.599999999999</v>
      </c>
      <c r="J839" t="s">
        <v>10</v>
      </c>
      <c r="K839" s="45" t="s">
        <v>145</v>
      </c>
      <c r="L839" s="57">
        <v>0</v>
      </c>
      <c r="M839" s="58">
        <v>6100.57</v>
      </c>
      <c r="N839" s="57">
        <v>3.2</v>
      </c>
      <c r="O839" s="58">
        <v>655.03</v>
      </c>
      <c r="P839" s="57">
        <v>0</v>
      </c>
      <c r="Q839" s="58">
        <v>0</v>
      </c>
      <c r="R839" s="57">
        <v>0</v>
      </c>
      <c r="S839" s="58">
        <v>0</v>
      </c>
      <c r="T839" s="57">
        <v>0</v>
      </c>
      <c r="U839" s="58">
        <v>24115.599999999999</v>
      </c>
      <c r="V839" s="57">
        <v>12.48</v>
      </c>
      <c r="W839" s="58">
        <v>0</v>
      </c>
      <c r="X839" s="59">
        <v>30886.880000000001</v>
      </c>
    </row>
    <row r="840" spans="1:24" x14ac:dyDescent="0.25">
      <c r="A840" t="s">
        <v>93</v>
      </c>
      <c r="B840" t="s">
        <v>101</v>
      </c>
      <c r="C840" s="21">
        <f>SUM(H842:H843)</f>
        <v>290276.94</v>
      </c>
      <c r="D840" s="20">
        <f>SUM(I842:I843)</f>
        <v>264446.49</v>
      </c>
      <c r="E840" s="1"/>
      <c r="F840" t="s">
        <v>12</v>
      </c>
      <c r="G840" t="s">
        <v>13</v>
      </c>
      <c r="H840" s="1">
        <f t="shared" si="46"/>
        <v>28871.16</v>
      </c>
      <c r="I840" s="1">
        <f t="shared" si="47"/>
        <v>22565.22</v>
      </c>
      <c r="J840" t="s">
        <v>12</v>
      </c>
      <c r="K840" s="45" t="s">
        <v>146</v>
      </c>
      <c r="L840" s="57">
        <v>0</v>
      </c>
      <c r="M840" s="58">
        <v>5695.15</v>
      </c>
      <c r="N840" s="57">
        <v>370.21</v>
      </c>
      <c r="O840" s="58">
        <v>610.79</v>
      </c>
      <c r="P840" s="57">
        <v>55.51</v>
      </c>
      <c r="Q840" s="58">
        <v>0</v>
      </c>
      <c r="R840" s="57">
        <v>0</v>
      </c>
      <c r="S840" s="58">
        <v>0</v>
      </c>
      <c r="T840" s="57">
        <v>0</v>
      </c>
      <c r="U840" s="58">
        <v>22565.22</v>
      </c>
      <c r="V840" s="57">
        <v>1469.65</v>
      </c>
      <c r="W840" s="58">
        <v>0</v>
      </c>
      <c r="X840" s="59">
        <v>30766.53</v>
      </c>
    </row>
    <row r="841" spans="1:24" x14ac:dyDescent="0.25">
      <c r="A841" t="s">
        <v>93</v>
      </c>
      <c r="B841" t="s">
        <v>102</v>
      </c>
      <c r="C841" s="21">
        <f>SUM(H844:H845)</f>
        <v>157217.12</v>
      </c>
      <c r="D841" s="20">
        <f>SUM(I844:I845)</f>
        <v>122757.28</v>
      </c>
      <c r="E841" s="1"/>
      <c r="F841" t="s">
        <v>14</v>
      </c>
      <c r="G841" t="s">
        <v>15</v>
      </c>
      <c r="H841" s="1">
        <f t="shared" si="46"/>
        <v>75346.27</v>
      </c>
      <c r="I841" s="1">
        <f t="shared" si="47"/>
        <v>58586.01</v>
      </c>
      <c r="J841" t="s">
        <v>14</v>
      </c>
      <c r="K841" s="45" t="s">
        <v>147</v>
      </c>
      <c r="L841" s="57">
        <v>0</v>
      </c>
      <c r="M841" s="58">
        <v>14781.4</v>
      </c>
      <c r="N841" s="57">
        <v>484.36</v>
      </c>
      <c r="O841" s="58">
        <v>1978.86</v>
      </c>
      <c r="P841" s="57">
        <v>12.35</v>
      </c>
      <c r="Q841" s="58">
        <v>0</v>
      </c>
      <c r="R841" s="57">
        <v>0</v>
      </c>
      <c r="S841" s="58">
        <v>0</v>
      </c>
      <c r="T841" s="57">
        <v>0</v>
      </c>
      <c r="U841" s="58">
        <v>58586.01</v>
      </c>
      <c r="V841" s="57">
        <v>1925.86</v>
      </c>
      <c r="W841" s="58">
        <v>0</v>
      </c>
      <c r="X841" s="59">
        <v>77768.84</v>
      </c>
    </row>
    <row r="842" spans="1:24" x14ac:dyDescent="0.25">
      <c r="A842" t="s">
        <v>93</v>
      </c>
      <c r="B842" t="s">
        <v>103</v>
      </c>
      <c r="C842" s="21">
        <f>H846</f>
        <v>34308.58</v>
      </c>
      <c r="D842" s="20">
        <f>I846</f>
        <v>26611.39</v>
      </c>
      <c r="E842" s="1"/>
      <c r="F842" t="s">
        <v>16</v>
      </c>
      <c r="G842" t="s">
        <v>17</v>
      </c>
      <c r="H842" s="1">
        <f t="shared" si="46"/>
        <v>110481.57</v>
      </c>
      <c r="I842" s="1">
        <f t="shared" si="47"/>
        <v>124447.45</v>
      </c>
      <c r="J842" t="s">
        <v>16</v>
      </c>
      <c r="K842" s="45" t="s">
        <v>148</v>
      </c>
      <c r="L842" s="57">
        <v>0</v>
      </c>
      <c r="M842" s="58">
        <v>31398.43</v>
      </c>
      <c r="N842" s="57">
        <v>-959.05</v>
      </c>
      <c r="O842" s="58">
        <v>-45364.31</v>
      </c>
      <c r="P842" s="57">
        <v>-3092.55</v>
      </c>
      <c r="Q842" s="58">
        <v>0</v>
      </c>
      <c r="R842" s="57">
        <v>0</v>
      </c>
      <c r="S842" s="58">
        <v>0</v>
      </c>
      <c r="T842" s="57">
        <v>0</v>
      </c>
      <c r="U842" s="58">
        <v>124447.45</v>
      </c>
      <c r="V842" s="57">
        <v>-4213.99</v>
      </c>
      <c r="W842" s="58">
        <v>0</v>
      </c>
      <c r="X842" s="59">
        <v>102215.98</v>
      </c>
    </row>
    <row r="843" spans="1:24" x14ac:dyDescent="0.25">
      <c r="A843" t="s">
        <v>93</v>
      </c>
      <c r="B843" t="s">
        <v>104</v>
      </c>
      <c r="C843" s="21">
        <f>SUM(H849:H850)</f>
        <v>64717.39</v>
      </c>
      <c r="D843" s="20">
        <f>SUM(I849:I850)</f>
        <v>50682.48</v>
      </c>
      <c r="E843" s="1"/>
      <c r="F843" t="s">
        <v>18</v>
      </c>
      <c r="G843" t="s">
        <v>19</v>
      </c>
      <c r="H843" s="1">
        <f t="shared" si="46"/>
        <v>179795.37</v>
      </c>
      <c r="I843" s="1">
        <f t="shared" si="47"/>
        <v>139999.04000000001</v>
      </c>
      <c r="J843" t="s">
        <v>18</v>
      </c>
      <c r="K843" s="45" t="s">
        <v>149</v>
      </c>
      <c r="L843" s="57">
        <v>0</v>
      </c>
      <c r="M843" s="58">
        <v>35129.199999999997</v>
      </c>
      <c r="N843" s="57">
        <v>91.32</v>
      </c>
      <c r="O843" s="58">
        <v>4667.13</v>
      </c>
      <c r="P843" s="57">
        <v>9.92</v>
      </c>
      <c r="Q843" s="58">
        <v>0</v>
      </c>
      <c r="R843" s="57">
        <v>0</v>
      </c>
      <c r="S843" s="58">
        <v>0</v>
      </c>
      <c r="T843" s="57">
        <v>0</v>
      </c>
      <c r="U843" s="58">
        <v>139999.04000000001</v>
      </c>
      <c r="V843" s="57">
        <v>364.79</v>
      </c>
      <c r="W843" s="58">
        <v>0</v>
      </c>
      <c r="X843" s="59">
        <v>180261.4</v>
      </c>
    </row>
    <row r="844" spans="1:24" x14ac:dyDescent="0.25">
      <c r="A844" t="s">
        <v>93</v>
      </c>
      <c r="B844" t="s">
        <v>105</v>
      </c>
      <c r="C844" s="21">
        <f>H854</f>
        <v>5606.4</v>
      </c>
      <c r="D844" s="20">
        <f>I854</f>
        <v>4407.83</v>
      </c>
      <c r="E844" s="1"/>
      <c r="F844" t="s">
        <v>20</v>
      </c>
      <c r="G844" t="s">
        <v>21</v>
      </c>
      <c r="H844" s="1">
        <f t="shared" si="46"/>
        <v>156108.13</v>
      </c>
      <c r="I844" s="1">
        <f t="shared" si="47"/>
        <v>121891.98</v>
      </c>
      <c r="J844" t="s">
        <v>20</v>
      </c>
      <c r="K844" s="45" t="s">
        <v>150</v>
      </c>
      <c r="L844" s="57">
        <v>78.08</v>
      </c>
      <c r="M844" s="58">
        <v>31117.86</v>
      </c>
      <c r="N844" s="57">
        <v>0</v>
      </c>
      <c r="O844" s="58">
        <v>3098.29</v>
      </c>
      <c r="P844" s="57">
        <v>0</v>
      </c>
      <c r="Q844" s="58">
        <v>0</v>
      </c>
      <c r="R844" s="57">
        <v>0</v>
      </c>
      <c r="S844" s="58">
        <v>0</v>
      </c>
      <c r="T844" s="57">
        <v>0</v>
      </c>
      <c r="U844" s="58">
        <v>121891.98</v>
      </c>
      <c r="V844" s="57">
        <v>0</v>
      </c>
      <c r="W844" s="58">
        <v>58.58</v>
      </c>
      <c r="X844" s="59">
        <v>156244.79</v>
      </c>
    </row>
    <row r="845" spans="1:24" x14ac:dyDescent="0.25">
      <c r="A845" t="s">
        <v>93</v>
      </c>
      <c r="B845" t="s">
        <v>106</v>
      </c>
      <c r="C845" s="21">
        <f>H855</f>
        <v>63567.37</v>
      </c>
      <c r="D845" s="20">
        <f>I855</f>
        <v>49501.86</v>
      </c>
      <c r="E845" s="1"/>
      <c r="F845" t="s">
        <v>22</v>
      </c>
      <c r="G845" t="s">
        <v>23</v>
      </c>
      <c r="H845" s="1">
        <f t="shared" si="46"/>
        <v>1108.99</v>
      </c>
      <c r="I845" s="1">
        <f t="shared" si="47"/>
        <v>865.3</v>
      </c>
      <c r="J845" t="s">
        <v>22</v>
      </c>
      <c r="K845" s="45" t="s">
        <v>151</v>
      </c>
      <c r="L845" s="57">
        <v>0</v>
      </c>
      <c r="M845" s="58">
        <v>221.58</v>
      </c>
      <c r="N845" s="57">
        <v>0</v>
      </c>
      <c r="O845" s="58">
        <v>22.11</v>
      </c>
      <c r="P845" s="57">
        <v>0</v>
      </c>
      <c r="Q845" s="58">
        <v>0</v>
      </c>
      <c r="R845" s="57">
        <v>0</v>
      </c>
      <c r="S845" s="58">
        <v>0</v>
      </c>
      <c r="T845" s="57">
        <v>0</v>
      </c>
      <c r="U845" s="58">
        <v>865.3</v>
      </c>
      <c r="V845" s="57">
        <v>0</v>
      </c>
      <c r="W845" s="58">
        <v>0</v>
      </c>
      <c r="X845" s="59">
        <v>1108.99</v>
      </c>
    </row>
    <row r="846" spans="1:24" x14ac:dyDescent="0.25">
      <c r="A846" t="s">
        <v>93</v>
      </c>
      <c r="B846" t="s">
        <v>194</v>
      </c>
      <c r="C846" s="21">
        <f>H860</f>
        <v>700681.94</v>
      </c>
      <c r="D846" s="20">
        <f>I860</f>
        <v>549562.82999999996</v>
      </c>
      <c r="E846" s="1"/>
      <c r="F846" t="s">
        <v>24</v>
      </c>
      <c r="G846" t="s">
        <v>25</v>
      </c>
      <c r="H846" s="1">
        <f t="shared" si="46"/>
        <v>34308.58</v>
      </c>
      <c r="I846" s="1">
        <f t="shared" si="47"/>
        <v>26611.39</v>
      </c>
      <c r="J846" t="s">
        <v>24</v>
      </c>
      <c r="K846" s="45" t="s">
        <v>152</v>
      </c>
      <c r="L846" s="57">
        <v>0</v>
      </c>
      <c r="M846" s="58">
        <v>6759.13</v>
      </c>
      <c r="N846" s="57">
        <v>0</v>
      </c>
      <c r="O846" s="58">
        <v>938.06</v>
      </c>
      <c r="P846" s="57">
        <v>0</v>
      </c>
      <c r="Q846" s="58">
        <v>0</v>
      </c>
      <c r="R846" s="57">
        <v>0</v>
      </c>
      <c r="S846" s="58">
        <v>0</v>
      </c>
      <c r="T846" s="57">
        <v>0</v>
      </c>
      <c r="U846" s="58">
        <v>26611.39</v>
      </c>
      <c r="V846" s="57">
        <v>0</v>
      </c>
      <c r="W846" s="58">
        <v>0</v>
      </c>
      <c r="X846" s="59">
        <v>34308.58</v>
      </c>
    </row>
    <row r="847" spans="1:24" x14ac:dyDescent="0.25">
      <c r="A847" t="s">
        <v>93</v>
      </c>
      <c r="B847" t="s">
        <v>109</v>
      </c>
      <c r="C847" s="21">
        <f>H847+SUM(H851:H853)+SUM(H856:H859)+SUM(H861:H862)</f>
        <v>570793.73</v>
      </c>
      <c r="D847" s="20">
        <f>I847+SUM(I851:I853)+SUM(I856:I859)+SUM(I861:I862)</f>
        <v>446755.37000000005</v>
      </c>
      <c r="E847" s="1"/>
      <c r="F847" t="s">
        <v>26</v>
      </c>
      <c r="G847" t="s">
        <v>27</v>
      </c>
      <c r="H847" s="1">
        <f t="shared" si="46"/>
        <v>31960.65</v>
      </c>
      <c r="I847" s="1">
        <f t="shared" si="47"/>
        <v>24943.73</v>
      </c>
      <c r="J847" t="s">
        <v>26</v>
      </c>
      <c r="K847" s="45" t="s">
        <v>153</v>
      </c>
      <c r="L847" s="57">
        <v>0</v>
      </c>
      <c r="M847" s="58">
        <v>6351.4</v>
      </c>
      <c r="N847" s="57">
        <v>29.83</v>
      </c>
      <c r="O847" s="58">
        <v>665.52</v>
      </c>
      <c r="P847" s="57">
        <v>5.57</v>
      </c>
      <c r="Q847" s="58">
        <v>0</v>
      </c>
      <c r="R847" s="57">
        <v>0</v>
      </c>
      <c r="S847" s="58">
        <v>0</v>
      </c>
      <c r="T847" s="57">
        <v>0</v>
      </c>
      <c r="U847" s="58">
        <v>24943.73</v>
      </c>
      <c r="V847" s="57">
        <v>117.97</v>
      </c>
      <c r="W847" s="58">
        <v>0</v>
      </c>
      <c r="X847" s="59">
        <v>32114.02</v>
      </c>
    </row>
    <row r="848" spans="1:24" x14ac:dyDescent="0.25">
      <c r="A848" t="s">
        <v>93</v>
      </c>
      <c r="B848" t="s">
        <v>107</v>
      </c>
      <c r="C848" s="21">
        <f>SUM(H863:H865)</f>
        <v>139762.84</v>
      </c>
      <c r="D848" s="20">
        <f>SUM(I863:I865)</f>
        <v>108432.20999999999</v>
      </c>
      <c r="E848" s="1"/>
      <c r="F848" t="s">
        <v>28</v>
      </c>
      <c r="G848" t="s">
        <v>29</v>
      </c>
      <c r="H848" s="1">
        <f t="shared" si="46"/>
        <v>430446.88</v>
      </c>
      <c r="I848" s="1">
        <f t="shared" si="47"/>
        <v>336537.83</v>
      </c>
      <c r="J848" t="s">
        <v>28</v>
      </c>
      <c r="K848" s="45" t="s">
        <v>154</v>
      </c>
      <c r="L848" s="57">
        <v>2447.41</v>
      </c>
      <c r="M848" s="58">
        <v>84451.41</v>
      </c>
      <c r="N848" s="57">
        <v>109.06</v>
      </c>
      <c r="O848" s="58">
        <v>9457.64</v>
      </c>
      <c r="P848" s="57">
        <v>11.87</v>
      </c>
      <c r="Q848" s="58">
        <v>0</v>
      </c>
      <c r="R848" s="57">
        <v>0</v>
      </c>
      <c r="S848" s="58">
        <v>0</v>
      </c>
      <c r="T848" s="57">
        <v>0</v>
      </c>
      <c r="U848" s="58">
        <v>336537.83</v>
      </c>
      <c r="V848" s="57">
        <v>435.19</v>
      </c>
      <c r="W848" s="58">
        <v>1835.56</v>
      </c>
      <c r="X848" s="59">
        <v>435285.97</v>
      </c>
    </row>
    <row r="849" spans="1:24" x14ac:dyDescent="0.25">
      <c r="A849" t="s">
        <v>93</v>
      </c>
      <c r="B849" t="s">
        <v>108</v>
      </c>
      <c r="C849" s="21">
        <f>SUM(H866:H869)</f>
        <v>349461.75</v>
      </c>
      <c r="D849" s="20">
        <f>SUM(I866:I869)</f>
        <v>270366.07999999996</v>
      </c>
      <c r="F849" t="s">
        <v>30</v>
      </c>
      <c r="G849" t="s">
        <v>31</v>
      </c>
      <c r="H849" s="1">
        <f t="shared" si="46"/>
        <v>63455.22</v>
      </c>
      <c r="I849" s="1">
        <f t="shared" si="47"/>
        <v>49695.12</v>
      </c>
      <c r="J849" t="s">
        <v>30</v>
      </c>
      <c r="K849" s="45" t="s">
        <v>155</v>
      </c>
      <c r="L849" s="57">
        <v>0</v>
      </c>
      <c r="M849" s="58">
        <v>12533.15</v>
      </c>
      <c r="N849" s="57">
        <v>28.09</v>
      </c>
      <c r="O849" s="58">
        <v>1226.95</v>
      </c>
      <c r="P849" s="57">
        <v>1.03</v>
      </c>
      <c r="Q849" s="58">
        <v>0</v>
      </c>
      <c r="R849" s="57">
        <v>0</v>
      </c>
      <c r="S849" s="58">
        <v>0</v>
      </c>
      <c r="T849" s="57">
        <v>0</v>
      </c>
      <c r="U849" s="58">
        <v>49695.12</v>
      </c>
      <c r="V849" s="57">
        <v>111.31</v>
      </c>
      <c r="W849" s="58">
        <v>0</v>
      </c>
      <c r="X849" s="59">
        <v>63595.65</v>
      </c>
    </row>
    <row r="850" spans="1:24" x14ac:dyDescent="0.25">
      <c r="A850" t="s">
        <v>93</v>
      </c>
      <c r="E850" s="6"/>
      <c r="F850" t="s">
        <v>32</v>
      </c>
      <c r="G850" t="s">
        <v>33</v>
      </c>
      <c r="H850" s="1">
        <f t="shared" si="46"/>
        <v>1262.17</v>
      </c>
      <c r="I850" s="1">
        <f t="shared" si="47"/>
        <v>987.36</v>
      </c>
      <c r="J850" t="s">
        <v>32</v>
      </c>
      <c r="K850" s="45" t="s">
        <v>156</v>
      </c>
      <c r="L850" s="57">
        <v>0</v>
      </c>
      <c r="M850" s="58">
        <v>251</v>
      </c>
      <c r="N850" s="57">
        <v>0</v>
      </c>
      <c r="O850" s="58">
        <v>23.81</v>
      </c>
      <c r="P850" s="57">
        <v>0</v>
      </c>
      <c r="Q850" s="58">
        <v>0</v>
      </c>
      <c r="R850" s="57">
        <v>0</v>
      </c>
      <c r="S850" s="58">
        <v>0</v>
      </c>
      <c r="T850" s="57">
        <v>0</v>
      </c>
      <c r="U850" s="58">
        <v>987.36</v>
      </c>
      <c r="V850" s="57">
        <v>0</v>
      </c>
      <c r="W850" s="58">
        <v>0</v>
      </c>
      <c r="X850" s="59">
        <v>1262.17</v>
      </c>
    </row>
    <row r="851" spans="1:24" x14ac:dyDescent="0.25">
      <c r="A851" t="s">
        <v>93</v>
      </c>
      <c r="B851" s="3" t="s">
        <v>97</v>
      </c>
      <c r="C851" s="25">
        <f>SUM(C836:C849)</f>
        <v>3233835.9099999997</v>
      </c>
      <c r="D851" s="25">
        <f>SUM(D836:D849)</f>
        <v>2563623.4</v>
      </c>
      <c r="F851" t="s">
        <v>34</v>
      </c>
      <c r="G851" t="s">
        <v>35</v>
      </c>
      <c r="H851" s="1">
        <f t="shared" si="46"/>
        <v>1190.0899999999999</v>
      </c>
      <c r="I851" s="1">
        <f t="shared" si="47"/>
        <v>945.66</v>
      </c>
      <c r="J851" t="s">
        <v>34</v>
      </c>
      <c r="K851" s="45" t="s">
        <v>157</v>
      </c>
      <c r="L851" s="57">
        <v>0</v>
      </c>
      <c r="M851" s="58">
        <v>240.87</v>
      </c>
      <c r="N851" s="57">
        <v>0</v>
      </c>
      <c r="O851" s="58">
        <v>3.56</v>
      </c>
      <c r="P851" s="57">
        <v>0</v>
      </c>
      <c r="Q851" s="58">
        <v>0</v>
      </c>
      <c r="R851" s="57">
        <v>0</v>
      </c>
      <c r="S851" s="58">
        <v>0</v>
      </c>
      <c r="T851" s="57">
        <v>0</v>
      </c>
      <c r="U851" s="58">
        <v>945.66</v>
      </c>
      <c r="V851" s="57">
        <v>0</v>
      </c>
      <c r="W851" s="58">
        <v>0</v>
      </c>
      <c r="X851" s="59">
        <v>1190.0899999999999</v>
      </c>
    </row>
    <row r="852" spans="1:24" x14ac:dyDescent="0.25">
      <c r="A852" t="s">
        <v>93</v>
      </c>
      <c r="F852" t="s">
        <v>36</v>
      </c>
      <c r="G852" t="s">
        <v>37</v>
      </c>
      <c r="H852" s="1">
        <f t="shared" si="46"/>
        <v>15363.689999999999</v>
      </c>
      <c r="I852" s="1">
        <f t="shared" si="47"/>
        <v>11805.64</v>
      </c>
      <c r="J852" t="s">
        <v>36</v>
      </c>
      <c r="K852" s="45" t="s">
        <v>158</v>
      </c>
      <c r="L852" s="57">
        <v>16.38</v>
      </c>
      <c r="M852" s="58">
        <v>2977.42</v>
      </c>
      <c r="N852" s="57">
        <v>4.58</v>
      </c>
      <c r="O852" s="58">
        <v>580.63</v>
      </c>
      <c r="P852" s="57">
        <v>0</v>
      </c>
      <c r="Q852" s="58">
        <v>0</v>
      </c>
      <c r="R852" s="57">
        <v>0</v>
      </c>
      <c r="S852" s="58">
        <v>0</v>
      </c>
      <c r="T852" s="57">
        <v>0</v>
      </c>
      <c r="U852" s="58">
        <v>11805.64</v>
      </c>
      <c r="V852" s="57">
        <v>17.87</v>
      </c>
      <c r="W852" s="58">
        <v>12.28</v>
      </c>
      <c r="X852" s="59">
        <v>15414.8</v>
      </c>
    </row>
    <row r="853" spans="1:24" x14ac:dyDescent="0.25">
      <c r="A853" t="s">
        <v>93</v>
      </c>
      <c r="B853" s="30" t="s">
        <v>176</v>
      </c>
      <c r="C853" s="21">
        <f>SUM(C836:C847)</f>
        <v>2744611.32</v>
      </c>
      <c r="D853" s="20">
        <f>SUM(D836:D847)</f>
        <v>2184825.11</v>
      </c>
      <c r="F853" t="s">
        <v>38</v>
      </c>
      <c r="G853" t="s">
        <v>39</v>
      </c>
      <c r="H853" s="1">
        <f t="shared" si="46"/>
        <v>3503.91</v>
      </c>
      <c r="I853" s="1">
        <f t="shared" si="47"/>
        <v>2745.18</v>
      </c>
      <c r="J853" t="s">
        <v>38</v>
      </c>
      <c r="K853" s="45" t="s">
        <v>159</v>
      </c>
      <c r="L853" s="57">
        <v>0</v>
      </c>
      <c r="M853" s="58">
        <v>692.91</v>
      </c>
      <c r="N853" s="57">
        <v>2.97</v>
      </c>
      <c r="O853" s="58">
        <v>65.819999999999993</v>
      </c>
      <c r="P853" s="57">
        <v>0.01</v>
      </c>
      <c r="Q853" s="58">
        <v>0</v>
      </c>
      <c r="R853" s="57">
        <v>0</v>
      </c>
      <c r="S853" s="58">
        <v>0</v>
      </c>
      <c r="T853" s="57">
        <v>0</v>
      </c>
      <c r="U853" s="58">
        <v>2745.18</v>
      </c>
      <c r="V853" s="57">
        <v>11.96</v>
      </c>
      <c r="W853" s="58">
        <v>0</v>
      </c>
      <c r="X853" s="59">
        <v>3518.85</v>
      </c>
    </row>
    <row r="854" spans="1:24" x14ac:dyDescent="0.25">
      <c r="A854" t="s">
        <v>93</v>
      </c>
      <c r="F854" t="s">
        <v>40</v>
      </c>
      <c r="G854" t="s">
        <v>41</v>
      </c>
      <c r="H854" s="1">
        <f t="shared" si="46"/>
        <v>5606.4</v>
      </c>
      <c r="I854" s="1">
        <f t="shared" si="47"/>
        <v>4407.83</v>
      </c>
      <c r="J854" t="s">
        <v>40</v>
      </c>
      <c r="K854" s="45" t="s">
        <v>160</v>
      </c>
      <c r="L854" s="57">
        <v>0</v>
      </c>
      <c r="M854" s="58">
        <v>1105.03</v>
      </c>
      <c r="N854" s="57">
        <v>0</v>
      </c>
      <c r="O854" s="58">
        <v>93.54</v>
      </c>
      <c r="P854" s="57">
        <v>0</v>
      </c>
      <c r="Q854" s="58">
        <v>0</v>
      </c>
      <c r="R854" s="57">
        <v>0</v>
      </c>
      <c r="S854" s="58">
        <v>0</v>
      </c>
      <c r="T854" s="57">
        <v>0</v>
      </c>
      <c r="U854" s="58">
        <v>4407.83</v>
      </c>
      <c r="V854" s="57">
        <v>0</v>
      </c>
      <c r="W854" s="58">
        <v>0</v>
      </c>
      <c r="X854" s="59">
        <v>5606.4</v>
      </c>
    </row>
    <row r="855" spans="1:24" x14ac:dyDescent="0.25">
      <c r="A855" t="s">
        <v>93</v>
      </c>
      <c r="F855" t="s">
        <v>42</v>
      </c>
      <c r="G855" t="s">
        <v>43</v>
      </c>
      <c r="H855" s="1">
        <f t="shared" si="46"/>
        <v>63567.37</v>
      </c>
      <c r="I855" s="1">
        <f t="shared" si="47"/>
        <v>49501.86</v>
      </c>
      <c r="J855" t="s">
        <v>42</v>
      </c>
      <c r="K855" s="45" t="s">
        <v>161</v>
      </c>
      <c r="L855" s="57">
        <v>0</v>
      </c>
      <c r="M855" s="58">
        <v>12431.44</v>
      </c>
      <c r="N855" s="57">
        <v>199.87</v>
      </c>
      <c r="O855" s="58">
        <v>1634.07</v>
      </c>
      <c r="P855" s="57">
        <v>166.76</v>
      </c>
      <c r="Q855" s="58">
        <v>0</v>
      </c>
      <c r="R855" s="57">
        <v>0</v>
      </c>
      <c r="S855" s="58">
        <v>0</v>
      </c>
      <c r="T855" s="57">
        <v>0</v>
      </c>
      <c r="U855" s="58">
        <v>49501.86</v>
      </c>
      <c r="V855" s="57">
        <v>797.98</v>
      </c>
      <c r="W855" s="58">
        <v>0</v>
      </c>
      <c r="X855" s="59">
        <v>64731.98</v>
      </c>
    </row>
    <row r="856" spans="1:24" x14ac:dyDescent="0.25">
      <c r="A856" t="s">
        <v>93</v>
      </c>
      <c r="F856" t="s">
        <v>44</v>
      </c>
      <c r="G856" t="s">
        <v>45</v>
      </c>
      <c r="H856" s="1">
        <f t="shared" si="46"/>
        <v>3034.04</v>
      </c>
      <c r="I856" s="1">
        <f t="shared" si="47"/>
        <v>2321.2800000000002</v>
      </c>
      <c r="J856" t="s">
        <v>44</v>
      </c>
      <c r="K856" s="45" t="s">
        <v>162</v>
      </c>
      <c r="L856" s="57">
        <v>0</v>
      </c>
      <c r="M856" s="58">
        <v>580.41</v>
      </c>
      <c r="N856" s="57">
        <v>0</v>
      </c>
      <c r="O856" s="58">
        <v>132.35</v>
      </c>
      <c r="P856" s="57">
        <v>0</v>
      </c>
      <c r="Q856" s="58">
        <v>0</v>
      </c>
      <c r="R856" s="57">
        <v>0</v>
      </c>
      <c r="S856" s="58">
        <v>0</v>
      </c>
      <c r="T856" s="57">
        <v>0</v>
      </c>
      <c r="U856" s="58">
        <v>2321.2800000000002</v>
      </c>
      <c r="V856" s="57">
        <v>0</v>
      </c>
      <c r="W856" s="58">
        <v>0</v>
      </c>
      <c r="X856" s="59">
        <v>3034.04</v>
      </c>
    </row>
    <row r="857" spans="1:24" x14ac:dyDescent="0.25">
      <c r="A857" t="s">
        <v>93</v>
      </c>
      <c r="F857" t="s">
        <v>46</v>
      </c>
      <c r="G857" t="s">
        <v>47</v>
      </c>
      <c r="H857" s="1">
        <f t="shared" si="46"/>
        <v>18707.13</v>
      </c>
      <c r="I857" s="1">
        <f t="shared" si="47"/>
        <v>14605.34</v>
      </c>
      <c r="J857" t="s">
        <v>46</v>
      </c>
      <c r="K857" s="45" t="s">
        <v>163</v>
      </c>
      <c r="L857" s="57">
        <v>0</v>
      </c>
      <c r="M857" s="58">
        <v>3690.37</v>
      </c>
      <c r="N857" s="57">
        <v>40.54</v>
      </c>
      <c r="O857" s="58">
        <v>411.42</v>
      </c>
      <c r="P857" s="57">
        <v>0.72</v>
      </c>
      <c r="Q857" s="58">
        <v>0</v>
      </c>
      <c r="R857" s="57">
        <v>0</v>
      </c>
      <c r="S857" s="58">
        <v>0</v>
      </c>
      <c r="T857" s="57">
        <v>0</v>
      </c>
      <c r="U857" s="58">
        <v>14605.34</v>
      </c>
      <c r="V857" s="57">
        <v>158.94</v>
      </c>
      <c r="W857" s="58">
        <v>0</v>
      </c>
      <c r="X857" s="59">
        <v>18907.330000000002</v>
      </c>
    </row>
    <row r="858" spans="1:24" x14ac:dyDescent="0.25">
      <c r="A858" t="s">
        <v>93</v>
      </c>
      <c r="F858" t="s">
        <v>48</v>
      </c>
      <c r="G858" t="s">
        <v>49</v>
      </c>
      <c r="H858" s="1">
        <f t="shared" si="46"/>
        <v>2870.35</v>
      </c>
      <c r="I858" s="1">
        <f t="shared" si="47"/>
        <v>2220.9899999999998</v>
      </c>
      <c r="J858" t="s">
        <v>48</v>
      </c>
      <c r="K858" s="45" t="s">
        <v>164</v>
      </c>
      <c r="L858" s="57">
        <v>0</v>
      </c>
      <c r="M858" s="58">
        <v>559.57000000000005</v>
      </c>
      <c r="N858" s="57">
        <v>0</v>
      </c>
      <c r="O858" s="58">
        <v>89.79</v>
      </c>
      <c r="P858" s="57">
        <v>0</v>
      </c>
      <c r="Q858" s="58">
        <v>0</v>
      </c>
      <c r="R858" s="57">
        <v>0</v>
      </c>
      <c r="S858" s="58">
        <v>0</v>
      </c>
      <c r="T858" s="57">
        <v>0</v>
      </c>
      <c r="U858" s="58">
        <v>2220.9899999999998</v>
      </c>
      <c r="V858" s="57">
        <v>0</v>
      </c>
      <c r="W858" s="58">
        <v>0</v>
      </c>
      <c r="X858" s="59">
        <v>2870.35</v>
      </c>
    </row>
    <row r="859" spans="1:24" x14ac:dyDescent="0.25">
      <c r="A859" t="s">
        <v>93</v>
      </c>
      <c r="F859" t="s">
        <v>50</v>
      </c>
      <c r="G859" t="s">
        <v>51</v>
      </c>
      <c r="H859" s="1">
        <f t="shared" si="46"/>
        <v>264726.90000000002</v>
      </c>
      <c r="I859" s="1">
        <f t="shared" si="47"/>
        <v>206476.15</v>
      </c>
      <c r="J859" t="s">
        <v>50</v>
      </c>
      <c r="K859" s="45" t="s">
        <v>165</v>
      </c>
      <c r="L859" s="57">
        <v>0</v>
      </c>
      <c r="M859" s="58">
        <v>52133.88</v>
      </c>
      <c r="N859" s="57">
        <v>222.96</v>
      </c>
      <c r="O859" s="58">
        <v>6116.87</v>
      </c>
      <c r="P859" s="57">
        <v>33.729999999999997</v>
      </c>
      <c r="Q859" s="58">
        <v>0</v>
      </c>
      <c r="R859" s="57">
        <v>0</v>
      </c>
      <c r="S859" s="58">
        <v>0</v>
      </c>
      <c r="T859" s="57">
        <v>0</v>
      </c>
      <c r="U859" s="58">
        <v>206476.15</v>
      </c>
      <c r="V859" s="57">
        <v>885.45</v>
      </c>
      <c r="W859" s="58">
        <v>0</v>
      </c>
      <c r="X859" s="59">
        <v>265869.03999999998</v>
      </c>
    </row>
    <row r="860" spans="1:24" x14ac:dyDescent="0.25">
      <c r="A860" t="s">
        <v>93</v>
      </c>
      <c r="F860" t="s">
        <v>52</v>
      </c>
      <c r="G860" t="s">
        <v>53</v>
      </c>
      <c r="H860" s="1">
        <f t="shared" si="46"/>
        <v>700681.94</v>
      </c>
      <c r="I860" s="1">
        <f t="shared" si="47"/>
        <v>549562.82999999996</v>
      </c>
      <c r="J860" t="s">
        <v>52</v>
      </c>
      <c r="K860" s="45" t="s">
        <v>166</v>
      </c>
      <c r="L860" s="57">
        <v>0</v>
      </c>
      <c r="M860" s="58">
        <v>138276.35</v>
      </c>
      <c r="N860" s="57">
        <v>53.37</v>
      </c>
      <c r="O860" s="58">
        <v>12842.76</v>
      </c>
      <c r="P860" s="57">
        <v>-13.93</v>
      </c>
      <c r="Q860" s="58">
        <v>0</v>
      </c>
      <c r="R860" s="57">
        <v>0</v>
      </c>
      <c r="S860" s="58">
        <v>0</v>
      </c>
      <c r="T860" s="57">
        <v>0</v>
      </c>
      <c r="U860" s="58">
        <v>549562.82999999996</v>
      </c>
      <c r="V860" s="57">
        <v>208.23</v>
      </c>
      <c r="W860" s="58">
        <v>0</v>
      </c>
      <c r="X860" s="59">
        <v>700929.61</v>
      </c>
    </row>
    <row r="861" spans="1:24" x14ac:dyDescent="0.25">
      <c r="A861" t="s">
        <v>93</v>
      </c>
      <c r="F861" t="s">
        <v>54</v>
      </c>
      <c r="G861" t="s">
        <v>55</v>
      </c>
      <c r="H861" s="1">
        <f t="shared" si="46"/>
        <v>103.83000000000001</v>
      </c>
      <c r="I861" s="1">
        <f t="shared" si="47"/>
        <v>81.760000000000005</v>
      </c>
      <c r="J861" t="s">
        <v>54</v>
      </c>
      <c r="K861" s="45" t="s">
        <v>167</v>
      </c>
      <c r="L861" s="57">
        <v>0</v>
      </c>
      <c r="M861" s="58">
        <v>20.76</v>
      </c>
      <c r="N861" s="57">
        <v>0</v>
      </c>
      <c r="O861" s="58">
        <v>1.31</v>
      </c>
      <c r="P861" s="57">
        <v>0</v>
      </c>
      <c r="Q861" s="58">
        <v>0</v>
      </c>
      <c r="R861" s="57">
        <v>0</v>
      </c>
      <c r="S861" s="58">
        <v>0</v>
      </c>
      <c r="T861" s="57">
        <v>0</v>
      </c>
      <c r="U861" s="58">
        <v>81.760000000000005</v>
      </c>
      <c r="V861" s="57">
        <v>0</v>
      </c>
      <c r="W861" s="58">
        <v>0</v>
      </c>
      <c r="X861" s="59">
        <v>103.83</v>
      </c>
    </row>
    <row r="862" spans="1:24" x14ac:dyDescent="0.25">
      <c r="A862" t="s">
        <v>93</v>
      </c>
      <c r="F862" t="s">
        <v>56</v>
      </c>
      <c r="G862" t="s">
        <v>57</v>
      </c>
      <c r="H862" s="1">
        <f t="shared" si="46"/>
        <v>229333.14</v>
      </c>
      <c r="I862" s="1">
        <f t="shared" si="47"/>
        <v>180609.64</v>
      </c>
      <c r="J862" t="s">
        <v>56</v>
      </c>
      <c r="K862" s="45" t="s">
        <v>168</v>
      </c>
      <c r="L862" s="57">
        <v>0</v>
      </c>
      <c r="M862" s="58">
        <v>45325.65</v>
      </c>
      <c r="N862" s="57">
        <v>243.78</v>
      </c>
      <c r="O862" s="58">
        <v>3397.85</v>
      </c>
      <c r="P862" s="57">
        <v>14.87</v>
      </c>
      <c r="Q862" s="58">
        <v>0</v>
      </c>
      <c r="R862" s="57">
        <v>0</v>
      </c>
      <c r="S862" s="58">
        <v>0</v>
      </c>
      <c r="T862" s="57">
        <v>0</v>
      </c>
      <c r="U862" s="58">
        <v>180609.64</v>
      </c>
      <c r="V862" s="57">
        <v>971.02</v>
      </c>
      <c r="W862" s="58">
        <v>0</v>
      </c>
      <c r="X862" s="59">
        <v>230562.81</v>
      </c>
    </row>
    <row r="863" spans="1:24" x14ac:dyDescent="0.25">
      <c r="A863" t="s">
        <v>93</v>
      </c>
      <c r="F863" t="s">
        <v>58</v>
      </c>
      <c r="G863" t="s">
        <v>59</v>
      </c>
      <c r="H863" s="1">
        <f t="shared" si="46"/>
        <v>139296.51999999999</v>
      </c>
      <c r="I863" s="1">
        <f t="shared" si="47"/>
        <v>108060.73</v>
      </c>
      <c r="J863" t="s">
        <v>58</v>
      </c>
      <c r="K863" s="45" t="s">
        <v>169</v>
      </c>
      <c r="L863" s="57">
        <v>78290.3</v>
      </c>
      <c r="M863" s="58">
        <v>26636.11</v>
      </c>
      <c r="N863" s="57">
        <v>322.13</v>
      </c>
      <c r="O863" s="58">
        <v>4599.68</v>
      </c>
      <c r="P863" s="57">
        <v>90.93</v>
      </c>
      <c r="Q863" s="58">
        <v>0</v>
      </c>
      <c r="R863" s="57">
        <v>0</v>
      </c>
      <c r="S863" s="58">
        <v>0</v>
      </c>
      <c r="T863" s="57">
        <v>0</v>
      </c>
      <c r="U863" s="58">
        <v>108060.73</v>
      </c>
      <c r="V863" s="57">
        <v>1288.55</v>
      </c>
      <c r="W863" s="58">
        <v>58683.24</v>
      </c>
      <c r="X863" s="59">
        <v>277971.67</v>
      </c>
    </row>
    <row r="864" spans="1:24" x14ac:dyDescent="0.25">
      <c r="A864" t="s">
        <v>93</v>
      </c>
      <c r="F864" t="s">
        <v>60</v>
      </c>
      <c r="G864" t="s">
        <v>61</v>
      </c>
      <c r="H864" s="1">
        <f t="shared" si="46"/>
        <v>466.32</v>
      </c>
      <c r="I864" s="1">
        <f t="shared" si="47"/>
        <v>371.48</v>
      </c>
      <c r="J864" t="s">
        <v>60</v>
      </c>
      <c r="K864" s="45" t="s">
        <v>170</v>
      </c>
      <c r="L864" s="57">
        <v>265.63</v>
      </c>
      <c r="M864" s="58">
        <v>94.57</v>
      </c>
      <c r="N864" s="57">
        <v>0</v>
      </c>
      <c r="O864" s="58">
        <v>0.27</v>
      </c>
      <c r="P864" s="57">
        <v>0</v>
      </c>
      <c r="Q864" s="58">
        <v>0</v>
      </c>
      <c r="R864" s="57">
        <v>0</v>
      </c>
      <c r="S864" s="58">
        <v>0</v>
      </c>
      <c r="T864" s="57">
        <v>0</v>
      </c>
      <c r="U864" s="58">
        <v>371.48</v>
      </c>
      <c r="V864" s="57">
        <v>0</v>
      </c>
      <c r="W864" s="58">
        <v>192.93</v>
      </c>
      <c r="X864" s="59">
        <v>924.88</v>
      </c>
    </row>
    <row r="865" spans="1:24" x14ac:dyDescent="0.25">
      <c r="A865" t="s">
        <v>93</v>
      </c>
      <c r="F865" t="s">
        <v>62</v>
      </c>
      <c r="G865" t="s">
        <v>63</v>
      </c>
      <c r="H865" s="1">
        <f t="shared" si="46"/>
        <v>0</v>
      </c>
      <c r="I865" s="1">
        <f t="shared" si="47"/>
        <v>0</v>
      </c>
      <c r="J865" t="s">
        <v>62</v>
      </c>
      <c r="K865" s="45" t="s">
        <v>171</v>
      </c>
      <c r="L865" s="57">
        <v>0</v>
      </c>
      <c r="M865" s="58">
        <v>0</v>
      </c>
      <c r="N865" s="57">
        <v>0</v>
      </c>
      <c r="O865" s="58">
        <v>0</v>
      </c>
      <c r="P865" s="57">
        <v>0</v>
      </c>
      <c r="Q865" s="58">
        <v>0</v>
      </c>
      <c r="R865" s="57">
        <v>0</v>
      </c>
      <c r="S865" s="58">
        <v>0</v>
      </c>
      <c r="T865" s="57">
        <v>0</v>
      </c>
      <c r="U865" s="58">
        <v>0</v>
      </c>
      <c r="V865" s="57">
        <v>0</v>
      </c>
      <c r="W865" s="58">
        <v>0</v>
      </c>
      <c r="X865" s="59">
        <v>0</v>
      </c>
    </row>
    <row r="866" spans="1:24" x14ac:dyDescent="0.25">
      <c r="A866" t="s">
        <v>93</v>
      </c>
      <c r="F866" t="s">
        <v>64</v>
      </c>
      <c r="G866" t="s">
        <v>65</v>
      </c>
      <c r="H866" s="1">
        <f t="shared" si="46"/>
        <v>174093.94</v>
      </c>
      <c r="I866" s="1">
        <f t="shared" si="47"/>
        <v>134399.84</v>
      </c>
      <c r="J866" t="s">
        <v>64</v>
      </c>
      <c r="K866" s="45" t="s">
        <v>172</v>
      </c>
      <c r="L866" s="57">
        <v>21059.72</v>
      </c>
      <c r="M866" s="58">
        <v>33795</v>
      </c>
      <c r="N866" s="57">
        <v>226.05</v>
      </c>
      <c r="O866" s="58">
        <v>5899.1</v>
      </c>
      <c r="P866" s="57">
        <v>63.81</v>
      </c>
      <c r="Q866" s="58">
        <v>0</v>
      </c>
      <c r="R866" s="57">
        <v>0</v>
      </c>
      <c r="S866" s="58">
        <v>0</v>
      </c>
      <c r="T866" s="57">
        <v>0</v>
      </c>
      <c r="U866" s="58">
        <v>134399.84</v>
      </c>
      <c r="V866" s="57">
        <v>904.23</v>
      </c>
      <c r="W866" s="58">
        <v>15767.41</v>
      </c>
      <c r="X866" s="59">
        <v>212115.16</v>
      </c>
    </row>
    <row r="867" spans="1:24" x14ac:dyDescent="0.25">
      <c r="A867" t="s">
        <v>93</v>
      </c>
      <c r="F867" t="s">
        <v>66</v>
      </c>
      <c r="G867" t="s">
        <v>67</v>
      </c>
      <c r="H867" s="1">
        <f t="shared" si="46"/>
        <v>109479.78</v>
      </c>
      <c r="I867" s="1">
        <f t="shared" si="47"/>
        <v>84667.01</v>
      </c>
      <c r="J867" t="s">
        <v>66</v>
      </c>
      <c r="K867" s="45" t="s">
        <v>173</v>
      </c>
      <c r="L867" s="57">
        <v>5.43</v>
      </c>
      <c r="M867" s="58">
        <v>21332.58</v>
      </c>
      <c r="N867" s="57">
        <v>28.48</v>
      </c>
      <c r="O867" s="58">
        <v>3480.19</v>
      </c>
      <c r="P867" s="57">
        <v>0.12</v>
      </c>
      <c r="Q867" s="58">
        <v>0</v>
      </c>
      <c r="R867" s="57">
        <v>0</v>
      </c>
      <c r="S867" s="58">
        <v>0</v>
      </c>
      <c r="T867" s="57">
        <v>0</v>
      </c>
      <c r="U867" s="58">
        <v>84667.01</v>
      </c>
      <c r="V867" s="57">
        <v>113.7</v>
      </c>
      <c r="W867" s="58">
        <v>4.12</v>
      </c>
      <c r="X867" s="59">
        <v>109631.63</v>
      </c>
    </row>
    <row r="868" spans="1:24" x14ac:dyDescent="0.25">
      <c r="A868" t="s">
        <v>93</v>
      </c>
      <c r="F868" t="s">
        <v>68</v>
      </c>
      <c r="G868" t="s">
        <v>69</v>
      </c>
      <c r="H868" s="1">
        <f t="shared" si="46"/>
        <v>7550.38</v>
      </c>
      <c r="I868" s="1">
        <f t="shared" si="47"/>
        <v>5913.14</v>
      </c>
      <c r="J868" t="s">
        <v>68</v>
      </c>
      <c r="K868" s="45" t="s">
        <v>174</v>
      </c>
      <c r="L868" s="57">
        <v>83.57</v>
      </c>
      <c r="M868" s="58">
        <v>1488.27</v>
      </c>
      <c r="N868" s="57">
        <v>0</v>
      </c>
      <c r="O868" s="58">
        <v>148.97</v>
      </c>
      <c r="P868" s="57">
        <v>0</v>
      </c>
      <c r="Q868" s="58">
        <v>0</v>
      </c>
      <c r="R868" s="57">
        <v>0</v>
      </c>
      <c r="S868" s="58">
        <v>0</v>
      </c>
      <c r="T868" s="57">
        <v>0</v>
      </c>
      <c r="U868" s="58">
        <v>5913.14</v>
      </c>
      <c r="V868" s="57">
        <v>0</v>
      </c>
      <c r="W868" s="58">
        <v>62.68</v>
      </c>
      <c r="X868" s="59">
        <v>7696.63</v>
      </c>
    </row>
    <row r="869" spans="1:24" x14ac:dyDescent="0.25">
      <c r="F869" t="s">
        <v>70</v>
      </c>
      <c r="G869" t="s">
        <v>71</v>
      </c>
      <c r="H869" s="1">
        <f t="shared" si="46"/>
        <v>58337.649999999994</v>
      </c>
      <c r="I869" s="1">
        <f t="shared" si="47"/>
        <v>45386.09</v>
      </c>
      <c r="J869" t="s">
        <v>70</v>
      </c>
      <c r="K869" s="45" t="s">
        <v>175</v>
      </c>
      <c r="L869" s="57">
        <v>0</v>
      </c>
      <c r="M869" s="58">
        <v>11479.49</v>
      </c>
      <c r="N869" s="57">
        <v>0</v>
      </c>
      <c r="O869" s="58">
        <v>1472.07</v>
      </c>
      <c r="P869" s="57">
        <v>0</v>
      </c>
      <c r="Q869" s="58">
        <v>0</v>
      </c>
      <c r="R869" s="57">
        <v>0</v>
      </c>
      <c r="S869" s="58">
        <v>0</v>
      </c>
      <c r="T869" s="57">
        <v>0</v>
      </c>
      <c r="U869" s="58">
        <v>45386.09</v>
      </c>
      <c r="V869" s="57">
        <v>0</v>
      </c>
      <c r="W869" s="58">
        <v>0</v>
      </c>
      <c r="X869" s="59">
        <v>58337.65</v>
      </c>
    </row>
    <row r="870" spans="1:24" ht="13.8" thickBot="1" x14ac:dyDescent="0.3">
      <c r="H870" s="6">
        <f>SUM(H836:H869)</f>
        <v>3233835.9099999997</v>
      </c>
      <c r="I870" s="6">
        <f>SUM(I836:I869)</f>
        <v>2563623.3999999994</v>
      </c>
      <c r="L870" s="60">
        <v>102246.52</v>
      </c>
      <c r="M870" s="61">
        <v>645450.73999999987</v>
      </c>
      <c r="N870" s="60">
        <v>1545.24</v>
      </c>
      <c r="O870" s="61">
        <v>24761.770000000008</v>
      </c>
      <c r="P870" s="60">
        <v>-2636.2100000000005</v>
      </c>
      <c r="Q870" s="61">
        <v>0</v>
      </c>
      <c r="R870" s="60">
        <v>0</v>
      </c>
      <c r="S870" s="61">
        <v>0</v>
      </c>
      <c r="T870" s="60">
        <v>0</v>
      </c>
      <c r="U870" s="61">
        <v>2563623.3999999994</v>
      </c>
      <c r="V870" s="60">
        <v>5754.78</v>
      </c>
      <c r="W870" s="61">
        <v>76616.799999999988</v>
      </c>
      <c r="X870" s="60">
        <v>3417363.04</v>
      </c>
    </row>
    <row r="871" spans="1:24" ht="13.8" thickTop="1" x14ac:dyDescent="0.25">
      <c r="H871" s="6"/>
      <c r="I871" s="6"/>
    </row>
  </sheetData>
  <mergeCells count="5">
    <mergeCell ref="M4:N4"/>
    <mergeCell ref="O4:P4"/>
    <mergeCell ref="Q4:R4"/>
    <mergeCell ref="S4:T4"/>
    <mergeCell ref="U4:V4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Table</vt:lpstr>
      <vt:lpstr>Table (2)</vt:lpstr>
      <vt:lpstr>Formula</vt:lpstr>
      <vt:lpstr>Sheet1</vt:lpstr>
      <vt:lpstr>Table!Print_Area</vt:lpstr>
      <vt:lpstr>'Table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Wenlin</dc:creator>
  <cp:lastModifiedBy>Liu, Wenlin</cp:lastModifiedBy>
  <cp:lastPrinted>2023-10-19T17:55:32Z</cp:lastPrinted>
  <dcterms:created xsi:type="dcterms:W3CDTF">2005-09-22T15:07:51Z</dcterms:created>
  <dcterms:modified xsi:type="dcterms:W3CDTF">2023-11-08T23:44:06Z</dcterms:modified>
</cp:coreProperties>
</file>