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School\Text_Analytics\Project\"/>
    </mc:Choice>
  </mc:AlternateContent>
  <bookViews>
    <workbookView xWindow="0" yWindow="0" windowWidth="23040" windowHeight="8904" activeTab="1"/>
  </bookViews>
  <sheets>
    <sheet name="JiakBot v1.0 Evaluation" sheetId="3" r:id="rId1"/>
    <sheet name="JiakBot v1.0 Results" sheetId="4" r:id="rId2"/>
    <sheet name="JiakBot v1.0 Evaluation + Human" sheetId="5" r:id="rId3"/>
  </sheets>
  <definedNames>
    <definedName name="_xlnm._FilterDatabase" localSheetId="0" hidden="1">'JiakBot v1.0 Evaluation'!$A$1:$K$58</definedName>
    <definedName name="_xlnm._FilterDatabase" localSheetId="2" hidden="1">'JiakBot v1.0 Evaluation + Human'!$A$1:$K$87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7" i="5" l="1"/>
  <c r="M87" i="5" s="1"/>
  <c r="N86" i="5"/>
  <c r="M86" i="5"/>
  <c r="N85" i="5"/>
  <c r="M85" i="5" s="1"/>
  <c r="N84" i="5"/>
  <c r="M84" i="5"/>
  <c r="N83" i="5"/>
  <c r="M83" i="5" s="1"/>
  <c r="N82" i="5"/>
  <c r="M82" i="5"/>
  <c r="N81" i="5"/>
  <c r="M81" i="5" s="1"/>
  <c r="N80" i="5"/>
  <c r="M80" i="5"/>
  <c r="N79" i="5"/>
  <c r="M79" i="5" s="1"/>
  <c r="N78" i="5"/>
  <c r="M78" i="5"/>
  <c r="N77" i="5"/>
  <c r="M77" i="5" s="1"/>
  <c r="N76" i="5"/>
  <c r="M76" i="5"/>
  <c r="N75" i="5"/>
  <c r="M75" i="5" s="1"/>
  <c r="N74" i="5"/>
  <c r="M74" i="5"/>
  <c r="N73" i="5"/>
  <c r="M73" i="5" s="1"/>
  <c r="N72" i="5"/>
  <c r="M72" i="5"/>
  <c r="N71" i="5"/>
  <c r="M71" i="5" s="1"/>
  <c r="N70" i="5"/>
  <c r="M70" i="5"/>
  <c r="N69" i="5"/>
  <c r="M69" i="5" s="1"/>
  <c r="N68" i="5"/>
  <c r="M68" i="5"/>
  <c r="N67" i="5"/>
  <c r="M67" i="5" s="1"/>
  <c r="N66" i="5"/>
  <c r="M66" i="5"/>
  <c r="N65" i="5"/>
  <c r="M65" i="5" s="1"/>
  <c r="N64" i="5"/>
  <c r="M64" i="5"/>
  <c r="N63" i="5"/>
  <c r="M63" i="5" s="1"/>
  <c r="N62" i="5"/>
  <c r="M62" i="5"/>
  <c r="N61" i="5"/>
  <c r="M61" i="5" s="1"/>
  <c r="N60" i="5"/>
  <c r="M60" i="5"/>
  <c r="N59" i="5"/>
  <c r="M59" i="5" s="1"/>
  <c r="N58" i="5"/>
  <c r="M58" i="5"/>
  <c r="N57" i="5"/>
  <c r="M57" i="5" s="1"/>
  <c r="N56" i="5"/>
  <c r="M56" i="5"/>
  <c r="N55" i="5"/>
  <c r="M55" i="5" s="1"/>
  <c r="N54" i="5"/>
  <c r="M54" i="5"/>
  <c r="N53" i="5"/>
  <c r="M53" i="5" s="1"/>
  <c r="N52" i="5"/>
  <c r="M52" i="5"/>
  <c r="N51" i="5"/>
  <c r="M51" i="5" s="1"/>
  <c r="N50" i="5"/>
  <c r="M50" i="5"/>
  <c r="N49" i="5"/>
  <c r="M49" i="5" s="1"/>
  <c r="N48" i="5"/>
  <c r="M48" i="5"/>
  <c r="N47" i="5"/>
  <c r="M47" i="5" s="1"/>
  <c r="N46" i="5"/>
  <c r="M46" i="5"/>
  <c r="N45" i="5"/>
  <c r="M45" i="5" s="1"/>
  <c r="N44" i="5"/>
  <c r="M44" i="5"/>
  <c r="N43" i="5"/>
  <c r="M43" i="5" s="1"/>
  <c r="N42" i="5"/>
  <c r="M42" i="5"/>
  <c r="N41" i="5"/>
  <c r="M41" i="5" s="1"/>
  <c r="N40" i="5"/>
  <c r="M40" i="5"/>
  <c r="N39" i="5"/>
  <c r="M39" i="5" s="1"/>
  <c r="N38" i="5"/>
  <c r="M38" i="5"/>
  <c r="N37" i="5"/>
  <c r="M37" i="5" s="1"/>
  <c r="N36" i="5"/>
  <c r="M36" i="5"/>
  <c r="N35" i="5"/>
  <c r="M35" i="5" s="1"/>
  <c r="N34" i="5"/>
  <c r="M34" i="5"/>
  <c r="N33" i="5"/>
  <c r="M33" i="5" s="1"/>
  <c r="N32" i="5"/>
  <c r="M32" i="5"/>
  <c r="N31" i="5"/>
  <c r="M31" i="5" s="1"/>
  <c r="N30" i="5"/>
  <c r="M30" i="5"/>
  <c r="N29" i="5"/>
  <c r="M29" i="5" s="1"/>
  <c r="N28" i="5"/>
  <c r="M28" i="5"/>
  <c r="N27" i="5"/>
  <c r="M27" i="5" s="1"/>
  <c r="N26" i="5"/>
  <c r="M26" i="5"/>
  <c r="N25" i="5"/>
  <c r="M25" i="5" s="1"/>
  <c r="N24" i="5"/>
  <c r="M24" i="5"/>
  <c r="N23" i="5"/>
  <c r="M23" i="5" s="1"/>
  <c r="N22" i="5"/>
  <c r="M22" i="5"/>
  <c r="N21" i="5"/>
  <c r="M21" i="5" s="1"/>
  <c r="N20" i="5"/>
  <c r="M20" i="5"/>
  <c r="N19" i="5"/>
  <c r="M19" i="5" s="1"/>
  <c r="N18" i="5"/>
  <c r="M18" i="5"/>
  <c r="N17" i="5"/>
  <c r="M17" i="5" s="1"/>
  <c r="N16" i="5"/>
  <c r="M16" i="5"/>
  <c r="N15" i="5"/>
  <c r="M15" i="5" s="1"/>
  <c r="N14" i="5"/>
  <c r="M14" i="5"/>
  <c r="N13" i="5"/>
  <c r="M13" i="5" s="1"/>
  <c r="N12" i="5"/>
  <c r="M12" i="5"/>
  <c r="N11" i="5"/>
  <c r="M11" i="5" s="1"/>
  <c r="N10" i="5"/>
  <c r="M10" i="5"/>
  <c r="N9" i="5"/>
  <c r="M9" i="5" s="1"/>
  <c r="N8" i="5"/>
  <c r="M8" i="5"/>
  <c r="N7" i="5"/>
  <c r="M7" i="5" s="1"/>
  <c r="N6" i="5"/>
  <c r="M6" i="5"/>
  <c r="N8" i="3" l="1"/>
  <c r="M8" i="3" s="1"/>
  <c r="N9" i="3"/>
  <c r="M9" i="3" s="1"/>
  <c r="N10" i="3"/>
  <c r="M10" i="3" s="1"/>
  <c r="N11" i="3"/>
  <c r="M11" i="3" s="1"/>
  <c r="N12" i="3"/>
  <c r="M12" i="3" s="1"/>
  <c r="N13" i="3"/>
  <c r="M13" i="3" s="1"/>
  <c r="N14" i="3"/>
  <c r="M14" i="3" s="1"/>
  <c r="N15" i="3"/>
  <c r="M15" i="3" s="1"/>
  <c r="N16" i="3"/>
  <c r="M16" i="3" s="1"/>
  <c r="N17" i="3"/>
  <c r="M17" i="3" s="1"/>
  <c r="N18" i="3"/>
  <c r="M18" i="3" s="1"/>
  <c r="N19" i="3"/>
  <c r="M19" i="3" s="1"/>
  <c r="N20" i="3"/>
  <c r="M20" i="3" s="1"/>
  <c r="N21" i="3"/>
  <c r="M21" i="3" s="1"/>
  <c r="N22" i="3"/>
  <c r="M22" i="3" s="1"/>
  <c r="N23" i="3"/>
  <c r="M23" i="3" s="1"/>
  <c r="N24" i="3"/>
  <c r="M24" i="3" s="1"/>
  <c r="N25" i="3"/>
  <c r="M25" i="3" s="1"/>
  <c r="N26" i="3"/>
  <c r="M26" i="3" s="1"/>
  <c r="N27" i="3"/>
  <c r="M27" i="3" s="1"/>
  <c r="N28" i="3"/>
  <c r="M28" i="3" s="1"/>
  <c r="N29" i="3"/>
  <c r="M29" i="3" s="1"/>
  <c r="N30" i="3"/>
  <c r="M30" i="3" s="1"/>
  <c r="N31" i="3"/>
  <c r="M31" i="3" s="1"/>
  <c r="N32" i="3"/>
  <c r="M32" i="3" s="1"/>
  <c r="N33" i="3"/>
  <c r="M33" i="3" s="1"/>
  <c r="N34" i="3"/>
  <c r="M34" i="3" s="1"/>
  <c r="N35" i="3"/>
  <c r="M35" i="3" s="1"/>
  <c r="N36" i="3"/>
  <c r="M36" i="3" s="1"/>
  <c r="N37" i="3"/>
  <c r="M37" i="3" s="1"/>
  <c r="N38" i="3"/>
  <c r="M38" i="3" s="1"/>
  <c r="N39" i="3"/>
  <c r="M39" i="3" s="1"/>
  <c r="N40" i="3"/>
  <c r="M40" i="3" s="1"/>
  <c r="N41" i="3"/>
  <c r="M41" i="3" s="1"/>
  <c r="N42" i="3"/>
  <c r="M42" i="3" s="1"/>
  <c r="N43" i="3"/>
  <c r="M43" i="3" s="1"/>
  <c r="N44" i="3"/>
  <c r="M44" i="3" s="1"/>
  <c r="N45" i="3"/>
  <c r="M45" i="3" s="1"/>
  <c r="N46" i="3"/>
  <c r="M46" i="3" s="1"/>
  <c r="N47" i="3"/>
  <c r="M47" i="3" s="1"/>
  <c r="N48" i="3"/>
  <c r="M48" i="3" s="1"/>
  <c r="N49" i="3"/>
  <c r="M49" i="3" s="1"/>
  <c r="N50" i="3"/>
  <c r="M50" i="3" s="1"/>
  <c r="N51" i="3"/>
  <c r="M51" i="3" s="1"/>
  <c r="N52" i="3"/>
  <c r="M52" i="3" s="1"/>
  <c r="N53" i="3"/>
  <c r="M53" i="3" s="1"/>
  <c r="N54" i="3"/>
  <c r="M54" i="3" s="1"/>
  <c r="N55" i="3"/>
  <c r="M55" i="3" s="1"/>
  <c r="N56" i="3"/>
  <c r="M56" i="3" s="1"/>
  <c r="N57" i="3"/>
  <c r="M57" i="3" s="1"/>
  <c r="N58" i="3"/>
  <c r="M58" i="3" s="1"/>
  <c r="N7" i="3"/>
  <c r="M7" i="3" s="1"/>
  <c r="N6" i="3"/>
  <c r="B4" i="4" l="1"/>
  <c r="C3" i="4"/>
  <c r="B6" i="4"/>
  <c r="B5" i="4"/>
  <c r="D5" i="4" s="1"/>
  <c r="C5" i="4"/>
  <c r="M6" i="3"/>
  <c r="B3" i="4" s="1"/>
  <c r="C6" i="4"/>
  <c r="D6" i="4" s="1"/>
  <c r="C4" i="4"/>
  <c r="C7" i="4" s="1"/>
  <c r="B7" i="4" l="1"/>
  <c r="D4" i="4"/>
  <c r="B12" i="4" s="1"/>
  <c r="C14" i="4"/>
  <c r="B14" i="4"/>
  <c r="C13" i="4"/>
  <c r="B13" i="4"/>
  <c r="D3" i="4"/>
  <c r="C12" i="4" l="1"/>
  <c r="D12" i="4" s="1"/>
  <c r="D14" i="4"/>
  <c r="D13" i="4"/>
  <c r="D7" i="4"/>
  <c r="C11" i="4"/>
  <c r="C15" i="4" s="1"/>
  <c r="B11" i="4"/>
  <c r="B15" i="4" s="1"/>
  <c r="G7" i="4" l="1"/>
  <c r="G6" i="4"/>
  <c r="G5" i="4"/>
  <c r="G4" i="4"/>
  <c r="G3" i="4"/>
  <c r="D8" i="4"/>
  <c r="B8" i="4"/>
  <c r="C8" i="4"/>
  <c r="D11" i="4"/>
  <c r="D15" i="4" s="1"/>
  <c r="C16" i="4" s="1"/>
  <c r="B16" i="4" l="1"/>
  <c r="D16" i="4" s="1"/>
</calcChain>
</file>

<file path=xl/sharedStrings.xml><?xml version="1.0" encoding="utf-8"?>
<sst xmlns="http://schemas.openxmlformats.org/spreadsheetml/2006/main" count="604" uniqueCount="177">
  <si>
    <t>Greeting</t>
  </si>
  <si>
    <t>Statement</t>
  </si>
  <si>
    <t>Question</t>
  </si>
  <si>
    <t>Inappropriate</t>
  </si>
  <si>
    <t>Appropriate</t>
  </si>
  <si>
    <t>Response Results</t>
  </si>
  <si>
    <t>Total</t>
  </si>
  <si>
    <t>Total (%)</t>
  </si>
  <si>
    <t>Convo ID</t>
  </si>
  <si>
    <t xml:space="preserve">2. i would like to have prata </t>
  </si>
  <si>
    <t xml:space="preserve">2. wah this is cool sia </t>
  </si>
  <si>
    <t xml:space="preserve">3. oh paiseh, i want laksa from malay cuisine </t>
  </si>
  <si>
    <t xml:space="preserve">2. hmm, i want to eat chicken rice which is chinese cuisine i guess? </t>
  </si>
  <si>
    <t xml:space="preserve">4. restaurant </t>
  </si>
  <si>
    <t>7. woops, type wrong. change food, i want japanese ramen la…</t>
  </si>
  <si>
    <t xml:space="preserve">2. holy shit, it actually works lol </t>
  </si>
  <si>
    <t xml:space="preserve">3. hehe let me see... chicken rice lor </t>
  </si>
  <si>
    <t xml:space="preserve">4. chinese la... </t>
  </si>
  <si>
    <t xml:space="preserve">7. zzz. CHANGE RESTAURANT </t>
  </si>
  <si>
    <t xml:space="preserve">2. erm. I would like some malay food </t>
  </si>
  <si>
    <t xml:space="preserve">2. I AM SUPERMAN, I WANT KRYPTONITE!!! </t>
  </si>
  <si>
    <t xml:space="preserve">3. kidding la… let me think </t>
  </si>
  <si>
    <t xml:space="preserve">4. western food, how about steak </t>
  </si>
  <si>
    <t xml:space="preserve">5. I think I want wings instead </t>
  </si>
  <si>
    <t xml:space="preserve">6. .. I want change food to wings… </t>
  </si>
  <si>
    <t xml:space="preserve">1. idiot </t>
  </si>
  <si>
    <t xml:space="preserve">2. what u want, stop asking me to do stuff </t>
  </si>
  <si>
    <t xml:space="preserve">4. western food, popiah </t>
  </si>
  <si>
    <t>7. whatever…</t>
  </si>
  <si>
    <t xml:space="preserve">1. why do you think I care? </t>
  </si>
  <si>
    <t xml:space="preserve">2. I love you </t>
  </si>
  <si>
    <t>4. you stupid ah</t>
  </si>
  <si>
    <t xml:space="preserve">2. I don’t know </t>
  </si>
  <si>
    <t>3. I want to eat at raffles place</t>
  </si>
  <si>
    <t>4. I want to have burgers</t>
  </si>
  <si>
    <t xml:space="preserve">3. I want to eat prata </t>
  </si>
  <si>
    <t xml:space="preserve">5. chicken rice </t>
  </si>
  <si>
    <t xml:space="preserve">2. Recommend a tapas place near bugis </t>
  </si>
  <si>
    <t xml:space="preserve">3. That place is too expensive!! Please recommend another one </t>
  </si>
  <si>
    <t xml:space="preserve">4. How about other restaurants serving spanish cuisine </t>
  </si>
  <si>
    <t xml:space="preserve">2. I'm super hungry </t>
  </si>
  <si>
    <t xml:space="preserve">2. I want to eat Japanese Food </t>
  </si>
  <si>
    <t xml:space="preserve">3. Recommend places which serve teppanyaki, or tonkatsu or yakitori at bras basah </t>
  </si>
  <si>
    <t xml:space="preserve">4. err, that one try before liao, another one pls </t>
  </si>
  <si>
    <t xml:space="preserve">3. do you have another restaurant? i don't like that place </t>
  </si>
  <si>
    <t xml:space="preserve">5. actually, i change my mind, i want eat japanese ramen, got any nice places? </t>
  </si>
  <si>
    <t>5. cool... got other places?</t>
  </si>
  <si>
    <t xml:space="preserve">6. change place la... isnt it obvious </t>
  </si>
  <si>
    <t xml:space="preserve">3. Malay food like rendang? </t>
  </si>
  <si>
    <t xml:space="preserve">5. no, what kind of rubbish recommendation is that? </t>
  </si>
  <si>
    <t>3. what is 10 x 10</t>
  </si>
  <si>
    <t xml:space="preserve">6. prata? </t>
  </si>
  <si>
    <t xml:space="preserve">8. why do u think I care? </t>
  </si>
  <si>
    <t xml:space="preserve">6. eh you stupid or what? </t>
  </si>
  <si>
    <t xml:space="preserve">7. what about duck? </t>
  </si>
  <si>
    <t xml:space="preserve">3. Where can I get the best deal for buffet? </t>
  </si>
  <si>
    <t>5. different restaurant la adoi...</t>
  </si>
  <si>
    <t xml:space="preserve">3. okay, i will try that out. thanks!! </t>
  </si>
  <si>
    <t xml:space="preserve">6. ya thats good, shall try that </t>
  </si>
  <si>
    <t xml:space="preserve">7. yes </t>
  </si>
  <si>
    <t xml:space="preserve">7. ok la very satisfied, time to talk to the chickens. Bye </t>
  </si>
  <si>
    <t xml:space="preserve">9. yes </t>
  </si>
  <si>
    <t xml:space="preserve">5. yes </t>
  </si>
  <si>
    <t xml:space="preserve">5. Yes </t>
  </si>
  <si>
    <t xml:space="preserve">4. Yes </t>
  </si>
  <si>
    <t xml:space="preserve">1. hi </t>
  </si>
  <si>
    <t xml:space="preserve">1. morning </t>
  </si>
  <si>
    <t xml:space="preserve">1. hello!! </t>
  </si>
  <si>
    <t xml:space="preserve">1. yo!! </t>
  </si>
  <si>
    <t xml:space="preserve">1. wassup </t>
  </si>
  <si>
    <t xml:space="preserve">1. hey wassup bro </t>
  </si>
  <si>
    <t xml:space="preserve">3. hi </t>
  </si>
  <si>
    <t xml:space="preserve">1. hey </t>
  </si>
  <si>
    <t xml:space="preserve">1. hello hey </t>
  </si>
  <si>
    <t xml:space="preserve">1. hello! </t>
  </si>
  <si>
    <t xml:space="preserve">1. Hey, wake up! </t>
  </si>
  <si>
    <t>Rater 1</t>
  </si>
  <si>
    <t>Rater 2</t>
  </si>
  <si>
    <t>Rater 3</t>
  </si>
  <si>
    <t>Rater 4</t>
  </si>
  <si>
    <t>Rater 5</t>
  </si>
  <si>
    <t>Rater 6</t>
  </si>
  <si>
    <t>Who Responded</t>
  </si>
  <si>
    <t>Bot</t>
  </si>
  <si>
    <t>Human</t>
  </si>
  <si>
    <t>Response</t>
  </si>
  <si>
    <t>Rating</t>
  </si>
  <si>
    <t>Key</t>
  </si>
  <si>
    <r>
      <t xml:space="preserve">Appropriate - </t>
    </r>
    <r>
      <rPr>
        <sz val="12"/>
        <color theme="1"/>
        <rFont val="Calibri"/>
        <family val="2"/>
        <scheme val="minor"/>
      </rPr>
      <t xml:space="preserve">Coherant and answers user's response. 
</t>
    </r>
    <r>
      <rPr>
        <i/>
        <sz val="12"/>
        <color theme="1"/>
        <rFont val="Calibri"/>
        <family val="2"/>
        <scheme val="minor"/>
      </rPr>
      <t>E.g. (User: I want chicken rice. JiakBot: Please try the Chicken Rice at …)</t>
    </r>
  </si>
  <si>
    <r>
      <t xml:space="preserve">Inappropriate - </t>
    </r>
    <r>
      <rPr>
        <sz val="12"/>
        <color theme="1"/>
        <rFont val="Calibri"/>
        <family val="2"/>
        <scheme val="minor"/>
      </rPr>
      <t xml:space="preserve">Not relatable/ Not understandable with user's response. 
</t>
    </r>
    <r>
      <rPr>
        <i/>
        <sz val="12"/>
        <color theme="1"/>
        <rFont val="Calibri"/>
        <family val="2"/>
        <scheme val="minor"/>
      </rPr>
      <t>E.g. (User: I want chicken rice. JiakBot: Thanks.)</t>
    </r>
  </si>
  <si>
    <t xml:space="preserve">6. no </t>
  </si>
  <si>
    <t xml:space="preserve">8. no. </t>
  </si>
  <si>
    <t xml:space="preserve">9. no. </t>
  </si>
  <si>
    <t>6. nope. You don't get me</t>
  </si>
  <si>
    <t xml:space="preserve">5. no </t>
  </si>
  <si>
    <t xml:space="preserve">7. no </t>
  </si>
  <si>
    <t xml:space="preserve">10. no </t>
  </si>
  <si>
    <t xml:space="preserve">4. no </t>
  </si>
  <si>
    <t xml:space="preserve">8. nope </t>
  </si>
  <si>
    <t xml:space="preserve">9. nope </t>
  </si>
  <si>
    <t xml:space="preserve">4. No </t>
  </si>
  <si>
    <t>Evaluated Aspect
(Statement / Question / Rhetorical / Greeting)</t>
  </si>
  <si>
    <t>Rhetorical</t>
  </si>
  <si>
    <t xml:space="preserve">4. Yeah great!! I shall try that out then </t>
  </si>
  <si>
    <t>Haha.. Yeah. Any food you looking for?</t>
  </si>
  <si>
    <t>Okay. Why not try Soy Place? It has… (review)</t>
  </si>
  <si>
    <t>Okay. Why not try Boon Tong Kee? It has ..</t>
  </si>
  <si>
    <t>Okay. Why not try Yeow Leong Chicken? It has ..</t>
  </si>
  <si>
    <t>Okay. Why not try Tian Tian Chicken? It has ..</t>
  </si>
  <si>
    <t>Okay. Why not try Lim Seng Chicken? It has ..</t>
  </si>
  <si>
    <t>Okay. Why not try Ah Seng Chicken? It has ..</t>
  </si>
  <si>
    <t>Okay. Why not try Peng Kim Chicken? It has ..</t>
  </si>
  <si>
    <t>Yes? Any cuisines in mind, I can make some recommendations if you tell me.</t>
  </si>
  <si>
    <t>I like Mr and Mrs Mohgan's Super Crispy Roti Prata, its got a 4.5 star rating in our database. Some say: "I would not say I am a big fan of roti prata.". They also have food stands. This recommendation okay?</t>
  </si>
  <si>
    <t>I give you food already lah. Okay or not?</t>
  </si>
  <si>
    <t>Wah ... Cheem. I don't understand ... Can you tell me what food or cuisine you like?</t>
  </si>
  <si>
    <t>You can try Wah Kee Big Prawn Noodles, it is rated 4 on our database. They also have seafood.
One of our reviewers commented: "Wah atas man!". Does this suit your taste?</t>
  </si>
  <si>
    <t>Try 3838 Eating Place lah. Their coffee &amp; tea is quite good, I think, and they might have paiseh. Okay or not?</t>
  </si>
  <si>
    <t>You can try Jerry's BBQ and Grill, it is rated 3.5 on our database. They also have barbeque.
One of our reviewers commented: "The sweet smells of the BBQ sauce was just too much for me, I was the first one to dig in.". Does this suit your taste?</t>
  </si>
  <si>
    <t>Pai seh ... I really cannot find</t>
  </si>
  <si>
    <t>You sure Singapore got sell this thing?</t>
  </si>
  <si>
    <t>Hello.. Any food in mind?</t>
  </si>
  <si>
    <t>I like Hong Kong Soya Sauce Chicken Rice and Noodle, its got a 4.5 star rating in our database. Some say: "A short run to the local Chinese deli and dinner was on the table in no time.". They also have noodles. This recommendation okay?</t>
  </si>
  <si>
    <t>Don't like that lah, tell me is my recommendation okay or not?</t>
  </si>
  <si>
    <t>You can try Sanji Kagoshima Ramen, it is rated 5 on our database. They also have ramen.
One of our reviewers commented: "I can definitely understand why they got 5 stars.". Does this suit your taste?</t>
  </si>
  <si>
    <t>Can you at least try Zhong Guo La Mian Xiao Long Bao. dim sum is what they have and perhaps they have chicken rice. Is that okay?</t>
  </si>
  <si>
    <t>I like Brothers Ramen, its got a 5 star rating in our database. Some say: "I can feel their passion in the food they deliver, and the brothers run the stall themselves and can be seen working as a duo everyday.". They also have ramen. This recommendation okay?</t>
  </si>
  <si>
    <t>Woohoo! I'm glad that it was useful. You want to find anything else or not?</t>
  </si>
  <si>
    <t>What's up? What kind of food you like today?</t>
  </si>
  <si>
    <t>Can you at least try Hajah Maimunah. halal is what they have and perhaps they have malay. Is that okay?</t>
  </si>
  <si>
    <t>Can you at least try Ocean Curry Fish Head. seafood is what they have and perhaps they have rendang. Is that okay?</t>
  </si>
  <si>
    <t>I'm not really able to find anything else relevant but you can try The Rabbit Hole. They have coffee &amp; tea and they might have great. Is that okay?</t>
  </si>
  <si>
    <t>Hi. What food you like?</t>
  </si>
  <si>
    <t>I AM SUPERMAN, I WANT KRYPTONITE!!</t>
  </si>
  <si>
    <t>I'm not really able to find anything else relevant but you can try OLA Cocina del Mar. They have seafood and they might have la... Is that okay?</t>
  </si>
  <si>
    <t>I like The Cheese Steak Shop, its got a 3.5 star rating in our database. Some say: "fries and it was more than enough food.". They also have fast food. This recommendation okay?</t>
  </si>
  <si>
    <t>You can try the Mind Cafe, it is rated 5 on our database. They also have chicken wings.
One of our reviewers commented: "I brought my granddad there and now he loves their lasagna or pies.". Does this suit your taste?</t>
  </si>
  <si>
    <t>Can you at least try Excelsior Shopping Centre. food is what they have and perhaps they have satisfied. Is that okay?</t>
  </si>
  <si>
    <t>No.. That’s not me. Do you want food?</t>
  </si>
  <si>
    <t>Sorry, do you need food?</t>
  </si>
  <si>
    <t>Okay. Why not try Rabbit Hole? It has.. (review)</t>
  </si>
  <si>
    <t>Sorry, how about Minds Café? It has.. (review)</t>
  </si>
  <si>
    <t>Sorry, how about DaBoyz Café? It has.. (review)</t>
  </si>
  <si>
    <t>Sorry, I do not understand you… want try something else?</t>
  </si>
  <si>
    <t>Not sure what you expect me to reply</t>
  </si>
  <si>
    <t>I know ...</t>
  </si>
  <si>
    <t>Food please ... food or cuisine</t>
  </si>
  <si>
    <t>Are you referring to me?</t>
  </si>
  <si>
    <t>Oh man...what is your favourite food then?</t>
  </si>
  <si>
    <t>I like Mr and Mrs Mohgan's Super Crispy Roti Prata, its got a 4.5 star rating in our database. Some say: "But I love the prata here!". They also have food stands. This recommendation</t>
  </si>
  <si>
    <t>Try Isle Eating House lah. Their coffee &amp; tea is quite good, I think, and they might have prata. Okay or not?</t>
  </si>
  <si>
    <t>I give up ... request some other food?</t>
  </si>
  <si>
    <t>Swee lah! Now ... what food or cuisine you like?</t>
  </si>
  <si>
    <t>Give chance leh, got any preferred cuisine?</t>
  </si>
  <si>
    <t>The feeling is not mutual ... right ?</t>
  </si>
  <si>
    <t>You can try The Rabbit Hole, it is rated 5 on our database. They also have coffee &amp; tea.
One of our reviewers commented: "I always leave this place feeling full and healthy from the portions of greens and a variety of toppings to choose from!". Does this suit your taste?</t>
  </si>
  <si>
    <t>I like Macdonalds, its got a 5 star rating in our database. Some say: "..(I pray to God that we don't have this in the states, otherwise I am doomed for sure).". They also have burgers. This recommendation okay?</t>
  </si>
  <si>
    <t>Hmm? Maybe suggest a cuisine or food?</t>
  </si>
  <si>
    <t>Okay. Why no try Muthu's Curry? It is .. (review)</t>
  </si>
  <si>
    <t>Okay. Why no try Karan's Curry? It is .. (review)</t>
  </si>
  <si>
    <t>Okay. Why no try Soy Chicken? It is .. (review)</t>
  </si>
  <si>
    <t>Okay. Why no try Soy Duck? It is .. (review)</t>
  </si>
  <si>
    <t>Okay. Why no try Chong Seng Duck? It is .. (review)</t>
  </si>
  <si>
    <t>Okay. Why no try JQ's Duck? It is .. (review)</t>
  </si>
  <si>
    <t>You can try Ergo Sum, it is rated 5 on our database. They also have tapas/small plates.
One of our reviewers commented: "I recommend the Cafe Ergo Sum's signature house cocktail!". Does this suit your taste?</t>
  </si>
  <si>
    <t>Can you at least try The New Black. coffee &amp; tea is what they have and perhaps they have expensive. Is that okay?</t>
  </si>
  <si>
    <t>I like My Little Spanish Place, its got a 4 star rating in our database. Some say: "The menu is simple and relatively small compared to its other outlet, but has the key elements of a Spanish restaurant - tapas, cured meats, alcohol and paella.". They also have tapas/small plates. This recommendation okay?</t>
  </si>
  <si>
    <t>Nice, let me know if you want recommendations for something else?</t>
  </si>
  <si>
    <t>Can you at least try Omnivore. fast food is what they have and perhaps they have super hungry. Is that okay?</t>
  </si>
  <si>
    <t>Try Simply Wrapps lah. Their breakfast &amp; brunch is quite good, I think, and they might have deal. Okay or not?</t>
  </si>
  <si>
    <t>Try Chicken Up lah. Their chicken wings is quite good, I think, and they might have super hungry. Okay or not?</t>
  </si>
  <si>
    <t>Okay. Why not try The Japanese Place. It is .. (review)</t>
  </si>
  <si>
    <t>Okay. Why not try ShibuShabu. It is .. (review)</t>
  </si>
  <si>
    <t xml:space="preserve">Great!! Any other foods in mind? </t>
  </si>
  <si>
    <t>Counts</t>
  </si>
  <si>
    <t>Percentage</t>
  </si>
  <si>
    <t>Types of user inputs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</si>
</sst>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8" xfId="0" applyBorder="1"/>
    <xf numFmtId="0" fontId="0" fillId="0" borderId="9" xfId="0" applyBorder="1"/>
    <xf numFmtId="2" fontId="2" fillId="0" borderId="11" xfId="0" applyNumberFormat="1" applyFont="1" applyBorder="1"/>
    <xf numFmtId="0" fontId="0" fillId="0" borderId="8" xfId="0" applyBorder="1" applyAlignment="1">
      <alignment horizontal="right"/>
    </xf>
    <xf numFmtId="2" fontId="0" fillId="0" borderId="0" xfId="0" applyNumberFormat="1" applyBorder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2" fillId="0" borderId="0" xfId="0" applyNumberFormat="1" applyFont="1" applyBorder="1"/>
    <xf numFmtId="0" fontId="0" fillId="0" borderId="4" xfId="0" applyBorder="1"/>
    <xf numFmtId="164" fontId="0" fillId="0" borderId="8" xfId="0" applyNumberFormat="1" applyBorder="1"/>
    <xf numFmtId="2" fontId="2" fillId="2" borderId="1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zoomScale="70" zoomScaleNormal="70" workbookViewId="0">
      <selection activeCell="C9" sqref="C9"/>
    </sheetView>
  </sheetViews>
  <sheetFormatPr defaultColWidth="10.88671875" defaultRowHeight="14.4" x14ac:dyDescent="0.3"/>
  <cols>
    <col min="1" max="1" width="8" style="4" bestFit="1" customWidth="1"/>
    <col min="2" max="2" width="68.21875" style="1" customWidth="1"/>
    <col min="3" max="3" width="29.21875" style="1" customWidth="1"/>
    <col min="4" max="4" width="39.88671875" style="10" customWidth="1"/>
    <col min="5" max="5" width="30.21875" style="4" customWidth="1"/>
  </cols>
  <sheetData>
    <row r="1" spans="1:18" x14ac:dyDescent="0.3">
      <c r="A1" s="1" t="s">
        <v>87</v>
      </c>
    </row>
    <row r="2" spans="1:18" ht="18" x14ac:dyDescent="0.35">
      <c r="A2" s="1" t="s">
        <v>86</v>
      </c>
      <c r="B2" s="2"/>
    </row>
    <row r="3" spans="1:18" ht="46.8" x14ac:dyDescent="0.3">
      <c r="A3" s="9">
        <v>0</v>
      </c>
      <c r="B3" s="3" t="s">
        <v>89</v>
      </c>
    </row>
    <row r="4" spans="1:18" ht="31.2" x14ac:dyDescent="0.3">
      <c r="A4" s="9">
        <v>1</v>
      </c>
      <c r="B4" s="3" t="s">
        <v>88</v>
      </c>
    </row>
    <row r="5" spans="1:18" ht="43.8" thickBot="1" x14ac:dyDescent="0.35">
      <c r="A5" s="5" t="s">
        <v>8</v>
      </c>
      <c r="B5" s="6" t="s">
        <v>1</v>
      </c>
      <c r="C5" s="8" t="s">
        <v>101</v>
      </c>
      <c r="D5" s="7" t="s">
        <v>85</v>
      </c>
      <c r="E5" s="7" t="s">
        <v>82</v>
      </c>
      <c r="F5" t="s">
        <v>76</v>
      </c>
      <c r="G5" t="s">
        <v>77</v>
      </c>
      <c r="H5" t="s">
        <v>78</v>
      </c>
      <c r="I5" t="s">
        <v>79</v>
      </c>
      <c r="J5" t="s">
        <v>80</v>
      </c>
      <c r="K5" t="s">
        <v>81</v>
      </c>
      <c r="M5">
        <v>0</v>
      </c>
      <c r="N5">
        <v>1</v>
      </c>
      <c r="P5" t="s">
        <v>3</v>
      </c>
      <c r="Q5" t="s">
        <v>4</v>
      </c>
    </row>
    <row r="6" spans="1:18" ht="28.8" x14ac:dyDescent="0.3">
      <c r="A6" s="4">
        <v>1</v>
      </c>
      <c r="B6" s="1" t="s">
        <v>65</v>
      </c>
      <c r="C6" s="1" t="s">
        <v>0</v>
      </c>
      <c r="D6" s="10" t="s">
        <v>112</v>
      </c>
      <c r="E6" s="4" t="s">
        <v>83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M6">
        <f>COUNT(F6:K6)-N6</f>
        <v>0</v>
      </c>
      <c r="N6">
        <f>COUNTIF(F6:K6,1)</f>
        <v>6</v>
      </c>
      <c r="P6" s="12"/>
      <c r="Q6" s="12"/>
      <c r="R6" s="14" t="s">
        <v>0</v>
      </c>
    </row>
    <row r="7" spans="1:18" ht="72.599999999999994" thickBot="1" x14ac:dyDescent="0.35">
      <c r="A7" s="4">
        <v>1</v>
      </c>
      <c r="B7" s="1" t="s">
        <v>9</v>
      </c>
      <c r="C7" s="1" t="s">
        <v>1</v>
      </c>
      <c r="D7" s="10" t="s">
        <v>113</v>
      </c>
      <c r="E7" s="4" t="s">
        <v>83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M7">
        <f>COUNT(F7:K7)-N7</f>
        <v>2</v>
      </c>
      <c r="N7">
        <f>COUNTIF(F7:K7,1)</f>
        <v>4</v>
      </c>
      <c r="P7" s="13"/>
      <c r="Q7" s="13"/>
      <c r="R7" s="14"/>
    </row>
    <row r="8" spans="1:18" x14ac:dyDescent="0.3">
      <c r="A8" s="4">
        <v>1</v>
      </c>
      <c r="B8" s="1" t="s">
        <v>57</v>
      </c>
      <c r="C8" s="1" t="s">
        <v>1</v>
      </c>
      <c r="D8" s="10" t="s">
        <v>114</v>
      </c>
      <c r="E8" s="4" t="s">
        <v>83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f t="shared" ref="M8:M48" si="0">COUNT(F8:K8)-N8</f>
        <v>6</v>
      </c>
      <c r="N8">
        <f t="shared" ref="N8:N48" si="1">COUNTIF(F8:K8,1)</f>
        <v>0</v>
      </c>
    </row>
    <row r="9" spans="1:18" ht="28.8" x14ac:dyDescent="0.3">
      <c r="A9" s="4">
        <v>2</v>
      </c>
      <c r="B9" s="1" t="s">
        <v>66</v>
      </c>
      <c r="C9" s="1" t="s">
        <v>0</v>
      </c>
      <c r="D9" s="10" t="s">
        <v>115</v>
      </c>
      <c r="E9" s="4" t="s">
        <v>83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f t="shared" si="0"/>
        <v>6</v>
      </c>
      <c r="N9">
        <f t="shared" si="1"/>
        <v>0</v>
      </c>
    </row>
    <row r="10" spans="1:18" ht="72" x14ac:dyDescent="0.3">
      <c r="A10" s="4">
        <v>2</v>
      </c>
      <c r="B10" s="1" t="s">
        <v>10</v>
      </c>
      <c r="C10" s="1" t="s">
        <v>1</v>
      </c>
      <c r="D10" s="10" t="s">
        <v>116</v>
      </c>
      <c r="E10" s="4" t="s">
        <v>83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>
        <f t="shared" si="0"/>
        <v>6</v>
      </c>
      <c r="N10">
        <f t="shared" si="1"/>
        <v>0</v>
      </c>
    </row>
    <row r="11" spans="1:18" ht="43.2" x14ac:dyDescent="0.3">
      <c r="A11" s="4">
        <v>2</v>
      </c>
      <c r="B11" s="1" t="s">
        <v>11</v>
      </c>
      <c r="C11" s="1" t="s">
        <v>1</v>
      </c>
      <c r="D11" s="10" t="s">
        <v>117</v>
      </c>
      <c r="E11" s="4" t="s">
        <v>83</v>
      </c>
      <c r="F11">
        <v>0</v>
      </c>
      <c r="G11">
        <v>0</v>
      </c>
      <c r="H11">
        <v>1</v>
      </c>
      <c r="I11">
        <v>1</v>
      </c>
      <c r="J11">
        <v>0</v>
      </c>
      <c r="K11">
        <v>1</v>
      </c>
      <c r="M11">
        <f t="shared" si="0"/>
        <v>3</v>
      </c>
      <c r="N11">
        <f t="shared" si="1"/>
        <v>3</v>
      </c>
    </row>
    <row r="12" spans="1:18" ht="86.4" x14ac:dyDescent="0.3">
      <c r="A12" s="4">
        <v>2</v>
      </c>
      <c r="B12" s="1" t="s">
        <v>43</v>
      </c>
      <c r="C12" s="1" t="s">
        <v>2</v>
      </c>
      <c r="D12" s="10" t="s">
        <v>118</v>
      </c>
      <c r="E12" s="4" t="s">
        <v>83</v>
      </c>
      <c r="F12">
        <v>1</v>
      </c>
      <c r="G12">
        <v>0</v>
      </c>
      <c r="H12">
        <v>1</v>
      </c>
      <c r="I12">
        <v>1</v>
      </c>
      <c r="J12">
        <v>0</v>
      </c>
      <c r="K12">
        <v>1</v>
      </c>
      <c r="M12">
        <f t="shared" si="0"/>
        <v>2</v>
      </c>
      <c r="N12">
        <f t="shared" si="1"/>
        <v>4</v>
      </c>
    </row>
    <row r="13" spans="1:18" x14ac:dyDescent="0.3">
      <c r="A13" s="4">
        <v>2</v>
      </c>
      <c r="B13" s="1" t="s">
        <v>56</v>
      </c>
      <c r="C13" s="1" t="s">
        <v>1</v>
      </c>
      <c r="D13" s="10" t="s">
        <v>119</v>
      </c>
      <c r="E13" s="4" t="s">
        <v>83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M13">
        <f t="shared" si="0"/>
        <v>3</v>
      </c>
      <c r="N13">
        <f t="shared" si="1"/>
        <v>3</v>
      </c>
    </row>
    <row r="14" spans="1:18" x14ac:dyDescent="0.3">
      <c r="A14" s="4">
        <v>2</v>
      </c>
      <c r="B14" s="1" t="s">
        <v>58</v>
      </c>
      <c r="C14" s="1" t="s">
        <v>1</v>
      </c>
      <c r="D14" s="10" t="s">
        <v>120</v>
      </c>
      <c r="E14" s="4" t="s">
        <v>83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f t="shared" si="0"/>
        <v>6</v>
      </c>
      <c r="N14">
        <f t="shared" si="1"/>
        <v>0</v>
      </c>
    </row>
    <row r="15" spans="1:18" ht="28.8" x14ac:dyDescent="0.3">
      <c r="A15" s="4">
        <v>3</v>
      </c>
      <c r="B15" s="1" t="s">
        <v>67</v>
      </c>
      <c r="C15" s="1" t="s">
        <v>0</v>
      </c>
      <c r="D15" s="10" t="s">
        <v>112</v>
      </c>
      <c r="E15" s="4" t="s">
        <v>83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M15">
        <f t="shared" si="0"/>
        <v>0</v>
      </c>
      <c r="N15">
        <f t="shared" si="1"/>
        <v>6</v>
      </c>
    </row>
    <row r="16" spans="1:18" ht="86.4" x14ac:dyDescent="0.3">
      <c r="A16" s="4">
        <v>3</v>
      </c>
      <c r="B16" s="1" t="s">
        <v>12</v>
      </c>
      <c r="C16" s="1" t="s">
        <v>2</v>
      </c>
      <c r="D16" s="10" t="s">
        <v>122</v>
      </c>
      <c r="E16" s="4" t="s">
        <v>83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M16">
        <f t="shared" si="0"/>
        <v>0</v>
      </c>
      <c r="N16">
        <f t="shared" si="1"/>
        <v>6</v>
      </c>
    </row>
    <row r="17" spans="1:14" x14ac:dyDescent="0.3">
      <c r="A17" s="4">
        <v>3</v>
      </c>
      <c r="B17" s="1" t="s">
        <v>44</v>
      </c>
      <c r="C17" s="1" t="s">
        <v>2</v>
      </c>
      <c r="D17" s="10" t="s">
        <v>114</v>
      </c>
      <c r="E17" s="4" t="s">
        <v>83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M17">
        <f t="shared" si="0"/>
        <v>5</v>
      </c>
      <c r="N17">
        <f t="shared" si="1"/>
        <v>1</v>
      </c>
    </row>
    <row r="18" spans="1:14" ht="28.8" x14ac:dyDescent="0.3">
      <c r="A18" s="4">
        <v>3</v>
      </c>
      <c r="B18" s="1" t="s">
        <v>13</v>
      </c>
      <c r="C18" s="1" t="s">
        <v>1</v>
      </c>
      <c r="D18" s="10" t="s">
        <v>123</v>
      </c>
      <c r="E18" s="4" t="s">
        <v>83</v>
      </c>
      <c r="F18">
        <v>1</v>
      </c>
      <c r="G18">
        <v>1</v>
      </c>
      <c r="H18">
        <v>1</v>
      </c>
      <c r="I18">
        <v>0</v>
      </c>
      <c r="J18">
        <v>1</v>
      </c>
      <c r="K18">
        <v>1</v>
      </c>
      <c r="M18">
        <f t="shared" si="0"/>
        <v>1</v>
      </c>
      <c r="N18">
        <f t="shared" si="1"/>
        <v>5</v>
      </c>
    </row>
    <row r="19" spans="1:14" ht="72" x14ac:dyDescent="0.3">
      <c r="A19" s="4">
        <v>3</v>
      </c>
      <c r="B19" s="1" t="s">
        <v>45</v>
      </c>
      <c r="C19" s="1" t="s">
        <v>2</v>
      </c>
      <c r="D19" s="10" t="s">
        <v>124</v>
      </c>
      <c r="E19" s="4" t="s">
        <v>83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M19">
        <f t="shared" si="0"/>
        <v>0</v>
      </c>
      <c r="N19">
        <f t="shared" si="1"/>
        <v>6</v>
      </c>
    </row>
    <row r="20" spans="1:14" ht="43.2" x14ac:dyDescent="0.3">
      <c r="A20" s="4">
        <v>3</v>
      </c>
      <c r="B20" s="1" t="s">
        <v>90</v>
      </c>
      <c r="C20" s="1" t="s">
        <v>1</v>
      </c>
      <c r="D20" s="10" t="s">
        <v>125</v>
      </c>
      <c r="E20" s="4" t="s">
        <v>83</v>
      </c>
      <c r="F20">
        <v>1</v>
      </c>
      <c r="G20">
        <v>0</v>
      </c>
      <c r="H20">
        <v>1</v>
      </c>
      <c r="I20">
        <v>1</v>
      </c>
      <c r="J20">
        <v>0</v>
      </c>
      <c r="K20">
        <v>1</v>
      </c>
      <c r="M20">
        <f t="shared" si="0"/>
        <v>2</v>
      </c>
      <c r="N20">
        <f t="shared" si="1"/>
        <v>4</v>
      </c>
    </row>
    <row r="21" spans="1:14" ht="86.4" x14ac:dyDescent="0.3">
      <c r="A21" s="4">
        <v>3</v>
      </c>
      <c r="B21" s="1" t="s">
        <v>14</v>
      </c>
      <c r="C21" s="1" t="s">
        <v>1</v>
      </c>
      <c r="D21" s="10" t="s">
        <v>126</v>
      </c>
      <c r="E21" s="4" t="s">
        <v>83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M21">
        <f t="shared" si="0"/>
        <v>0</v>
      </c>
      <c r="N21">
        <f t="shared" si="1"/>
        <v>6</v>
      </c>
    </row>
    <row r="22" spans="1:14" ht="28.8" x14ac:dyDescent="0.3">
      <c r="A22" s="4">
        <v>3</v>
      </c>
      <c r="B22" s="1" t="s">
        <v>59</v>
      </c>
      <c r="C22" s="1" t="s">
        <v>1</v>
      </c>
      <c r="D22" s="10" t="s">
        <v>127</v>
      </c>
      <c r="E22" s="4" t="s">
        <v>83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M22">
        <f t="shared" si="0"/>
        <v>0</v>
      </c>
      <c r="N22">
        <f t="shared" si="1"/>
        <v>6</v>
      </c>
    </row>
    <row r="23" spans="1:14" x14ac:dyDescent="0.3">
      <c r="A23" s="4">
        <v>5</v>
      </c>
      <c r="B23" s="1" t="s">
        <v>69</v>
      </c>
      <c r="C23" s="1" t="s">
        <v>0</v>
      </c>
      <c r="D23" s="10" t="s">
        <v>128</v>
      </c>
      <c r="E23" s="4" t="s">
        <v>83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M23">
        <f t="shared" si="0"/>
        <v>0</v>
      </c>
      <c r="N23">
        <f t="shared" si="1"/>
        <v>6</v>
      </c>
    </row>
    <row r="24" spans="1:14" ht="43.2" x14ac:dyDescent="0.3">
      <c r="A24" s="4">
        <v>5</v>
      </c>
      <c r="B24" s="1" t="s">
        <v>19</v>
      </c>
      <c r="C24" s="1" t="s">
        <v>1</v>
      </c>
      <c r="D24" s="10" t="s">
        <v>129</v>
      </c>
      <c r="E24" s="4" t="s">
        <v>83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M24">
        <f t="shared" si="0"/>
        <v>0</v>
      </c>
      <c r="N24">
        <f t="shared" si="1"/>
        <v>6</v>
      </c>
    </row>
    <row r="25" spans="1:14" ht="43.2" x14ac:dyDescent="0.3">
      <c r="A25" s="4">
        <v>5</v>
      </c>
      <c r="B25" s="1" t="s">
        <v>48</v>
      </c>
      <c r="C25" s="1" t="s">
        <v>2</v>
      </c>
      <c r="D25" s="10" t="s">
        <v>130</v>
      </c>
      <c r="E25" s="4" t="s">
        <v>83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M25">
        <f t="shared" si="0"/>
        <v>0</v>
      </c>
      <c r="N25">
        <f t="shared" si="1"/>
        <v>6</v>
      </c>
    </row>
    <row r="26" spans="1:14" ht="57.6" x14ac:dyDescent="0.3">
      <c r="A26" s="4">
        <v>5</v>
      </c>
      <c r="B26" s="1" t="s">
        <v>103</v>
      </c>
      <c r="C26" s="1" t="s">
        <v>1</v>
      </c>
      <c r="D26" s="10" t="s">
        <v>131</v>
      </c>
      <c r="E26" s="4" t="s">
        <v>83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M26">
        <f t="shared" si="0"/>
        <v>4</v>
      </c>
      <c r="N26">
        <f t="shared" si="1"/>
        <v>2</v>
      </c>
    </row>
    <row r="27" spans="1:14" x14ac:dyDescent="0.3">
      <c r="A27" s="4">
        <v>6</v>
      </c>
      <c r="B27" s="1" t="s">
        <v>70</v>
      </c>
      <c r="C27" s="1" t="s">
        <v>0</v>
      </c>
      <c r="D27" s="10" t="s">
        <v>132</v>
      </c>
      <c r="E27" s="4" t="s">
        <v>83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M27">
        <f t="shared" si="0"/>
        <v>0</v>
      </c>
      <c r="N27">
        <f t="shared" si="1"/>
        <v>6</v>
      </c>
    </row>
    <row r="28" spans="1:14" x14ac:dyDescent="0.3">
      <c r="A28" s="4">
        <v>6</v>
      </c>
      <c r="B28" s="1" t="s">
        <v>20</v>
      </c>
      <c r="C28" s="1" t="s">
        <v>1</v>
      </c>
      <c r="D28" s="10" t="s">
        <v>133</v>
      </c>
      <c r="E28" s="4" t="s">
        <v>83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M28">
        <f t="shared" si="0"/>
        <v>0</v>
      </c>
      <c r="N28">
        <f t="shared" si="1"/>
        <v>6</v>
      </c>
    </row>
    <row r="29" spans="1:14" ht="43.8" customHeight="1" x14ac:dyDescent="0.3">
      <c r="A29" s="4">
        <v>6</v>
      </c>
      <c r="B29" s="1" t="s">
        <v>21</v>
      </c>
      <c r="C29" s="1" t="s">
        <v>1</v>
      </c>
      <c r="D29" s="10" t="s">
        <v>134</v>
      </c>
      <c r="E29" s="4" t="s">
        <v>83</v>
      </c>
      <c r="F29">
        <v>0</v>
      </c>
      <c r="G29">
        <v>0</v>
      </c>
      <c r="H29">
        <v>1</v>
      </c>
      <c r="I29">
        <v>1</v>
      </c>
      <c r="J29">
        <v>0</v>
      </c>
      <c r="K29">
        <v>1</v>
      </c>
      <c r="M29">
        <f t="shared" si="0"/>
        <v>3</v>
      </c>
      <c r="N29">
        <f t="shared" si="1"/>
        <v>3</v>
      </c>
    </row>
    <row r="30" spans="1:14" ht="57.6" x14ac:dyDescent="0.3">
      <c r="A30" s="4">
        <v>6</v>
      </c>
      <c r="B30" s="1" t="s">
        <v>22</v>
      </c>
      <c r="C30" s="1" t="s">
        <v>2</v>
      </c>
      <c r="D30" s="10" t="s">
        <v>135</v>
      </c>
      <c r="E30" s="4" t="s">
        <v>83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M30">
        <f t="shared" si="0"/>
        <v>0</v>
      </c>
      <c r="N30">
        <f t="shared" si="1"/>
        <v>6</v>
      </c>
    </row>
    <row r="31" spans="1:14" ht="72" x14ac:dyDescent="0.3">
      <c r="A31" s="4">
        <v>6</v>
      </c>
      <c r="B31" s="1" t="s">
        <v>23</v>
      </c>
      <c r="C31" s="1" t="s">
        <v>1</v>
      </c>
      <c r="D31" s="10" t="s">
        <v>136</v>
      </c>
      <c r="E31" s="4" t="s">
        <v>83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M31">
        <f t="shared" si="0"/>
        <v>0</v>
      </c>
      <c r="N31">
        <f t="shared" si="1"/>
        <v>6</v>
      </c>
    </row>
    <row r="32" spans="1:14" x14ac:dyDescent="0.3">
      <c r="A32" s="4">
        <v>6</v>
      </c>
      <c r="B32" s="1" t="s">
        <v>24</v>
      </c>
      <c r="C32" s="1" t="s">
        <v>1</v>
      </c>
      <c r="D32" s="10" t="s">
        <v>114</v>
      </c>
      <c r="E32" s="4" t="s">
        <v>83</v>
      </c>
      <c r="F32">
        <v>1</v>
      </c>
      <c r="G32">
        <v>1</v>
      </c>
      <c r="H32">
        <v>0</v>
      </c>
      <c r="I32">
        <v>0</v>
      </c>
      <c r="J32">
        <v>1</v>
      </c>
      <c r="K32">
        <v>0</v>
      </c>
      <c r="M32">
        <f t="shared" si="0"/>
        <v>3</v>
      </c>
      <c r="N32">
        <f t="shared" si="1"/>
        <v>3</v>
      </c>
    </row>
    <row r="33" spans="1:14" ht="43.2" x14ac:dyDescent="0.3">
      <c r="A33" s="4">
        <v>6</v>
      </c>
      <c r="B33" s="1" t="s">
        <v>60</v>
      </c>
      <c r="C33" s="1" t="s">
        <v>1</v>
      </c>
      <c r="D33" s="10" t="s">
        <v>137</v>
      </c>
      <c r="E33" s="4" t="s">
        <v>83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M33">
        <f t="shared" si="0"/>
        <v>5</v>
      </c>
      <c r="N33">
        <f t="shared" si="1"/>
        <v>1</v>
      </c>
    </row>
    <row r="34" spans="1:14" x14ac:dyDescent="0.3">
      <c r="A34" s="4">
        <v>8</v>
      </c>
      <c r="B34" s="1" t="s">
        <v>29</v>
      </c>
      <c r="C34" s="1" t="s">
        <v>102</v>
      </c>
      <c r="D34" s="10" t="s">
        <v>144</v>
      </c>
      <c r="E34" s="4" t="s">
        <v>83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M34">
        <f t="shared" si="0"/>
        <v>0</v>
      </c>
      <c r="N34">
        <f t="shared" si="1"/>
        <v>6</v>
      </c>
    </row>
    <row r="35" spans="1:14" x14ac:dyDescent="0.3">
      <c r="A35" s="4">
        <v>8</v>
      </c>
      <c r="B35" s="1" t="s">
        <v>30</v>
      </c>
      <c r="C35" s="1" t="s">
        <v>1</v>
      </c>
      <c r="D35" s="10" t="s">
        <v>145</v>
      </c>
      <c r="E35" s="4" t="s">
        <v>83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M35">
        <f t="shared" si="0"/>
        <v>0</v>
      </c>
      <c r="N35">
        <f t="shared" si="1"/>
        <v>6</v>
      </c>
    </row>
    <row r="36" spans="1:14" x14ac:dyDescent="0.3">
      <c r="A36" s="4">
        <v>8</v>
      </c>
      <c r="B36" s="1" t="s">
        <v>50</v>
      </c>
      <c r="C36" s="1" t="s">
        <v>2</v>
      </c>
      <c r="D36" s="10" t="s">
        <v>146</v>
      </c>
      <c r="E36" s="4" t="s">
        <v>83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M36">
        <f t="shared" si="0"/>
        <v>1</v>
      </c>
      <c r="N36">
        <f t="shared" si="1"/>
        <v>5</v>
      </c>
    </row>
    <row r="37" spans="1:14" x14ac:dyDescent="0.3">
      <c r="A37" s="4">
        <v>8</v>
      </c>
      <c r="B37" s="1" t="s">
        <v>31</v>
      </c>
      <c r="C37" s="1" t="s">
        <v>102</v>
      </c>
      <c r="D37" s="10" t="s">
        <v>147</v>
      </c>
      <c r="E37" s="4" t="s">
        <v>83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M37">
        <f t="shared" si="0"/>
        <v>0</v>
      </c>
      <c r="N37">
        <f t="shared" si="1"/>
        <v>6</v>
      </c>
    </row>
    <row r="38" spans="1:14" x14ac:dyDescent="0.3">
      <c r="A38" s="4">
        <v>8</v>
      </c>
      <c r="B38" s="1" t="s">
        <v>94</v>
      </c>
      <c r="C38" s="1" t="s">
        <v>1</v>
      </c>
      <c r="D38" s="10" t="s">
        <v>148</v>
      </c>
      <c r="E38" s="4" t="s">
        <v>83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M38">
        <f t="shared" si="0"/>
        <v>0</v>
      </c>
      <c r="N38">
        <f t="shared" si="1"/>
        <v>6</v>
      </c>
    </row>
    <row r="39" spans="1:14" ht="57.6" x14ac:dyDescent="0.3">
      <c r="A39" s="4">
        <v>8</v>
      </c>
      <c r="B39" s="1" t="s">
        <v>51</v>
      </c>
      <c r="C39" s="1" t="s">
        <v>2</v>
      </c>
      <c r="D39" s="10" t="s">
        <v>149</v>
      </c>
      <c r="E39" s="4" t="s">
        <v>83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M39">
        <f t="shared" si="0"/>
        <v>0</v>
      </c>
      <c r="N39">
        <f t="shared" si="1"/>
        <v>6</v>
      </c>
    </row>
    <row r="40" spans="1:14" ht="43.2" x14ac:dyDescent="0.3">
      <c r="A40" s="4">
        <v>8</v>
      </c>
      <c r="B40" s="1" t="s">
        <v>95</v>
      </c>
      <c r="C40" s="1" t="s">
        <v>1</v>
      </c>
      <c r="D40" s="10" t="s">
        <v>150</v>
      </c>
      <c r="E40" s="4" t="s">
        <v>83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M40">
        <f t="shared" si="0"/>
        <v>0</v>
      </c>
      <c r="N40">
        <f t="shared" si="1"/>
        <v>6</v>
      </c>
    </row>
    <row r="41" spans="1:14" x14ac:dyDescent="0.3">
      <c r="A41" s="4">
        <v>8</v>
      </c>
      <c r="B41" s="1" t="s">
        <v>52</v>
      </c>
      <c r="C41" s="1" t="s">
        <v>102</v>
      </c>
      <c r="D41" s="10" t="s">
        <v>151</v>
      </c>
      <c r="E41" s="4" t="s">
        <v>83</v>
      </c>
      <c r="F41">
        <v>1</v>
      </c>
      <c r="G41">
        <v>1</v>
      </c>
      <c r="H41">
        <v>0</v>
      </c>
      <c r="I41">
        <v>0</v>
      </c>
      <c r="J41">
        <v>1</v>
      </c>
      <c r="K41">
        <v>0</v>
      </c>
      <c r="M41">
        <f t="shared" si="0"/>
        <v>3</v>
      </c>
      <c r="N41">
        <f t="shared" si="1"/>
        <v>3</v>
      </c>
    </row>
    <row r="42" spans="1:14" ht="28.8" x14ac:dyDescent="0.3">
      <c r="A42" s="4">
        <v>8</v>
      </c>
      <c r="B42" s="1" t="s">
        <v>61</v>
      </c>
      <c r="C42" s="1" t="s">
        <v>1</v>
      </c>
      <c r="D42" s="10" t="s">
        <v>152</v>
      </c>
      <c r="E42" s="4" t="s">
        <v>83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M42">
        <f t="shared" si="0"/>
        <v>0</v>
      </c>
      <c r="N42">
        <f t="shared" si="1"/>
        <v>6</v>
      </c>
    </row>
    <row r="43" spans="1:14" x14ac:dyDescent="0.3">
      <c r="A43" s="4">
        <v>8</v>
      </c>
      <c r="B43" s="1" t="s">
        <v>96</v>
      </c>
      <c r="C43" s="1" t="s">
        <v>1</v>
      </c>
      <c r="D43" s="10" t="s">
        <v>153</v>
      </c>
      <c r="E43" s="4" t="s">
        <v>83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M43">
        <f t="shared" si="0"/>
        <v>0</v>
      </c>
      <c r="N43">
        <f t="shared" si="1"/>
        <v>6</v>
      </c>
    </row>
    <row r="44" spans="1:14" ht="28.8" x14ac:dyDescent="0.3">
      <c r="A44" s="4">
        <v>9</v>
      </c>
      <c r="B44" s="1" t="s">
        <v>72</v>
      </c>
      <c r="C44" s="1" t="s">
        <v>0</v>
      </c>
      <c r="D44" s="10" t="s">
        <v>112</v>
      </c>
      <c r="E44" s="4" t="s">
        <v>83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M44">
        <f t="shared" si="0"/>
        <v>0</v>
      </c>
      <c r="N44">
        <f t="shared" si="1"/>
        <v>6</v>
      </c>
    </row>
    <row r="45" spans="1:14" x14ac:dyDescent="0.3">
      <c r="A45" s="4">
        <v>9</v>
      </c>
      <c r="B45" s="1" t="s">
        <v>32</v>
      </c>
      <c r="C45" s="1" t="s">
        <v>1</v>
      </c>
      <c r="D45" s="10" t="s">
        <v>154</v>
      </c>
      <c r="E45" s="4" t="s">
        <v>83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M45">
        <f t="shared" si="0"/>
        <v>0</v>
      </c>
      <c r="N45">
        <f t="shared" si="1"/>
        <v>6</v>
      </c>
    </row>
    <row r="46" spans="1:14" ht="100.8" x14ac:dyDescent="0.3">
      <c r="A46" s="4">
        <v>9</v>
      </c>
      <c r="B46" s="1" t="s">
        <v>33</v>
      </c>
      <c r="C46" s="1" t="s">
        <v>1</v>
      </c>
      <c r="D46" s="10" t="s">
        <v>155</v>
      </c>
      <c r="E46" s="4" t="s">
        <v>83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M46">
        <f t="shared" si="0"/>
        <v>0</v>
      </c>
      <c r="N46">
        <f t="shared" si="1"/>
        <v>6</v>
      </c>
    </row>
    <row r="47" spans="1:14" ht="72" x14ac:dyDescent="0.3">
      <c r="A47" s="4">
        <v>9</v>
      </c>
      <c r="B47" s="1" t="s">
        <v>34</v>
      </c>
      <c r="C47" s="1" t="s">
        <v>1</v>
      </c>
      <c r="D47" s="10" t="s">
        <v>156</v>
      </c>
      <c r="E47" s="4" t="s">
        <v>83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M47">
        <f t="shared" si="0"/>
        <v>0</v>
      </c>
      <c r="N47">
        <f t="shared" si="1"/>
        <v>6</v>
      </c>
    </row>
    <row r="48" spans="1:14" ht="28.8" x14ac:dyDescent="0.3">
      <c r="A48" s="4">
        <v>9</v>
      </c>
      <c r="B48" s="1" t="s">
        <v>62</v>
      </c>
      <c r="C48" s="1" t="s">
        <v>1</v>
      </c>
      <c r="D48" s="10" t="s">
        <v>127</v>
      </c>
      <c r="E48" s="4" t="s">
        <v>83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M48">
        <f t="shared" si="0"/>
        <v>0</v>
      </c>
      <c r="N48">
        <f t="shared" si="1"/>
        <v>6</v>
      </c>
    </row>
    <row r="49" spans="1:14" x14ac:dyDescent="0.3">
      <c r="A49" s="4">
        <v>11</v>
      </c>
      <c r="B49" s="1" t="s">
        <v>74</v>
      </c>
      <c r="C49" s="1" t="s">
        <v>0</v>
      </c>
      <c r="D49" s="10" t="s">
        <v>132</v>
      </c>
      <c r="E49" s="4" t="s">
        <v>83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M49">
        <f t="shared" ref="M49:M58" si="2">COUNT(F49:K49)-N49</f>
        <v>0</v>
      </c>
      <c r="N49">
        <f t="shared" ref="N49:N58" si="3">COUNTIF(F49:K49,1)</f>
        <v>6</v>
      </c>
    </row>
    <row r="50" spans="1:14" ht="72" x14ac:dyDescent="0.3">
      <c r="A50" s="4">
        <v>11</v>
      </c>
      <c r="B50" s="1" t="s">
        <v>37</v>
      </c>
      <c r="C50" s="1" t="s">
        <v>1</v>
      </c>
      <c r="D50" s="10" t="s">
        <v>164</v>
      </c>
      <c r="E50" s="4" t="s">
        <v>83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M50">
        <f t="shared" si="2"/>
        <v>0</v>
      </c>
      <c r="N50">
        <f t="shared" si="3"/>
        <v>6</v>
      </c>
    </row>
    <row r="51" spans="1:14" ht="43.2" x14ac:dyDescent="0.3">
      <c r="A51" s="4">
        <v>11</v>
      </c>
      <c r="B51" s="1" t="s">
        <v>38</v>
      </c>
      <c r="C51" s="1" t="s">
        <v>1</v>
      </c>
      <c r="D51" s="10" t="s">
        <v>165</v>
      </c>
      <c r="E51" s="4" t="s">
        <v>83</v>
      </c>
      <c r="F51">
        <v>0</v>
      </c>
      <c r="G51">
        <v>0</v>
      </c>
      <c r="H51">
        <v>1</v>
      </c>
      <c r="I51">
        <v>1</v>
      </c>
      <c r="J51">
        <v>0</v>
      </c>
      <c r="K51">
        <v>1</v>
      </c>
      <c r="M51">
        <f t="shared" si="2"/>
        <v>3</v>
      </c>
      <c r="N51">
        <f t="shared" si="3"/>
        <v>3</v>
      </c>
    </row>
    <row r="52" spans="1:14" ht="115.2" x14ac:dyDescent="0.3">
      <c r="A52" s="4">
        <v>11</v>
      </c>
      <c r="B52" s="1" t="s">
        <v>39</v>
      </c>
      <c r="C52" s="1" t="s">
        <v>2</v>
      </c>
      <c r="D52" s="10" t="s">
        <v>166</v>
      </c>
      <c r="E52" s="4" t="s">
        <v>83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M52">
        <f t="shared" si="2"/>
        <v>0</v>
      </c>
      <c r="N52">
        <f t="shared" si="3"/>
        <v>6</v>
      </c>
    </row>
    <row r="53" spans="1:14" ht="28.8" x14ac:dyDescent="0.3">
      <c r="A53" s="4">
        <v>11</v>
      </c>
      <c r="B53" s="1" t="s">
        <v>63</v>
      </c>
      <c r="C53" s="1" t="s">
        <v>1</v>
      </c>
      <c r="D53" s="10" t="s">
        <v>167</v>
      </c>
      <c r="E53" s="4" t="s">
        <v>83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M53">
        <f t="shared" si="2"/>
        <v>0</v>
      </c>
      <c r="N53">
        <f t="shared" si="3"/>
        <v>6</v>
      </c>
    </row>
    <row r="54" spans="1:14" x14ac:dyDescent="0.3">
      <c r="A54" s="4">
        <v>12</v>
      </c>
      <c r="B54" s="1" t="s">
        <v>75</v>
      </c>
      <c r="C54" s="1" t="s">
        <v>0</v>
      </c>
      <c r="D54" s="10" t="s">
        <v>128</v>
      </c>
      <c r="E54" s="4" t="s">
        <v>83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M54">
        <f t="shared" si="2"/>
        <v>0</v>
      </c>
      <c r="N54">
        <f t="shared" si="3"/>
        <v>6</v>
      </c>
    </row>
    <row r="55" spans="1:14" ht="43.2" x14ac:dyDescent="0.3">
      <c r="A55" s="4">
        <v>12</v>
      </c>
      <c r="B55" s="1" t="s">
        <v>40</v>
      </c>
      <c r="C55" s="1" t="s">
        <v>1</v>
      </c>
      <c r="D55" s="10" t="s">
        <v>168</v>
      </c>
      <c r="E55" s="4" t="s">
        <v>83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M55">
        <f t="shared" si="2"/>
        <v>5</v>
      </c>
      <c r="N55">
        <f t="shared" si="3"/>
        <v>1</v>
      </c>
    </row>
    <row r="56" spans="1:14" ht="43.2" x14ac:dyDescent="0.3">
      <c r="A56" s="4">
        <v>12</v>
      </c>
      <c r="B56" s="1" t="s">
        <v>55</v>
      </c>
      <c r="C56" s="1" t="s">
        <v>2</v>
      </c>
      <c r="D56" s="10" t="s">
        <v>169</v>
      </c>
      <c r="E56" s="4" t="s">
        <v>83</v>
      </c>
      <c r="F56">
        <v>0</v>
      </c>
      <c r="G56">
        <v>0</v>
      </c>
      <c r="H56">
        <v>1</v>
      </c>
      <c r="I56">
        <v>1</v>
      </c>
      <c r="J56">
        <v>0</v>
      </c>
      <c r="K56">
        <v>1</v>
      </c>
      <c r="M56">
        <f t="shared" si="2"/>
        <v>3</v>
      </c>
      <c r="N56">
        <f t="shared" si="3"/>
        <v>3</v>
      </c>
    </row>
    <row r="57" spans="1:14" ht="43.2" x14ac:dyDescent="0.3">
      <c r="A57" s="4">
        <v>12</v>
      </c>
      <c r="B57" s="1" t="s">
        <v>100</v>
      </c>
      <c r="C57" s="1" t="s">
        <v>1</v>
      </c>
      <c r="D57" s="10" t="s">
        <v>170</v>
      </c>
      <c r="E57" s="4" t="s">
        <v>83</v>
      </c>
      <c r="F57">
        <v>0</v>
      </c>
      <c r="G57">
        <v>0</v>
      </c>
      <c r="H57">
        <v>1</v>
      </c>
      <c r="I57">
        <v>1</v>
      </c>
      <c r="J57">
        <v>0</v>
      </c>
      <c r="K57">
        <v>1</v>
      </c>
      <c r="M57">
        <f t="shared" si="2"/>
        <v>3</v>
      </c>
      <c r="N57">
        <f t="shared" si="3"/>
        <v>3</v>
      </c>
    </row>
    <row r="58" spans="1:14" ht="28.8" x14ac:dyDescent="0.3">
      <c r="A58" s="4">
        <v>12</v>
      </c>
      <c r="B58" s="1" t="s">
        <v>63</v>
      </c>
      <c r="C58" s="1" t="s">
        <v>1</v>
      </c>
      <c r="D58" s="10" t="s">
        <v>127</v>
      </c>
      <c r="E58" s="4" t="s">
        <v>83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M58">
        <f t="shared" si="2"/>
        <v>0</v>
      </c>
      <c r="N58">
        <f t="shared" si="3"/>
        <v>6</v>
      </c>
    </row>
  </sheetData>
  <autoFilter ref="A1:K58"/>
  <mergeCells count="3">
    <mergeCell ref="P6:P7"/>
    <mergeCell ref="Q6:Q7"/>
    <mergeCell ref="R6:R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160" zoomScaleNormal="160" workbookViewId="0">
      <selection activeCell="G14" sqref="G14"/>
    </sheetView>
  </sheetViews>
  <sheetFormatPr defaultRowHeight="14.4" x14ac:dyDescent="0.3"/>
  <cols>
    <col min="1" max="1" width="17.44140625" bestFit="1" customWidth="1"/>
    <col min="2" max="3" width="12.5546875" bestFit="1" customWidth="1"/>
    <col min="6" max="6" width="17.44140625" bestFit="1" customWidth="1"/>
    <col min="7" max="7" width="9.5546875" bestFit="1" customWidth="1"/>
  </cols>
  <sheetData>
    <row r="1" spans="1:7" x14ac:dyDescent="0.3">
      <c r="A1" s="21" t="s">
        <v>174</v>
      </c>
      <c r="B1" s="22"/>
      <c r="C1" s="22"/>
      <c r="D1" s="23"/>
      <c r="F1" s="21" t="s">
        <v>176</v>
      </c>
      <c r="G1" s="23"/>
    </row>
    <row r="2" spans="1:7" x14ac:dyDescent="0.3">
      <c r="A2" s="15" t="s">
        <v>5</v>
      </c>
      <c r="B2" s="4" t="s">
        <v>3</v>
      </c>
      <c r="C2" s="4" t="s">
        <v>4</v>
      </c>
      <c r="D2" s="16"/>
      <c r="F2" s="15" t="s">
        <v>5</v>
      </c>
      <c r="G2" s="16"/>
    </row>
    <row r="3" spans="1:7" x14ac:dyDescent="0.3">
      <c r="A3" s="15" t="s">
        <v>0</v>
      </c>
      <c r="B3" s="4">
        <f>SUMIF('JiakBot v1.0 Evaluation'!$C$6:$C$58,"Greeting",'JiakBot v1.0 Evaluation'!$M$6:$M$58)</f>
        <v>6</v>
      </c>
      <c r="C3" s="4">
        <f>SUMIF('JiakBot v1.0 Evaluation'!$C$6:$C$58,"Greeting",'JiakBot v1.0 Evaluation'!$N$6:$N$58)</f>
        <v>42</v>
      </c>
      <c r="D3" s="16">
        <f>SUM(B3:C3)</f>
        <v>48</v>
      </c>
      <c r="F3" s="15" t="s">
        <v>0</v>
      </c>
      <c r="G3" s="26">
        <f>(D3/$D$7)*100</f>
        <v>15.09433962264151</v>
      </c>
    </row>
    <row r="4" spans="1:7" x14ac:dyDescent="0.3">
      <c r="A4" s="15" t="s">
        <v>1</v>
      </c>
      <c r="B4" s="4">
        <f>SUMIF('JiakBot v1.0 Evaluation'!$C$6:$C$58,"Statement",'JiakBot v1.0 Evaluation'!$M$6:$M$58)</f>
        <v>55</v>
      </c>
      <c r="C4" s="4">
        <f>SUMIF('JiakBot v1.0 Evaluation'!$C$6:$C$58,"Statement",'JiakBot v1.0 Evaluation'!$N$6:$N$58)</f>
        <v>137</v>
      </c>
      <c r="D4" s="16">
        <f>SUM(B4:C4)</f>
        <v>192</v>
      </c>
      <c r="F4" s="15" t="s">
        <v>1</v>
      </c>
      <c r="G4" s="26">
        <f t="shared" ref="G4:G7" si="0">(D4/$D$7)*100</f>
        <v>60.377358490566039</v>
      </c>
    </row>
    <row r="5" spans="1:7" x14ac:dyDescent="0.3">
      <c r="A5" s="15" t="s">
        <v>2</v>
      </c>
      <c r="B5" s="4">
        <f>SUMIF('JiakBot v1.0 Evaluation'!$C$6:$C$58,"Question",'JiakBot v1.0 Evaluation'!$M$6:$M$58)</f>
        <v>11</v>
      </c>
      <c r="C5" s="4">
        <f>SUMIF('JiakBot v1.0 Evaluation'!$C$6:$C$58,"Question",'JiakBot v1.0 Evaluation'!$N$6:$N$58)</f>
        <v>49</v>
      </c>
      <c r="D5" s="16">
        <f>SUM(B5:C5)</f>
        <v>60</v>
      </c>
      <c r="F5" s="15" t="s">
        <v>2</v>
      </c>
      <c r="G5" s="26">
        <f t="shared" si="0"/>
        <v>18.867924528301888</v>
      </c>
    </row>
    <row r="6" spans="1:7" ht="15" thickBot="1" x14ac:dyDescent="0.35">
      <c r="A6" s="15" t="s">
        <v>102</v>
      </c>
      <c r="B6" s="4">
        <f>SUMIF('JiakBot v1.0 Evaluation'!$C$6:$C$58,"Rhetorical",'JiakBot v1.0 Evaluation'!$M$6:$M$58)</f>
        <v>3</v>
      </c>
      <c r="C6" s="4">
        <f>SUMIF('JiakBot v1.0 Evaluation'!$C$6:$C$58,"Rhetorical",'JiakBot v1.0 Evaluation'!$N$6:$N$58)</f>
        <v>15</v>
      </c>
      <c r="D6" s="16">
        <f>SUM(B6:C6)</f>
        <v>18</v>
      </c>
      <c r="F6" s="15" t="s">
        <v>102</v>
      </c>
      <c r="G6" s="26">
        <f t="shared" si="0"/>
        <v>5.6603773584905666</v>
      </c>
    </row>
    <row r="7" spans="1:7" ht="15" thickBot="1" x14ac:dyDescent="0.35">
      <c r="A7" s="15" t="s">
        <v>6</v>
      </c>
      <c r="B7" s="4">
        <f>SUM(B3:B6)</f>
        <v>75</v>
      </c>
      <c r="C7" s="4">
        <f>SUM(C3:C6)</f>
        <v>243</v>
      </c>
      <c r="D7" s="16">
        <f>SUM(D3:D6)</f>
        <v>318</v>
      </c>
      <c r="F7" s="17" t="s">
        <v>6</v>
      </c>
      <c r="G7" s="25">
        <f t="shared" si="0"/>
        <v>100</v>
      </c>
    </row>
    <row r="8" spans="1:7" ht="15" thickBot="1" x14ac:dyDescent="0.35">
      <c r="A8" s="17" t="s">
        <v>7</v>
      </c>
      <c r="B8" s="27">
        <f>(B7/$D$7)*100</f>
        <v>23.584905660377359</v>
      </c>
      <c r="C8" s="27">
        <f>(C7/$D$7)*100</f>
        <v>76.415094339622641</v>
      </c>
      <c r="D8" s="18">
        <f>(D7/$D$7)*100</f>
        <v>100</v>
      </c>
      <c r="F8" s="4"/>
      <c r="G8" s="24"/>
    </row>
    <row r="9" spans="1:7" x14ac:dyDescent="0.3">
      <c r="A9" s="21" t="s">
        <v>175</v>
      </c>
      <c r="B9" s="22"/>
      <c r="C9" s="22"/>
      <c r="D9" s="23"/>
    </row>
    <row r="10" spans="1:7" x14ac:dyDescent="0.3">
      <c r="A10" s="15" t="s">
        <v>5</v>
      </c>
      <c r="B10" s="4" t="s">
        <v>3</v>
      </c>
      <c r="C10" s="4" t="s">
        <v>4</v>
      </c>
      <c r="D10" s="19" t="s">
        <v>6</v>
      </c>
    </row>
    <row r="11" spans="1:7" x14ac:dyDescent="0.3">
      <c r="A11" s="15" t="s">
        <v>0</v>
      </c>
      <c r="B11" s="20">
        <f>B3/$D3*100</f>
        <v>12.5</v>
      </c>
      <c r="C11" s="20">
        <f>C3/$D$3*100</f>
        <v>87.5</v>
      </c>
      <c r="D11" s="16">
        <f>SUM(B11:C11)</f>
        <v>100</v>
      </c>
    </row>
    <row r="12" spans="1:7" x14ac:dyDescent="0.3">
      <c r="A12" s="15" t="s">
        <v>1</v>
      </c>
      <c r="B12" s="20">
        <f t="shared" ref="B12:C15" si="1">B4/$D4*100</f>
        <v>28.645833333333332</v>
      </c>
      <c r="C12" s="20">
        <f t="shared" si="1"/>
        <v>71.354166666666657</v>
      </c>
      <c r="D12" s="16">
        <f>SUM(B12:C12)</f>
        <v>99.999999999999986</v>
      </c>
    </row>
    <row r="13" spans="1:7" x14ac:dyDescent="0.3">
      <c r="A13" s="15" t="s">
        <v>2</v>
      </c>
      <c r="B13" s="20">
        <f t="shared" si="1"/>
        <v>18.333333333333332</v>
      </c>
      <c r="C13" s="20">
        <f t="shared" si="1"/>
        <v>81.666666666666671</v>
      </c>
      <c r="D13" s="16">
        <f>SUM(B13:C13)</f>
        <v>100</v>
      </c>
    </row>
    <row r="14" spans="1:7" x14ac:dyDescent="0.3">
      <c r="A14" s="15" t="s">
        <v>102</v>
      </c>
      <c r="B14" s="20">
        <f t="shared" si="1"/>
        <v>16.666666666666664</v>
      </c>
      <c r="C14" s="20">
        <f t="shared" si="1"/>
        <v>83.333333333333343</v>
      </c>
      <c r="D14" s="16">
        <f>SUM(B14:C14)</f>
        <v>100</v>
      </c>
    </row>
    <row r="15" spans="1:7" hidden="1" x14ac:dyDescent="0.3">
      <c r="A15" s="15" t="s">
        <v>6</v>
      </c>
      <c r="B15" s="20">
        <f>SUM(B11:B14)</f>
        <v>76.145833333333314</v>
      </c>
      <c r="C15" s="20">
        <f>SUM(C11:C14)</f>
        <v>323.85416666666663</v>
      </c>
      <c r="D15" s="16">
        <f>SUM(D11:D14)</f>
        <v>400</v>
      </c>
    </row>
    <row r="16" spans="1:7" ht="15" thickBot="1" x14ac:dyDescent="0.35">
      <c r="A16" s="17" t="s">
        <v>7</v>
      </c>
      <c r="B16" s="27">
        <f>(B15/D15)*100</f>
        <v>19.036458333333329</v>
      </c>
      <c r="C16" s="27">
        <f>(C15/D15)*100</f>
        <v>80.963541666666657</v>
      </c>
      <c r="D16" s="18">
        <f>B16+C16</f>
        <v>99.999999999999986</v>
      </c>
    </row>
  </sheetData>
  <mergeCells count="3">
    <mergeCell ref="A1:D1"/>
    <mergeCell ref="A9:D9"/>
    <mergeCell ref="F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87"/>
  <sheetViews>
    <sheetView zoomScale="70" zoomScaleNormal="70" workbookViewId="0">
      <selection activeCell="C14" sqref="C14"/>
    </sheetView>
  </sheetViews>
  <sheetFormatPr defaultColWidth="10.88671875" defaultRowHeight="14.4" x14ac:dyDescent="0.3"/>
  <cols>
    <col min="1" max="1" width="8" style="4" bestFit="1" customWidth="1"/>
    <col min="2" max="2" width="68.21875" style="1" customWidth="1"/>
    <col min="3" max="3" width="29.21875" style="1" customWidth="1"/>
    <col min="4" max="4" width="39.88671875" style="10" customWidth="1"/>
    <col min="5" max="5" width="30.21875" style="4" customWidth="1"/>
  </cols>
  <sheetData>
    <row r="1" spans="1:18" ht="15" thickBot="1" x14ac:dyDescent="0.35">
      <c r="A1" s="1" t="s">
        <v>87</v>
      </c>
    </row>
    <row r="2" spans="1:18" ht="18.600000000000001" hidden="1" thickBot="1" x14ac:dyDescent="0.4">
      <c r="A2" s="1" t="s">
        <v>86</v>
      </c>
      <c r="B2" s="2"/>
    </row>
    <row r="3" spans="1:18" ht="47.4" hidden="1" thickBot="1" x14ac:dyDescent="0.35">
      <c r="A3" s="9">
        <v>0</v>
      </c>
      <c r="B3" s="3" t="s">
        <v>89</v>
      </c>
    </row>
    <row r="4" spans="1:18" ht="31.8" hidden="1" thickBot="1" x14ac:dyDescent="0.35">
      <c r="A4" s="9">
        <v>1</v>
      </c>
      <c r="B4" s="3" t="s">
        <v>88</v>
      </c>
    </row>
    <row r="5" spans="1:18" ht="43.8" hidden="1" thickBot="1" x14ac:dyDescent="0.35">
      <c r="A5" s="5" t="s">
        <v>8</v>
      </c>
      <c r="B5" s="6" t="s">
        <v>1</v>
      </c>
      <c r="C5" s="8" t="s">
        <v>101</v>
      </c>
      <c r="D5" s="7" t="s">
        <v>85</v>
      </c>
      <c r="E5" s="7" t="s">
        <v>82</v>
      </c>
      <c r="F5" t="s">
        <v>76</v>
      </c>
      <c r="G5" t="s">
        <v>77</v>
      </c>
      <c r="H5" t="s">
        <v>78</v>
      </c>
      <c r="I5" t="s">
        <v>79</v>
      </c>
      <c r="J5" t="s">
        <v>80</v>
      </c>
      <c r="K5" t="s">
        <v>81</v>
      </c>
      <c r="M5">
        <v>0</v>
      </c>
      <c r="N5">
        <v>1</v>
      </c>
      <c r="P5" t="s">
        <v>3</v>
      </c>
      <c r="Q5" t="s">
        <v>4</v>
      </c>
    </row>
    <row r="6" spans="1:18" ht="28.8" x14ac:dyDescent="0.3">
      <c r="A6" s="4">
        <v>1</v>
      </c>
      <c r="B6" s="1" t="s">
        <v>65</v>
      </c>
      <c r="C6" s="1" t="s">
        <v>0</v>
      </c>
      <c r="D6" s="10" t="s">
        <v>112</v>
      </c>
      <c r="E6" s="4" t="s">
        <v>83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M6">
        <f>COUNT(F6:K6)-N6</f>
        <v>0</v>
      </c>
      <c r="N6">
        <f>COUNTIF(F6:K6,1)</f>
        <v>6</v>
      </c>
      <c r="P6" s="12"/>
      <c r="Q6" s="12"/>
      <c r="R6" s="14" t="s">
        <v>0</v>
      </c>
    </row>
    <row r="7" spans="1:18" ht="72.599999999999994" thickBot="1" x14ac:dyDescent="0.35">
      <c r="A7" s="4">
        <v>1</v>
      </c>
      <c r="B7" s="1" t="s">
        <v>9</v>
      </c>
      <c r="C7" s="1" t="s">
        <v>1</v>
      </c>
      <c r="D7" s="10" t="s">
        <v>113</v>
      </c>
      <c r="E7" s="4" t="s">
        <v>83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M7">
        <f>COUNT(F7:K7)-N7</f>
        <v>2</v>
      </c>
      <c r="N7">
        <f>COUNTIF(F7:K7,1)</f>
        <v>4</v>
      </c>
      <c r="P7" s="13"/>
      <c r="Q7" s="13"/>
      <c r="R7" s="14"/>
    </row>
    <row r="8" spans="1:18" x14ac:dyDescent="0.3">
      <c r="A8" s="4">
        <v>1</v>
      </c>
      <c r="B8" s="1" t="s">
        <v>57</v>
      </c>
      <c r="C8" s="1" t="s">
        <v>1</v>
      </c>
      <c r="D8" s="10" t="s">
        <v>114</v>
      </c>
      <c r="E8" s="4" t="s">
        <v>83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f t="shared" ref="M8:M71" si="0">COUNT(F8:K8)-N8</f>
        <v>6</v>
      </c>
      <c r="N8">
        <f t="shared" ref="N8:N71" si="1">COUNTIF(F8:K8,1)</f>
        <v>0</v>
      </c>
    </row>
    <row r="9" spans="1:18" ht="28.8" x14ac:dyDescent="0.3">
      <c r="A9" s="4">
        <v>2</v>
      </c>
      <c r="B9" s="1" t="s">
        <v>66</v>
      </c>
      <c r="C9" s="1" t="s">
        <v>0</v>
      </c>
      <c r="D9" s="10" t="s">
        <v>115</v>
      </c>
      <c r="E9" s="4" t="s">
        <v>83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f t="shared" si="0"/>
        <v>6</v>
      </c>
      <c r="N9">
        <f t="shared" si="1"/>
        <v>0</v>
      </c>
    </row>
    <row r="10" spans="1:18" ht="72" x14ac:dyDescent="0.3">
      <c r="A10" s="4">
        <v>2</v>
      </c>
      <c r="B10" s="1" t="s">
        <v>10</v>
      </c>
      <c r="C10" s="1" t="s">
        <v>1</v>
      </c>
      <c r="D10" s="10" t="s">
        <v>116</v>
      </c>
      <c r="E10" s="4" t="s">
        <v>83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>
        <f t="shared" si="0"/>
        <v>6</v>
      </c>
      <c r="N10">
        <f t="shared" si="1"/>
        <v>0</v>
      </c>
    </row>
    <row r="11" spans="1:18" ht="43.2" x14ac:dyDescent="0.3">
      <c r="A11" s="4">
        <v>2</v>
      </c>
      <c r="B11" s="1" t="s">
        <v>11</v>
      </c>
      <c r="C11" s="1" t="s">
        <v>1</v>
      </c>
      <c r="D11" s="10" t="s">
        <v>117</v>
      </c>
      <c r="E11" s="4" t="s">
        <v>83</v>
      </c>
      <c r="F11">
        <v>0</v>
      </c>
      <c r="G11">
        <v>0</v>
      </c>
      <c r="H11">
        <v>1</v>
      </c>
      <c r="I11">
        <v>1</v>
      </c>
      <c r="J11">
        <v>0</v>
      </c>
      <c r="K11">
        <v>1</v>
      </c>
      <c r="M11">
        <f t="shared" si="0"/>
        <v>3</v>
      </c>
      <c r="N11">
        <f t="shared" si="1"/>
        <v>3</v>
      </c>
    </row>
    <row r="12" spans="1:18" ht="86.4" x14ac:dyDescent="0.3">
      <c r="A12" s="4">
        <v>2</v>
      </c>
      <c r="B12" s="1" t="s">
        <v>43</v>
      </c>
      <c r="C12" s="1" t="s">
        <v>2</v>
      </c>
      <c r="D12" s="10" t="s">
        <v>118</v>
      </c>
      <c r="E12" s="4" t="s">
        <v>83</v>
      </c>
      <c r="F12">
        <v>1</v>
      </c>
      <c r="G12">
        <v>0</v>
      </c>
      <c r="H12">
        <v>1</v>
      </c>
      <c r="I12">
        <v>1</v>
      </c>
      <c r="J12">
        <v>0</v>
      </c>
      <c r="K12">
        <v>1</v>
      </c>
      <c r="M12">
        <f t="shared" si="0"/>
        <v>2</v>
      </c>
      <c r="N12">
        <f t="shared" si="1"/>
        <v>4</v>
      </c>
    </row>
    <row r="13" spans="1:18" x14ac:dyDescent="0.3">
      <c r="A13" s="4">
        <v>2</v>
      </c>
      <c r="B13" s="1" t="s">
        <v>56</v>
      </c>
      <c r="C13" s="1" t="s">
        <v>1</v>
      </c>
      <c r="D13" s="10" t="s">
        <v>119</v>
      </c>
      <c r="E13" s="4" t="s">
        <v>83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M13">
        <f t="shared" si="0"/>
        <v>3</v>
      </c>
      <c r="N13">
        <f t="shared" si="1"/>
        <v>3</v>
      </c>
    </row>
    <row r="14" spans="1:18" x14ac:dyDescent="0.3">
      <c r="A14" s="4">
        <v>2</v>
      </c>
      <c r="B14" s="1" t="s">
        <v>58</v>
      </c>
      <c r="C14" s="1" t="s">
        <v>1</v>
      </c>
      <c r="D14" s="10" t="s">
        <v>120</v>
      </c>
      <c r="E14" s="4" t="s">
        <v>83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f t="shared" si="0"/>
        <v>6</v>
      </c>
      <c r="N14">
        <f t="shared" si="1"/>
        <v>0</v>
      </c>
    </row>
    <row r="15" spans="1:18" ht="28.8" x14ac:dyDescent="0.3">
      <c r="A15" s="4">
        <v>3</v>
      </c>
      <c r="B15" s="1" t="s">
        <v>67</v>
      </c>
      <c r="C15" s="1" t="s">
        <v>0</v>
      </c>
      <c r="D15" s="10" t="s">
        <v>112</v>
      </c>
      <c r="E15" s="4" t="s">
        <v>83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M15">
        <f t="shared" si="0"/>
        <v>0</v>
      </c>
      <c r="N15">
        <f t="shared" si="1"/>
        <v>6</v>
      </c>
    </row>
    <row r="16" spans="1:18" ht="86.4" x14ac:dyDescent="0.3">
      <c r="A16" s="4">
        <v>3</v>
      </c>
      <c r="B16" s="1" t="s">
        <v>12</v>
      </c>
      <c r="C16" s="1" t="s">
        <v>2</v>
      </c>
      <c r="D16" s="10" t="s">
        <v>122</v>
      </c>
      <c r="E16" s="4" t="s">
        <v>83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M16">
        <f t="shared" si="0"/>
        <v>0</v>
      </c>
      <c r="N16">
        <f t="shared" si="1"/>
        <v>6</v>
      </c>
    </row>
    <row r="17" spans="1:14" x14ac:dyDescent="0.3">
      <c r="A17" s="4">
        <v>3</v>
      </c>
      <c r="B17" s="1" t="s">
        <v>44</v>
      </c>
      <c r="C17" s="1" t="s">
        <v>2</v>
      </c>
      <c r="D17" s="10" t="s">
        <v>114</v>
      </c>
      <c r="E17" s="4" t="s">
        <v>83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M17">
        <f t="shared" si="0"/>
        <v>5</v>
      </c>
      <c r="N17">
        <f t="shared" si="1"/>
        <v>1</v>
      </c>
    </row>
    <row r="18" spans="1:14" ht="28.8" x14ac:dyDescent="0.3">
      <c r="A18" s="4">
        <v>3</v>
      </c>
      <c r="B18" s="1" t="s">
        <v>13</v>
      </c>
      <c r="C18" s="1" t="s">
        <v>1</v>
      </c>
      <c r="D18" s="10" t="s">
        <v>123</v>
      </c>
      <c r="E18" s="4" t="s">
        <v>83</v>
      </c>
      <c r="F18">
        <v>1</v>
      </c>
      <c r="G18">
        <v>1</v>
      </c>
      <c r="H18">
        <v>1</v>
      </c>
      <c r="I18">
        <v>0</v>
      </c>
      <c r="J18">
        <v>1</v>
      </c>
      <c r="K18">
        <v>1</v>
      </c>
      <c r="M18">
        <f t="shared" si="0"/>
        <v>1</v>
      </c>
      <c r="N18">
        <f t="shared" si="1"/>
        <v>5</v>
      </c>
    </row>
    <row r="19" spans="1:14" ht="72" x14ac:dyDescent="0.3">
      <c r="A19" s="4">
        <v>3</v>
      </c>
      <c r="B19" s="1" t="s">
        <v>45</v>
      </c>
      <c r="C19" s="1" t="s">
        <v>2</v>
      </c>
      <c r="D19" s="10" t="s">
        <v>124</v>
      </c>
      <c r="E19" s="4" t="s">
        <v>83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M19">
        <f t="shared" si="0"/>
        <v>0</v>
      </c>
      <c r="N19">
        <f t="shared" si="1"/>
        <v>6</v>
      </c>
    </row>
    <row r="20" spans="1:14" ht="43.2" x14ac:dyDescent="0.3">
      <c r="A20" s="4">
        <v>3</v>
      </c>
      <c r="B20" s="1" t="s">
        <v>90</v>
      </c>
      <c r="C20" s="1" t="s">
        <v>1</v>
      </c>
      <c r="D20" s="10" t="s">
        <v>125</v>
      </c>
      <c r="E20" s="4" t="s">
        <v>83</v>
      </c>
      <c r="F20">
        <v>1</v>
      </c>
      <c r="G20">
        <v>0</v>
      </c>
      <c r="H20">
        <v>1</v>
      </c>
      <c r="I20">
        <v>1</v>
      </c>
      <c r="J20">
        <v>0</v>
      </c>
      <c r="K20">
        <v>1</v>
      </c>
      <c r="M20">
        <f t="shared" si="0"/>
        <v>2</v>
      </c>
      <c r="N20">
        <f t="shared" si="1"/>
        <v>4</v>
      </c>
    </row>
    <row r="21" spans="1:14" ht="86.4" x14ac:dyDescent="0.3">
      <c r="A21" s="4">
        <v>3</v>
      </c>
      <c r="B21" s="1" t="s">
        <v>14</v>
      </c>
      <c r="C21" s="1" t="s">
        <v>1</v>
      </c>
      <c r="D21" s="10" t="s">
        <v>126</v>
      </c>
      <c r="E21" s="4" t="s">
        <v>83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M21">
        <f t="shared" si="0"/>
        <v>0</v>
      </c>
      <c r="N21">
        <f t="shared" si="1"/>
        <v>6</v>
      </c>
    </row>
    <row r="22" spans="1:14" ht="28.8" x14ac:dyDescent="0.3">
      <c r="A22" s="4">
        <v>3</v>
      </c>
      <c r="B22" s="1" t="s">
        <v>59</v>
      </c>
      <c r="C22" s="1" t="s">
        <v>1</v>
      </c>
      <c r="D22" s="10" t="s">
        <v>127</v>
      </c>
      <c r="E22" s="4" t="s">
        <v>83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M22">
        <f t="shared" si="0"/>
        <v>0</v>
      </c>
      <c r="N22">
        <f t="shared" si="1"/>
        <v>6</v>
      </c>
    </row>
    <row r="23" spans="1:14" hidden="1" x14ac:dyDescent="0.3">
      <c r="A23" s="4">
        <v>4</v>
      </c>
      <c r="B23" s="1" t="s">
        <v>68</v>
      </c>
      <c r="C23" s="1" t="s">
        <v>0</v>
      </c>
      <c r="D23" s="10" t="s">
        <v>121</v>
      </c>
      <c r="E23" s="4" t="s">
        <v>84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M23">
        <f t="shared" si="0"/>
        <v>0</v>
      </c>
      <c r="N23">
        <f t="shared" si="1"/>
        <v>6</v>
      </c>
    </row>
    <row r="24" spans="1:14" hidden="1" x14ac:dyDescent="0.3">
      <c r="A24" s="4">
        <v>4</v>
      </c>
      <c r="B24" s="1" t="s">
        <v>15</v>
      </c>
      <c r="C24" s="1" t="s">
        <v>1</v>
      </c>
      <c r="D24" s="10" t="s">
        <v>104</v>
      </c>
      <c r="E24" s="4" t="s">
        <v>84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M24">
        <f t="shared" si="0"/>
        <v>0</v>
      </c>
      <c r="N24">
        <f t="shared" si="1"/>
        <v>6</v>
      </c>
    </row>
    <row r="25" spans="1:14" hidden="1" x14ac:dyDescent="0.3">
      <c r="A25" s="4">
        <v>4</v>
      </c>
      <c r="B25" s="1" t="s">
        <v>16</v>
      </c>
      <c r="C25" s="1" t="s">
        <v>1</v>
      </c>
      <c r="D25" s="10" t="s">
        <v>105</v>
      </c>
      <c r="E25" s="4" t="s">
        <v>84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M25">
        <f t="shared" si="0"/>
        <v>0</v>
      </c>
      <c r="N25">
        <f t="shared" si="1"/>
        <v>6</v>
      </c>
    </row>
    <row r="26" spans="1:14" hidden="1" x14ac:dyDescent="0.3">
      <c r="A26" s="4">
        <v>4</v>
      </c>
      <c r="B26" s="1" t="s">
        <v>17</v>
      </c>
      <c r="C26" s="1" t="s">
        <v>1</v>
      </c>
      <c r="D26" s="11" t="s">
        <v>106</v>
      </c>
      <c r="E26" s="4" t="s">
        <v>84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M26">
        <f t="shared" si="0"/>
        <v>0</v>
      </c>
      <c r="N26">
        <f t="shared" si="1"/>
        <v>6</v>
      </c>
    </row>
    <row r="27" spans="1:14" ht="28.8" hidden="1" x14ac:dyDescent="0.3">
      <c r="A27" s="4">
        <v>4</v>
      </c>
      <c r="B27" s="1" t="s">
        <v>46</v>
      </c>
      <c r="C27" s="1" t="s">
        <v>2</v>
      </c>
      <c r="D27" s="11" t="s">
        <v>107</v>
      </c>
      <c r="E27" s="4" t="s">
        <v>84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M27">
        <f t="shared" si="0"/>
        <v>0</v>
      </c>
      <c r="N27">
        <f t="shared" si="1"/>
        <v>6</v>
      </c>
    </row>
    <row r="28" spans="1:14" hidden="1" x14ac:dyDescent="0.3">
      <c r="A28" s="4">
        <v>4</v>
      </c>
      <c r="B28" s="1" t="s">
        <v>47</v>
      </c>
      <c r="C28" s="1" t="s">
        <v>102</v>
      </c>
      <c r="D28" s="11" t="s">
        <v>108</v>
      </c>
      <c r="E28" s="4" t="s">
        <v>84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M28">
        <f t="shared" si="0"/>
        <v>0</v>
      </c>
      <c r="N28">
        <f t="shared" si="1"/>
        <v>6</v>
      </c>
    </row>
    <row r="29" spans="1:14" hidden="1" x14ac:dyDescent="0.3">
      <c r="A29" s="4">
        <v>4</v>
      </c>
      <c r="B29" s="1" t="s">
        <v>18</v>
      </c>
      <c r="C29" s="1" t="s">
        <v>1</v>
      </c>
      <c r="D29" s="11" t="s">
        <v>109</v>
      </c>
      <c r="E29" s="4" t="s">
        <v>84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M29">
        <f t="shared" si="0"/>
        <v>0</v>
      </c>
      <c r="N29">
        <f t="shared" si="1"/>
        <v>6</v>
      </c>
    </row>
    <row r="30" spans="1:14" hidden="1" x14ac:dyDescent="0.3">
      <c r="A30" s="4">
        <v>4</v>
      </c>
      <c r="B30" s="1" t="s">
        <v>91</v>
      </c>
      <c r="C30" s="1" t="s">
        <v>1</v>
      </c>
      <c r="D30" s="11" t="s">
        <v>110</v>
      </c>
      <c r="E30" s="4" t="s">
        <v>84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M30">
        <f t="shared" si="0"/>
        <v>0</v>
      </c>
      <c r="N30">
        <f t="shared" si="1"/>
        <v>6</v>
      </c>
    </row>
    <row r="31" spans="1:14" hidden="1" x14ac:dyDescent="0.3">
      <c r="A31" s="4">
        <v>4</v>
      </c>
      <c r="B31" s="1" t="s">
        <v>92</v>
      </c>
      <c r="C31" s="1" t="s">
        <v>1</v>
      </c>
      <c r="D31" s="11" t="s">
        <v>111</v>
      </c>
      <c r="E31" s="4" t="s">
        <v>84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M31">
        <f t="shared" si="0"/>
        <v>0</v>
      </c>
      <c r="N31">
        <f t="shared" si="1"/>
        <v>6</v>
      </c>
    </row>
    <row r="32" spans="1:14" x14ac:dyDescent="0.3">
      <c r="A32" s="4">
        <v>5</v>
      </c>
      <c r="B32" s="1" t="s">
        <v>69</v>
      </c>
      <c r="C32" s="1" t="s">
        <v>0</v>
      </c>
      <c r="D32" s="10" t="s">
        <v>128</v>
      </c>
      <c r="E32" s="4" t="s">
        <v>83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M32">
        <f t="shared" si="0"/>
        <v>0</v>
      </c>
      <c r="N32">
        <f t="shared" si="1"/>
        <v>6</v>
      </c>
    </row>
    <row r="33" spans="1:14" ht="43.2" x14ac:dyDescent="0.3">
      <c r="A33" s="4">
        <v>5</v>
      </c>
      <c r="B33" s="1" t="s">
        <v>19</v>
      </c>
      <c r="C33" s="1" t="s">
        <v>1</v>
      </c>
      <c r="D33" s="10" t="s">
        <v>129</v>
      </c>
      <c r="E33" s="4" t="s">
        <v>83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M33">
        <f t="shared" si="0"/>
        <v>0</v>
      </c>
      <c r="N33">
        <f t="shared" si="1"/>
        <v>6</v>
      </c>
    </row>
    <row r="34" spans="1:14" ht="43.2" x14ac:dyDescent="0.3">
      <c r="A34" s="4">
        <v>5</v>
      </c>
      <c r="B34" s="1" t="s">
        <v>48</v>
      </c>
      <c r="C34" s="1" t="s">
        <v>2</v>
      </c>
      <c r="D34" s="10" t="s">
        <v>130</v>
      </c>
      <c r="E34" s="4" t="s">
        <v>83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M34">
        <f t="shared" si="0"/>
        <v>0</v>
      </c>
      <c r="N34">
        <f t="shared" si="1"/>
        <v>6</v>
      </c>
    </row>
    <row r="35" spans="1:14" ht="57.6" x14ac:dyDescent="0.3">
      <c r="A35" s="4">
        <v>5</v>
      </c>
      <c r="B35" s="1" t="s">
        <v>103</v>
      </c>
      <c r="C35" s="1" t="s">
        <v>1</v>
      </c>
      <c r="D35" s="10" t="s">
        <v>131</v>
      </c>
      <c r="E35" s="4" t="s">
        <v>83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M35">
        <f t="shared" si="0"/>
        <v>4</v>
      </c>
      <c r="N35">
        <f t="shared" si="1"/>
        <v>2</v>
      </c>
    </row>
    <row r="36" spans="1:14" x14ac:dyDescent="0.3">
      <c r="A36" s="4">
        <v>6</v>
      </c>
      <c r="B36" s="1" t="s">
        <v>70</v>
      </c>
      <c r="C36" s="1" t="s">
        <v>0</v>
      </c>
      <c r="D36" s="10" t="s">
        <v>132</v>
      </c>
      <c r="E36" s="4" t="s">
        <v>83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M36">
        <f t="shared" si="0"/>
        <v>0</v>
      </c>
      <c r="N36">
        <f t="shared" si="1"/>
        <v>6</v>
      </c>
    </row>
    <row r="37" spans="1:14" x14ac:dyDescent="0.3">
      <c r="A37" s="4">
        <v>6</v>
      </c>
      <c r="B37" s="1" t="s">
        <v>20</v>
      </c>
      <c r="C37" s="1" t="s">
        <v>1</v>
      </c>
      <c r="D37" s="10" t="s">
        <v>133</v>
      </c>
      <c r="E37" s="4" t="s">
        <v>83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M37">
        <f t="shared" si="0"/>
        <v>0</v>
      </c>
      <c r="N37">
        <f t="shared" si="1"/>
        <v>6</v>
      </c>
    </row>
    <row r="38" spans="1:14" ht="43.8" customHeight="1" x14ac:dyDescent="0.3">
      <c r="A38" s="4">
        <v>6</v>
      </c>
      <c r="B38" s="1" t="s">
        <v>21</v>
      </c>
      <c r="C38" s="1" t="s">
        <v>1</v>
      </c>
      <c r="D38" s="10" t="s">
        <v>134</v>
      </c>
      <c r="E38" s="4" t="s">
        <v>83</v>
      </c>
      <c r="F38">
        <v>0</v>
      </c>
      <c r="G38">
        <v>0</v>
      </c>
      <c r="H38">
        <v>1</v>
      </c>
      <c r="I38">
        <v>1</v>
      </c>
      <c r="J38">
        <v>0</v>
      </c>
      <c r="K38">
        <v>1</v>
      </c>
      <c r="M38">
        <f t="shared" si="0"/>
        <v>3</v>
      </c>
      <c r="N38">
        <f t="shared" si="1"/>
        <v>3</v>
      </c>
    </row>
    <row r="39" spans="1:14" ht="57.6" x14ac:dyDescent="0.3">
      <c r="A39" s="4">
        <v>6</v>
      </c>
      <c r="B39" s="1" t="s">
        <v>22</v>
      </c>
      <c r="C39" s="1" t="s">
        <v>2</v>
      </c>
      <c r="D39" s="10" t="s">
        <v>135</v>
      </c>
      <c r="E39" s="4" t="s">
        <v>83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M39">
        <f t="shared" si="0"/>
        <v>0</v>
      </c>
      <c r="N39">
        <f t="shared" si="1"/>
        <v>6</v>
      </c>
    </row>
    <row r="40" spans="1:14" ht="72" x14ac:dyDescent="0.3">
      <c r="A40" s="4">
        <v>6</v>
      </c>
      <c r="B40" s="1" t="s">
        <v>23</v>
      </c>
      <c r="C40" s="1" t="s">
        <v>1</v>
      </c>
      <c r="D40" s="10" t="s">
        <v>136</v>
      </c>
      <c r="E40" s="4" t="s">
        <v>83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M40">
        <f t="shared" si="0"/>
        <v>0</v>
      </c>
      <c r="N40">
        <f t="shared" si="1"/>
        <v>6</v>
      </c>
    </row>
    <row r="41" spans="1:14" x14ac:dyDescent="0.3">
      <c r="A41" s="4">
        <v>6</v>
      </c>
      <c r="B41" s="1" t="s">
        <v>24</v>
      </c>
      <c r="C41" s="1" t="s">
        <v>1</v>
      </c>
      <c r="D41" s="10" t="s">
        <v>114</v>
      </c>
      <c r="E41" s="4" t="s">
        <v>83</v>
      </c>
      <c r="F41">
        <v>1</v>
      </c>
      <c r="G41">
        <v>1</v>
      </c>
      <c r="H41">
        <v>0</v>
      </c>
      <c r="I41">
        <v>0</v>
      </c>
      <c r="J41">
        <v>1</v>
      </c>
      <c r="K41">
        <v>0</v>
      </c>
      <c r="M41">
        <f t="shared" si="0"/>
        <v>3</v>
      </c>
      <c r="N41">
        <f t="shared" si="1"/>
        <v>3</v>
      </c>
    </row>
    <row r="42" spans="1:14" ht="43.2" x14ac:dyDescent="0.3">
      <c r="A42" s="4">
        <v>6</v>
      </c>
      <c r="B42" s="1" t="s">
        <v>60</v>
      </c>
      <c r="C42" s="1" t="s">
        <v>1</v>
      </c>
      <c r="D42" s="10" t="s">
        <v>137</v>
      </c>
      <c r="E42" s="4" t="s">
        <v>83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M42">
        <f t="shared" si="0"/>
        <v>5</v>
      </c>
      <c r="N42">
        <f t="shared" si="1"/>
        <v>1</v>
      </c>
    </row>
    <row r="43" spans="1:14" hidden="1" x14ac:dyDescent="0.3">
      <c r="A43" s="4">
        <v>7</v>
      </c>
      <c r="B43" s="1" t="s">
        <v>25</v>
      </c>
      <c r="C43" s="1" t="s">
        <v>1</v>
      </c>
      <c r="D43" s="10" t="s">
        <v>138</v>
      </c>
      <c r="E43" s="4" t="s">
        <v>84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M43">
        <f t="shared" si="0"/>
        <v>0</v>
      </c>
      <c r="N43">
        <f t="shared" si="1"/>
        <v>6</v>
      </c>
    </row>
    <row r="44" spans="1:14" hidden="1" x14ac:dyDescent="0.3">
      <c r="A44" s="4">
        <v>7</v>
      </c>
      <c r="B44" s="1" t="s">
        <v>26</v>
      </c>
      <c r="C44" s="1" t="s">
        <v>102</v>
      </c>
      <c r="D44" s="10" t="s">
        <v>139</v>
      </c>
      <c r="E44" s="4" t="s">
        <v>84</v>
      </c>
      <c r="F44">
        <v>0</v>
      </c>
      <c r="G44">
        <v>1</v>
      </c>
      <c r="H44">
        <v>1</v>
      </c>
      <c r="I44">
        <v>1</v>
      </c>
      <c r="J44">
        <v>1</v>
      </c>
      <c r="K44">
        <v>1</v>
      </c>
      <c r="M44">
        <f t="shared" si="0"/>
        <v>1</v>
      </c>
      <c r="N44">
        <f t="shared" si="1"/>
        <v>5</v>
      </c>
    </row>
    <row r="45" spans="1:14" hidden="1" x14ac:dyDescent="0.3">
      <c r="A45" s="4">
        <v>7</v>
      </c>
      <c r="B45" s="1" t="s">
        <v>71</v>
      </c>
      <c r="C45" s="1" t="s">
        <v>0</v>
      </c>
      <c r="D45" s="10" t="s">
        <v>121</v>
      </c>
      <c r="E45" s="4" t="s">
        <v>84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M45">
        <f t="shared" si="0"/>
        <v>0</v>
      </c>
      <c r="N45">
        <f t="shared" si="1"/>
        <v>6</v>
      </c>
    </row>
    <row r="46" spans="1:14" ht="19.8" hidden="1" customHeight="1" x14ac:dyDescent="0.3">
      <c r="A46" s="4">
        <v>7</v>
      </c>
      <c r="B46" s="1" t="s">
        <v>27</v>
      </c>
      <c r="C46" s="1" t="s">
        <v>1</v>
      </c>
      <c r="D46" s="10" t="s">
        <v>140</v>
      </c>
      <c r="E46" s="4" t="s">
        <v>84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M46">
        <f t="shared" si="0"/>
        <v>0</v>
      </c>
      <c r="N46">
        <f t="shared" si="1"/>
        <v>6</v>
      </c>
    </row>
    <row r="47" spans="1:14" hidden="1" x14ac:dyDescent="0.3">
      <c r="A47" s="4">
        <v>7</v>
      </c>
      <c r="B47" s="1" t="s">
        <v>49</v>
      </c>
      <c r="C47" s="1" t="s">
        <v>102</v>
      </c>
      <c r="D47" s="10" t="s">
        <v>141</v>
      </c>
      <c r="E47" s="4" t="s">
        <v>84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M47">
        <f t="shared" si="0"/>
        <v>0</v>
      </c>
      <c r="N47">
        <f t="shared" si="1"/>
        <v>6</v>
      </c>
    </row>
    <row r="48" spans="1:14" ht="16.2" hidden="1" customHeight="1" x14ac:dyDescent="0.3">
      <c r="A48" s="4">
        <v>7</v>
      </c>
      <c r="B48" s="1" t="s">
        <v>93</v>
      </c>
      <c r="C48" s="1" t="s">
        <v>1</v>
      </c>
      <c r="D48" s="10" t="s">
        <v>142</v>
      </c>
      <c r="E48" s="4" t="s">
        <v>84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M48">
        <f t="shared" si="0"/>
        <v>0</v>
      </c>
      <c r="N48">
        <f t="shared" si="1"/>
        <v>6</v>
      </c>
    </row>
    <row r="49" spans="1:14" ht="28.8" hidden="1" x14ac:dyDescent="0.3">
      <c r="A49" s="4">
        <v>7</v>
      </c>
      <c r="B49" s="1" t="s">
        <v>28</v>
      </c>
      <c r="C49" s="1" t="s">
        <v>1</v>
      </c>
      <c r="D49" s="10" t="s">
        <v>143</v>
      </c>
      <c r="E49" s="4" t="s">
        <v>84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M49">
        <f t="shared" si="0"/>
        <v>0</v>
      </c>
      <c r="N49">
        <f t="shared" si="1"/>
        <v>6</v>
      </c>
    </row>
    <row r="50" spans="1:14" x14ac:dyDescent="0.3">
      <c r="A50" s="4">
        <v>8</v>
      </c>
      <c r="B50" s="1" t="s">
        <v>29</v>
      </c>
      <c r="C50" s="1" t="s">
        <v>102</v>
      </c>
      <c r="D50" s="10" t="s">
        <v>144</v>
      </c>
      <c r="E50" s="4" t="s">
        <v>83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M50">
        <f t="shared" si="0"/>
        <v>0</v>
      </c>
      <c r="N50">
        <f t="shared" si="1"/>
        <v>6</v>
      </c>
    </row>
    <row r="51" spans="1:14" x14ac:dyDescent="0.3">
      <c r="A51" s="4">
        <v>8</v>
      </c>
      <c r="B51" s="1" t="s">
        <v>30</v>
      </c>
      <c r="C51" s="1" t="s">
        <v>1</v>
      </c>
      <c r="D51" s="10" t="s">
        <v>145</v>
      </c>
      <c r="E51" s="4" t="s">
        <v>83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M51">
        <f t="shared" si="0"/>
        <v>0</v>
      </c>
      <c r="N51">
        <f t="shared" si="1"/>
        <v>6</v>
      </c>
    </row>
    <row r="52" spans="1:14" x14ac:dyDescent="0.3">
      <c r="A52" s="4">
        <v>8</v>
      </c>
      <c r="B52" s="1" t="s">
        <v>50</v>
      </c>
      <c r="C52" s="1" t="s">
        <v>2</v>
      </c>
      <c r="D52" s="10" t="s">
        <v>146</v>
      </c>
      <c r="E52" s="4" t="s">
        <v>83</v>
      </c>
      <c r="F52">
        <v>0</v>
      </c>
      <c r="G52">
        <v>1</v>
      </c>
      <c r="H52">
        <v>1</v>
      </c>
      <c r="I52">
        <v>1</v>
      </c>
      <c r="J52">
        <v>1</v>
      </c>
      <c r="K52">
        <v>1</v>
      </c>
      <c r="M52">
        <f t="shared" si="0"/>
        <v>1</v>
      </c>
      <c r="N52">
        <f t="shared" si="1"/>
        <v>5</v>
      </c>
    </row>
    <row r="53" spans="1:14" x14ac:dyDescent="0.3">
      <c r="A53" s="4">
        <v>8</v>
      </c>
      <c r="B53" s="1" t="s">
        <v>31</v>
      </c>
      <c r="C53" s="1" t="s">
        <v>102</v>
      </c>
      <c r="D53" s="10" t="s">
        <v>147</v>
      </c>
      <c r="E53" s="4" t="s">
        <v>83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M53">
        <f t="shared" si="0"/>
        <v>0</v>
      </c>
      <c r="N53">
        <f t="shared" si="1"/>
        <v>6</v>
      </c>
    </row>
    <row r="54" spans="1:14" x14ac:dyDescent="0.3">
      <c r="A54" s="4">
        <v>8</v>
      </c>
      <c r="B54" s="1" t="s">
        <v>94</v>
      </c>
      <c r="C54" s="1" t="s">
        <v>1</v>
      </c>
      <c r="D54" s="10" t="s">
        <v>148</v>
      </c>
      <c r="E54" s="4" t="s">
        <v>83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M54">
        <f t="shared" si="0"/>
        <v>0</v>
      </c>
      <c r="N54">
        <f t="shared" si="1"/>
        <v>6</v>
      </c>
    </row>
    <row r="55" spans="1:14" ht="57.6" x14ac:dyDescent="0.3">
      <c r="A55" s="4">
        <v>8</v>
      </c>
      <c r="B55" s="1" t="s">
        <v>51</v>
      </c>
      <c r="C55" s="1" t="s">
        <v>2</v>
      </c>
      <c r="D55" s="10" t="s">
        <v>149</v>
      </c>
      <c r="E55" s="4" t="s">
        <v>83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M55">
        <f t="shared" si="0"/>
        <v>0</v>
      </c>
      <c r="N55">
        <f t="shared" si="1"/>
        <v>6</v>
      </c>
    </row>
    <row r="56" spans="1:14" ht="43.2" x14ac:dyDescent="0.3">
      <c r="A56" s="4">
        <v>8</v>
      </c>
      <c r="B56" s="1" t="s">
        <v>95</v>
      </c>
      <c r="C56" s="1" t="s">
        <v>1</v>
      </c>
      <c r="D56" s="10" t="s">
        <v>150</v>
      </c>
      <c r="E56" s="4" t="s">
        <v>83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M56">
        <f t="shared" si="0"/>
        <v>0</v>
      </c>
      <c r="N56">
        <f t="shared" si="1"/>
        <v>6</v>
      </c>
    </row>
    <row r="57" spans="1:14" x14ac:dyDescent="0.3">
      <c r="A57" s="4">
        <v>8</v>
      </c>
      <c r="B57" s="1" t="s">
        <v>52</v>
      </c>
      <c r="C57" s="1" t="s">
        <v>102</v>
      </c>
      <c r="D57" s="10" t="s">
        <v>151</v>
      </c>
      <c r="E57" s="4" t="s">
        <v>83</v>
      </c>
      <c r="F57">
        <v>1</v>
      </c>
      <c r="G57">
        <v>1</v>
      </c>
      <c r="H57">
        <v>0</v>
      </c>
      <c r="I57">
        <v>0</v>
      </c>
      <c r="J57">
        <v>1</v>
      </c>
      <c r="K57">
        <v>0</v>
      </c>
      <c r="M57">
        <f t="shared" si="0"/>
        <v>3</v>
      </c>
      <c r="N57">
        <f t="shared" si="1"/>
        <v>3</v>
      </c>
    </row>
    <row r="58" spans="1:14" ht="28.8" x14ac:dyDescent="0.3">
      <c r="A58" s="4">
        <v>8</v>
      </c>
      <c r="B58" s="1" t="s">
        <v>61</v>
      </c>
      <c r="C58" s="1" t="s">
        <v>1</v>
      </c>
      <c r="D58" s="10" t="s">
        <v>152</v>
      </c>
      <c r="E58" s="4" t="s">
        <v>83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M58">
        <f t="shared" si="0"/>
        <v>0</v>
      </c>
      <c r="N58">
        <f t="shared" si="1"/>
        <v>6</v>
      </c>
    </row>
    <row r="59" spans="1:14" x14ac:dyDescent="0.3">
      <c r="A59" s="4">
        <v>8</v>
      </c>
      <c r="B59" s="1" t="s">
        <v>96</v>
      </c>
      <c r="C59" s="1" t="s">
        <v>1</v>
      </c>
      <c r="D59" s="10" t="s">
        <v>153</v>
      </c>
      <c r="E59" s="4" t="s">
        <v>83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M59">
        <f t="shared" si="0"/>
        <v>0</v>
      </c>
      <c r="N59">
        <f t="shared" si="1"/>
        <v>6</v>
      </c>
    </row>
    <row r="60" spans="1:14" ht="28.8" x14ac:dyDescent="0.3">
      <c r="A60" s="4">
        <v>9</v>
      </c>
      <c r="B60" s="1" t="s">
        <v>72</v>
      </c>
      <c r="C60" s="1" t="s">
        <v>0</v>
      </c>
      <c r="D60" s="10" t="s">
        <v>112</v>
      </c>
      <c r="E60" s="4" t="s">
        <v>83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M60">
        <f t="shared" si="0"/>
        <v>0</v>
      </c>
      <c r="N60">
        <f t="shared" si="1"/>
        <v>6</v>
      </c>
    </row>
    <row r="61" spans="1:14" x14ac:dyDescent="0.3">
      <c r="A61" s="4">
        <v>9</v>
      </c>
      <c r="B61" s="1" t="s">
        <v>32</v>
      </c>
      <c r="C61" s="1" t="s">
        <v>1</v>
      </c>
      <c r="D61" s="10" t="s">
        <v>154</v>
      </c>
      <c r="E61" s="4" t="s">
        <v>83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M61">
        <f t="shared" si="0"/>
        <v>0</v>
      </c>
      <c r="N61">
        <f t="shared" si="1"/>
        <v>6</v>
      </c>
    </row>
    <row r="62" spans="1:14" ht="100.8" x14ac:dyDescent="0.3">
      <c r="A62" s="4">
        <v>9</v>
      </c>
      <c r="B62" s="1" t="s">
        <v>33</v>
      </c>
      <c r="C62" s="1" t="s">
        <v>1</v>
      </c>
      <c r="D62" s="10" t="s">
        <v>155</v>
      </c>
      <c r="E62" s="4" t="s">
        <v>83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M62">
        <f t="shared" si="0"/>
        <v>0</v>
      </c>
      <c r="N62">
        <f t="shared" si="1"/>
        <v>6</v>
      </c>
    </row>
    <row r="63" spans="1:14" ht="72" x14ac:dyDescent="0.3">
      <c r="A63" s="4">
        <v>9</v>
      </c>
      <c r="B63" s="1" t="s">
        <v>34</v>
      </c>
      <c r="C63" s="1" t="s">
        <v>1</v>
      </c>
      <c r="D63" s="10" t="s">
        <v>156</v>
      </c>
      <c r="E63" s="4" t="s">
        <v>83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M63">
        <f t="shared" si="0"/>
        <v>0</v>
      </c>
      <c r="N63">
        <f t="shared" si="1"/>
        <v>6</v>
      </c>
    </row>
    <row r="64" spans="1:14" ht="28.8" x14ac:dyDescent="0.3">
      <c r="A64" s="4">
        <v>9</v>
      </c>
      <c r="B64" s="1" t="s">
        <v>62</v>
      </c>
      <c r="C64" s="1" t="s">
        <v>1</v>
      </c>
      <c r="D64" s="10" t="s">
        <v>127</v>
      </c>
      <c r="E64" s="4" t="s">
        <v>83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M64">
        <f t="shared" si="0"/>
        <v>0</v>
      </c>
      <c r="N64">
        <f t="shared" si="1"/>
        <v>6</v>
      </c>
    </row>
    <row r="65" spans="1:14" hidden="1" x14ac:dyDescent="0.3">
      <c r="A65" s="4">
        <v>10</v>
      </c>
      <c r="B65" s="1" t="s">
        <v>73</v>
      </c>
      <c r="C65" s="1" t="s">
        <v>0</v>
      </c>
      <c r="D65" s="10" t="s">
        <v>128</v>
      </c>
      <c r="E65" s="4" t="s">
        <v>84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M65">
        <f t="shared" si="0"/>
        <v>0</v>
      </c>
      <c r="N65">
        <f t="shared" si="1"/>
        <v>6</v>
      </c>
    </row>
    <row r="66" spans="1:14" hidden="1" x14ac:dyDescent="0.3">
      <c r="A66" s="4">
        <v>10</v>
      </c>
      <c r="B66" s="1" t="s">
        <v>32</v>
      </c>
      <c r="C66" s="1" t="s">
        <v>1</v>
      </c>
      <c r="D66" s="10" t="s">
        <v>157</v>
      </c>
      <c r="E66" s="4" t="s">
        <v>84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M66">
        <f t="shared" si="0"/>
        <v>0</v>
      </c>
      <c r="N66">
        <f t="shared" si="1"/>
        <v>6</v>
      </c>
    </row>
    <row r="67" spans="1:14" ht="28.8" hidden="1" x14ac:dyDescent="0.3">
      <c r="A67" s="4">
        <v>10</v>
      </c>
      <c r="B67" s="1" t="s">
        <v>35</v>
      </c>
      <c r="C67" s="1" t="s">
        <v>1</v>
      </c>
      <c r="D67" s="10" t="s">
        <v>158</v>
      </c>
      <c r="E67" s="4" t="s">
        <v>84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M67">
        <f t="shared" si="0"/>
        <v>0</v>
      </c>
      <c r="N67">
        <f t="shared" si="1"/>
        <v>6</v>
      </c>
    </row>
    <row r="68" spans="1:14" hidden="1" x14ac:dyDescent="0.3">
      <c r="A68" s="4">
        <v>10</v>
      </c>
      <c r="B68" s="1" t="s">
        <v>97</v>
      </c>
      <c r="C68" s="1" t="s">
        <v>1</v>
      </c>
      <c r="D68" s="10" t="s">
        <v>159</v>
      </c>
      <c r="E68" s="4" t="s">
        <v>84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M68">
        <f t="shared" si="0"/>
        <v>0</v>
      </c>
      <c r="N68">
        <f t="shared" si="1"/>
        <v>6</v>
      </c>
    </row>
    <row r="69" spans="1:14" hidden="1" x14ac:dyDescent="0.3">
      <c r="A69" s="4">
        <v>10</v>
      </c>
      <c r="B69" s="1" t="s">
        <v>36</v>
      </c>
      <c r="C69" s="1" t="s">
        <v>1</v>
      </c>
      <c r="D69" s="10" t="s">
        <v>160</v>
      </c>
      <c r="E69" s="4" t="s">
        <v>84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M69">
        <f t="shared" si="0"/>
        <v>0</v>
      </c>
      <c r="N69">
        <f t="shared" si="1"/>
        <v>6</v>
      </c>
    </row>
    <row r="70" spans="1:14" hidden="1" x14ac:dyDescent="0.3">
      <c r="A70" s="4">
        <v>10</v>
      </c>
      <c r="B70" s="1" t="s">
        <v>53</v>
      </c>
      <c r="C70" s="1" t="s">
        <v>102</v>
      </c>
      <c r="D70" s="10" t="s">
        <v>138</v>
      </c>
      <c r="E70" s="4" t="s">
        <v>84</v>
      </c>
      <c r="F70">
        <v>0</v>
      </c>
      <c r="G70">
        <v>1</v>
      </c>
      <c r="H70">
        <v>1</v>
      </c>
      <c r="I70">
        <v>1</v>
      </c>
      <c r="J70">
        <v>1</v>
      </c>
      <c r="K70">
        <v>1</v>
      </c>
      <c r="M70">
        <f t="shared" si="0"/>
        <v>1</v>
      </c>
      <c r="N70">
        <f t="shared" si="1"/>
        <v>5</v>
      </c>
    </row>
    <row r="71" spans="1:14" hidden="1" x14ac:dyDescent="0.3">
      <c r="A71" s="4">
        <v>10</v>
      </c>
      <c r="B71" s="1" t="s">
        <v>54</v>
      </c>
      <c r="C71" s="1" t="s">
        <v>2</v>
      </c>
      <c r="D71" s="10" t="s">
        <v>161</v>
      </c>
      <c r="E71" s="4" t="s">
        <v>84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M71">
        <f t="shared" si="0"/>
        <v>0</v>
      </c>
      <c r="N71">
        <f t="shared" si="1"/>
        <v>6</v>
      </c>
    </row>
    <row r="72" spans="1:14" ht="28.8" hidden="1" x14ac:dyDescent="0.3">
      <c r="A72" s="4">
        <v>10</v>
      </c>
      <c r="B72" s="1" t="s">
        <v>98</v>
      </c>
      <c r="C72" s="1" t="s">
        <v>1</v>
      </c>
      <c r="D72" s="10" t="s">
        <v>162</v>
      </c>
      <c r="E72" s="4" t="s">
        <v>84</v>
      </c>
      <c r="F72">
        <v>0</v>
      </c>
      <c r="G72">
        <v>1</v>
      </c>
      <c r="H72">
        <v>1</v>
      </c>
      <c r="I72">
        <v>1</v>
      </c>
      <c r="J72">
        <v>1</v>
      </c>
      <c r="K72">
        <v>1</v>
      </c>
      <c r="M72">
        <f t="shared" ref="M72:M87" si="2">COUNT(F72:K72)-N72</f>
        <v>1</v>
      </c>
      <c r="N72">
        <f t="shared" ref="N72:N87" si="3">COUNTIF(F72:K72,1)</f>
        <v>5</v>
      </c>
    </row>
    <row r="73" spans="1:14" hidden="1" x14ac:dyDescent="0.3">
      <c r="A73" s="4">
        <v>10</v>
      </c>
      <c r="B73" s="1" t="s">
        <v>99</v>
      </c>
      <c r="C73" s="1" t="s">
        <v>1</v>
      </c>
      <c r="D73" s="10" t="s">
        <v>163</v>
      </c>
      <c r="E73" s="4" t="s">
        <v>84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M73">
        <f t="shared" si="2"/>
        <v>0</v>
      </c>
      <c r="N73">
        <f t="shared" si="3"/>
        <v>6</v>
      </c>
    </row>
    <row r="74" spans="1:14" x14ac:dyDescent="0.3">
      <c r="A74" s="4">
        <v>11</v>
      </c>
      <c r="B74" s="1" t="s">
        <v>74</v>
      </c>
      <c r="C74" s="1" t="s">
        <v>0</v>
      </c>
      <c r="D74" s="10" t="s">
        <v>132</v>
      </c>
      <c r="E74" s="4" t="s">
        <v>83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M74">
        <f t="shared" si="2"/>
        <v>0</v>
      </c>
      <c r="N74">
        <f t="shared" si="3"/>
        <v>6</v>
      </c>
    </row>
    <row r="75" spans="1:14" ht="72" x14ac:dyDescent="0.3">
      <c r="A75" s="4">
        <v>11</v>
      </c>
      <c r="B75" s="1" t="s">
        <v>37</v>
      </c>
      <c r="C75" s="1" t="s">
        <v>1</v>
      </c>
      <c r="D75" s="10" t="s">
        <v>164</v>
      </c>
      <c r="E75" s="4" t="s">
        <v>83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M75">
        <f t="shared" si="2"/>
        <v>0</v>
      </c>
      <c r="N75">
        <f t="shared" si="3"/>
        <v>6</v>
      </c>
    </row>
    <row r="76" spans="1:14" ht="43.2" x14ac:dyDescent="0.3">
      <c r="A76" s="4">
        <v>11</v>
      </c>
      <c r="B76" s="1" t="s">
        <v>38</v>
      </c>
      <c r="C76" s="1" t="s">
        <v>1</v>
      </c>
      <c r="D76" s="10" t="s">
        <v>165</v>
      </c>
      <c r="E76" s="4" t="s">
        <v>83</v>
      </c>
      <c r="F76">
        <v>0</v>
      </c>
      <c r="G76">
        <v>0</v>
      </c>
      <c r="H76">
        <v>1</v>
      </c>
      <c r="I76">
        <v>1</v>
      </c>
      <c r="J76">
        <v>0</v>
      </c>
      <c r="K76">
        <v>1</v>
      </c>
      <c r="M76">
        <f t="shared" si="2"/>
        <v>3</v>
      </c>
      <c r="N76">
        <f t="shared" si="3"/>
        <v>3</v>
      </c>
    </row>
    <row r="77" spans="1:14" ht="115.2" x14ac:dyDescent="0.3">
      <c r="A77" s="4">
        <v>11</v>
      </c>
      <c r="B77" s="1" t="s">
        <v>39</v>
      </c>
      <c r="C77" s="1" t="s">
        <v>2</v>
      </c>
      <c r="D77" s="10" t="s">
        <v>166</v>
      </c>
      <c r="E77" s="4" t="s">
        <v>83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M77">
        <f t="shared" si="2"/>
        <v>0</v>
      </c>
      <c r="N77">
        <f t="shared" si="3"/>
        <v>6</v>
      </c>
    </row>
    <row r="78" spans="1:14" ht="28.8" x14ac:dyDescent="0.3">
      <c r="A78" s="4">
        <v>11</v>
      </c>
      <c r="B78" s="1" t="s">
        <v>63</v>
      </c>
      <c r="C78" s="1" t="s">
        <v>1</v>
      </c>
      <c r="D78" s="10" t="s">
        <v>167</v>
      </c>
      <c r="E78" s="4" t="s">
        <v>83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M78">
        <f t="shared" si="2"/>
        <v>0</v>
      </c>
      <c r="N78">
        <f t="shared" si="3"/>
        <v>6</v>
      </c>
    </row>
    <row r="79" spans="1:14" x14ac:dyDescent="0.3">
      <c r="A79" s="4">
        <v>12</v>
      </c>
      <c r="B79" s="1" t="s">
        <v>75</v>
      </c>
      <c r="C79" s="1" t="s">
        <v>0</v>
      </c>
      <c r="D79" s="10" t="s">
        <v>128</v>
      </c>
      <c r="E79" s="4" t="s">
        <v>83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M79">
        <f t="shared" si="2"/>
        <v>0</v>
      </c>
      <c r="N79">
        <f t="shared" si="3"/>
        <v>6</v>
      </c>
    </row>
    <row r="80" spans="1:14" ht="43.2" x14ac:dyDescent="0.3">
      <c r="A80" s="4">
        <v>12</v>
      </c>
      <c r="B80" s="1" t="s">
        <v>40</v>
      </c>
      <c r="C80" s="1" t="s">
        <v>1</v>
      </c>
      <c r="D80" s="10" t="s">
        <v>168</v>
      </c>
      <c r="E80" s="4" t="s">
        <v>83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M80">
        <f t="shared" si="2"/>
        <v>5</v>
      </c>
      <c r="N80">
        <f t="shared" si="3"/>
        <v>1</v>
      </c>
    </row>
    <row r="81" spans="1:14" ht="43.2" x14ac:dyDescent="0.3">
      <c r="A81" s="4">
        <v>12</v>
      </c>
      <c r="B81" s="1" t="s">
        <v>55</v>
      </c>
      <c r="C81" s="1" t="s">
        <v>2</v>
      </c>
      <c r="D81" s="10" t="s">
        <v>169</v>
      </c>
      <c r="E81" s="4" t="s">
        <v>83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M81">
        <f t="shared" si="2"/>
        <v>3</v>
      </c>
      <c r="N81">
        <f t="shared" si="3"/>
        <v>3</v>
      </c>
    </row>
    <row r="82" spans="1:14" ht="43.2" x14ac:dyDescent="0.3">
      <c r="A82" s="4">
        <v>12</v>
      </c>
      <c r="B82" s="1" t="s">
        <v>100</v>
      </c>
      <c r="C82" s="1" t="s">
        <v>1</v>
      </c>
      <c r="D82" s="10" t="s">
        <v>170</v>
      </c>
      <c r="E82" s="4" t="s">
        <v>83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M82">
        <f t="shared" si="2"/>
        <v>3</v>
      </c>
      <c r="N82">
        <f t="shared" si="3"/>
        <v>3</v>
      </c>
    </row>
    <row r="83" spans="1:14" ht="28.8" x14ac:dyDescent="0.3">
      <c r="A83" s="4">
        <v>12</v>
      </c>
      <c r="B83" s="1" t="s">
        <v>63</v>
      </c>
      <c r="C83" s="1" t="s">
        <v>1</v>
      </c>
      <c r="D83" s="10" t="s">
        <v>127</v>
      </c>
      <c r="E83" s="4" t="s">
        <v>83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M83">
        <f t="shared" si="2"/>
        <v>0</v>
      </c>
      <c r="N83">
        <f t="shared" si="3"/>
        <v>6</v>
      </c>
    </row>
    <row r="84" spans="1:14" hidden="1" x14ac:dyDescent="0.3">
      <c r="A84" s="4">
        <v>13</v>
      </c>
      <c r="B84" s="1" t="s">
        <v>65</v>
      </c>
      <c r="C84" s="1" t="s">
        <v>0</v>
      </c>
      <c r="D84" s="10" t="s">
        <v>121</v>
      </c>
      <c r="E84" s="4" t="s">
        <v>84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M84">
        <f t="shared" si="2"/>
        <v>0</v>
      </c>
      <c r="N84">
        <f t="shared" si="3"/>
        <v>6</v>
      </c>
    </row>
    <row r="85" spans="1:14" ht="28.8" hidden="1" x14ac:dyDescent="0.3">
      <c r="A85" s="4">
        <v>13</v>
      </c>
      <c r="B85" s="1" t="s">
        <v>41</v>
      </c>
      <c r="C85" s="1" t="s">
        <v>1</v>
      </c>
      <c r="D85" s="10" t="s">
        <v>171</v>
      </c>
      <c r="E85" s="4" t="s">
        <v>84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M85">
        <f t="shared" si="2"/>
        <v>0</v>
      </c>
      <c r="N85">
        <f t="shared" si="3"/>
        <v>6</v>
      </c>
    </row>
    <row r="86" spans="1:14" hidden="1" x14ac:dyDescent="0.3">
      <c r="A86" s="4">
        <v>13</v>
      </c>
      <c r="B86" s="1" t="s">
        <v>42</v>
      </c>
      <c r="C86" s="1" t="s">
        <v>1</v>
      </c>
      <c r="D86" s="10" t="s">
        <v>172</v>
      </c>
      <c r="E86" s="4" t="s">
        <v>84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M86">
        <f t="shared" si="2"/>
        <v>0</v>
      </c>
      <c r="N86">
        <f t="shared" si="3"/>
        <v>6</v>
      </c>
    </row>
    <row r="87" spans="1:14" hidden="1" x14ac:dyDescent="0.3">
      <c r="A87" s="4">
        <v>13</v>
      </c>
      <c r="B87" s="1" t="s">
        <v>64</v>
      </c>
      <c r="C87" s="1" t="s">
        <v>1</v>
      </c>
      <c r="D87" s="10" t="s">
        <v>173</v>
      </c>
      <c r="E87" s="4" t="s">
        <v>84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M87">
        <f t="shared" si="2"/>
        <v>0</v>
      </c>
      <c r="N87">
        <f t="shared" si="3"/>
        <v>6</v>
      </c>
    </row>
  </sheetData>
  <autoFilter ref="A1:K87">
    <filterColumn colId="4">
      <filters>
        <filter val="Bot"/>
      </filters>
    </filterColumn>
  </autoFilter>
  <mergeCells count="3">
    <mergeCell ref="P6:P7"/>
    <mergeCell ref="Q6:Q7"/>
    <mergeCell ref="R6:R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JiakBot v1.0 Evaluation</vt:lpstr>
      <vt:lpstr>JiakBot v1.0 Results</vt:lpstr>
      <vt:lpstr>JiakBot v1.0 Evaluation + Human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 BOB</dc:creator>
  <cp:lastModifiedBy>User</cp:lastModifiedBy>
  <dcterms:created xsi:type="dcterms:W3CDTF">2017-04-06T09:51:52Z</dcterms:created>
  <dcterms:modified xsi:type="dcterms:W3CDTF">2017-04-15T10:22:58Z</dcterms:modified>
</cp:coreProperties>
</file>