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32B93326-36EF-483D-BED7-473A2809C5D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Z84" i="1"/>
  <c r="AA84" i="1"/>
  <c r="AB84" i="1"/>
  <c r="AM84" i="1" s="1"/>
  <c r="AC84" i="1"/>
  <c r="AD84" i="1"/>
  <c r="AE84" i="1"/>
  <c r="AO84" i="1" s="1"/>
  <c r="AF84" i="1"/>
  <c r="AG84" i="1"/>
  <c r="AH84" i="1"/>
  <c r="AI84" i="1"/>
  <c r="AJ84" i="1"/>
  <c r="AK84" i="1"/>
  <c r="AL84" i="1"/>
  <c r="AN84" i="1"/>
  <c r="AP84" i="1"/>
  <c r="AQ84" i="1"/>
  <c r="BD47" i="1" l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L160" i="1"/>
  <c r="AM160" i="1"/>
  <c r="AN160" i="1"/>
  <c r="AO160" i="1"/>
  <c r="AP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AL76" i="1" s="1"/>
  <c r="Z76" i="1"/>
  <c r="AA76" i="1"/>
  <c r="AB76" i="1"/>
  <c r="AC76" i="1"/>
  <c r="AN76" i="1" s="1"/>
  <c r="AD76" i="1"/>
  <c r="AE76" i="1"/>
  <c r="AF76" i="1"/>
  <c r="AG76" i="1"/>
  <c r="AP76" i="1" s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C41" i="1"/>
  <c r="AN41" i="1" s="1"/>
  <c r="AD41" i="1"/>
  <c r="AE41" i="1"/>
  <c r="AF41" i="1"/>
  <c r="AG41" i="1"/>
  <c r="AP41" i="1" s="1"/>
  <c r="AH41" i="1"/>
  <c r="AI41" i="1"/>
  <c r="AJ41" i="1"/>
  <c r="AQ41" i="1" l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AK22" i="1" s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I22" i="1"/>
  <c r="AQ22" i="1" s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L192" i="1" l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<sst xmlns="http://schemas.openxmlformats.org/spreadsheetml/2006/main" count="1807" uniqueCount="800">
  <si>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</si>
  <si>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</si>
  <si>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</si>
  <si>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</si>
  <si>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</si>
  <si>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</si>
  <si>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</si>
  <si>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</si>
  <si>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</si>
  <si>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</si>
  <si>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</si>
  <si>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</si>
  <si>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</si>
  <si>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</si>
  <si>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</si>
  <si>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</si>
  <si>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</si>
  <si>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</si>
  <si>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</si>
  <si>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</si>
  <si>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</si>
  <si>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</si>
  <si>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</si>
  <si>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</si>
  <si>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</si>
  <si>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</si>
  <si>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</si>
  <si>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</si>
  <si>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</si>
  <si>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</si>
  <si>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</si>
  <si>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</si>
  <si>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</si>
  <si>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</si>
  <si>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</si>
  <si>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</si>
  <si>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</si>
  <si>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</si>
  <si>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</si>
  <si>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</si>
  <si>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</si>
  <si>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</si>
  <si>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</si>
  <si>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</si>
  <si>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</si>
  <si>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</si>
  <si>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</si>
  <si>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</si>
  <si>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</si>
  <si>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</si>
  <si>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</si>
  <si>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</si>
  <si>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</si>
  <si>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</si>
  <si>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</si>
  <si>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</si>
  <si>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</si>
  <si>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</si>
  <si>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</si>
  <si>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</si>
  <si>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</si>
  <si>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</si>
  <si>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</si>
  <si>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</si>
  <si>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</si>
  <si>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</si>
  <si>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</si>
  <si>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</si>
  <si>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</si>
  <si>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</si>
  <si>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</si>
  <si>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</si>
  <si>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</si>
  <si>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</si>
  <si>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</si>
  <si>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</si>
  <si>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</si>
  <si>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</si>
  <si>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</si>
  <si>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</si>
  <si>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</si>
  <si>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</si>
  <si>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</si>
  <si>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</si>
  <si>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</si>
  <si>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</si>
  <si>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</si>
  <si>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</si>
  <si>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</si>
  <si>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</si>
  <si>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</si>
  <si>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</si>
  <si>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</si>
  <si>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</si>
  <si>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</si>
  <si>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</si>
  <si>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</si>
  <si>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</si>
  <si>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</si>
  <si>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</si>
  <si>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</si>
  <si>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</si>
  <si>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</si>
  <si>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</si>
  <si>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</si>
  <si>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</si>
  <si>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</si>
  <si>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</si>
  <si>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</si>
  <si>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</si>
  <si>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</si>
  <si>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</si>
  <si>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</si>
  <si>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</si>
  <si>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</si>
  <si>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</si>
  <si>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</si>
  <si>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</si>
  <si>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</si>
  <si>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</si>
  <si>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</si>
  <si>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</si>
  <si>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</si>
  <si>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</si>
  <si>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</si>
  <si>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</si>
  <si>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</si>
  <si>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</si>
  <si>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</si>
  <si>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</si>
  <si>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</si>
  <si>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</si>
  <si>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</si>
  <si>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</si>
  <si>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</si>
  <si>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</si>
  <si>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</si>
  <si>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</si>
  <si>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</si>
  <si>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</si>
  <si>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</si>
  <si>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</si>
  <si>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</si>
  <si>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</si>
  <si>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</si>
  <si>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</si>
  <si>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</si>
  <si>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</si>
  <si>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</si>
  <si>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</si>
  <si>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</si>
  <si>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</si>
  <si>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</si>
  <si>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</si>
  <si>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</si>
  <si>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</si>
  <si>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</si>
  <si>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</si>
  <si>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</si>
  <si>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</si>
  <si>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</si>
  <si>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</si>
  <si>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</si>
  <si>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</si>
  <si>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</si>
  <si>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</si>
  <si>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</si>
  <si>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</si>
  <si>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</si>
  <si>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</si>
  <si>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</si>
  <si>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</si>
  <si>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</si>
  <si>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</si>
  <si>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</si>
  <si>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</si>
  <si>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</si>
  <si>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</si>
  <si>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</si>
  <si>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</si>
  <si>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</si>
  <si>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</si>
  <si>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</si>
  <si>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</si>
  <si>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</si>
  <si>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</si>
  <si>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</si>
  <si>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</si>
  <si>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</si>
  <si>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</si>
  <si>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</si>
  <si>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</si>
  <si>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</si>
  <si>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</si>
  <si>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</si>
  <si>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</si>
  <si>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</si>
  <si>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</si>
  <si>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</si>
  <si>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</si>
  <si>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</si>
  <si>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</si>
  <si>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</si>
  <si>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</si>
  <si>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</si>
  <si>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</si>
  <si>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</si>
  <si>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</si>
  <si>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</si>
  <si>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</si>
  <si>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</si>
  <si>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</si>
  <si>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</si>
  <si>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</si>
  <si>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</si>
  <si>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</si>
  <si>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</si>
  <si>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</si>
  <si>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</si>
  <si>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</si>
  <si>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</si>
  <si>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</si>
  <si>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</si>
  <si>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</si>
  <si>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</si>
  <si>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</si>
  <si>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</si>
  <si>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</si>
  <si>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</si>
  <si>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</si>
  <si>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</si>
  <si>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</si>
  <si>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</si>
  <si>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</si>
  <si>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</si>
  <si>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</si>
  <si>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</si>
  <si>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</si>
  <si>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</si>
  <si>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</si>
  <si>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</si>
  <si>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</si>
  <si>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</si>
  <si>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</si>
  <si>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</si>
  <si>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</si>
  <si>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</si>
  <si>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</si>
  <si>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</si>
  <si>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</si>
  <si>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</si>
  <si>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</si>
  <si>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</si>
  <si>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</si>
  <si>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</si>
  <si>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</si>
  <si>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</si>
  <si>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</si>
  <si>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</si>
  <si>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</si>
  <si>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</si>
  <si>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</si>
  <si>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</si>
  <si>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</si>
  <si>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</si>
  <si>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</si>
  <si>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</si>
  <si>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</si>
  <si>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</si>
  <si>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</si>
  <si>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</si>
  <si>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</si>
  <si>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</si>
  <si>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</si>
  <si>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</si>
  <si>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</si>
  <si>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</si>
  <si>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</si>
  <si>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</si>
  <si>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</si>
  <si>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</si>
  <si>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</si>
  <si>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</si>
  <si>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</si>
  <si>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</si>
  <si>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</si>
  <si>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</si>
  <si>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</si>
  <si>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</si>
  <si>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</si>
  <si>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</si>
  <si>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</si>
  <si>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</si>
  <si>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</si>
  <si>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</si>
  <si>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</si>
  <si>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</si>
  <si>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</si>
  <si>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</si>
  <si>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</si>
  <si>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</si>
  <si>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</si>
  <si>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</si>
  <si>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</si>
  <si>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</si>
  <si>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</si>
  <si>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</si>
  <si>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</si>
  <si>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</si>
  <si>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</si>
  <si>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</si>
  <si>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</si>
  <si>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</si>
  <si>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</si>
  <si>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</si>
  <si>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</si>
  <si>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</si>
  <si>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</si>
  <si>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</si>
  <si>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</si>
  <si>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</si>
  <si>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</si>
  <si>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</si>
  <si>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</si>
  <si>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</si>
  <si>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</si>
  <si>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</si>
  <si>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</si>
  <si>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</si>
  <si>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</si>
  <si>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</si>
  <si>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</si>
  <si>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</si>
  <si>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</si>
  <si>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</si>
  <si>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</si>
  <si>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</si>
  <si>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</si>
  <si>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</si>
  <si>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</si>
  <si>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</si>
  <si>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</si>
  <si>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</si>
  <si>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</si>
  <si>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</si>
  <si>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</si>
  <si>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</si>
  <si>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</si>
  <si>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</si>
  <si>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</si>
  <si>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</si>
  <si>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</si>
  <si>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</si>
  <si>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</si>
  <si>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</si>
  <si>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</si>
  <si>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</si>
  <si>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</si>
  <si>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</si>
  <si>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</si>
  <si>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</si>
  <si>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</si>
  <si>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</si>
  <si>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</si>
  <si>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</si>
  <si>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</si>
  <si>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</si>
  <si>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</si>
  <si>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</si>
  <si>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</si>
  <si>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</si>
  <si>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</si>
  <si>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</si>
  <si>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</si>
  <si>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</si>
  <si>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</si>
  <si>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</si>
  <si>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</si>
  <si>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</si>
  <si>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</si>
  <si>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</si>
  <si>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</si>
  <si>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</si>
  <si>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</si>
  <si>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</si>
  <si>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</si>
  <si>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</si>
  <si>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</si>
  <si>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</si>
  <si>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</si>
  <si>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</si>
  <si>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</si>
  <si>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</si>
  <si>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</si>
  <si>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</si>
  <si>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</si>
  <si>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</si>
  <si>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</si>
  <si>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</si>
  <si>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</si>
  <si>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</si>
  <si>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</si>
  <si>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</si>
  <si>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</si>
  <si>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</si>
  <si>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</si>
  <si>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</si>
  <si>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</si>
  <si>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</si>
  <si>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</si>
  <si>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</si>
  <si>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</si>
  <si>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</si>
  <si>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</si>
  <si>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</si>
  <si>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</si>
  <si>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</si>
  <si>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</si>
  <si>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</si>
  <si>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</si>
  <si>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</si>
  <si>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</si>
  <si>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</si>
  <si>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</si>
  <si>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</si>
  <si>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</si>
  <si>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</si>
  <si>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</si>
  <si>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</si>
  <si>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</si>
  <si>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</si>
  <si>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</si>
  <si>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</si>
  <si>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</si>
  <si>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</si>
  <si>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</si>
  <si>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</si>
  <si>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</si>
  <si>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</si>
  <si>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</si>
  <si>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</si>
  <si>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</si>
  <si>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</si>
  <si>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</si>
  <si>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</si>
  <si>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</si>
  <si>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</si>
  <si>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</si>
  <si>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</si>
  <si>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</si>
  <si>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</si>
  <si>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</si>
  <si>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</si>
  <si>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</si>
  <si>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</si>
  <si>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</si>
  <si>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</si>
  <si>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</si>
  <si>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</si>
  <si>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</si>
  <si>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</si>
  <si>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</si>
  <si>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</si>
  <si>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</si>
  <si>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</si>
  <si>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</si>
  <si>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</si>
  <si>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</si>
  <si>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</si>
  <si>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</si>
  <si>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</si>
  <si>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</si>
  <si>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</si>
  <si>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</si>
  <si>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</si>
  <si>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</si>
  <si>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</si>
  <si>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</si>
  <si>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</si>
  <si>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</si>
  <si>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</si>
  <si>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</si>
  <si>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</si>
  <si>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</si>
  <si>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</si>
  <si>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</si>
  <si>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</si>
  <si>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</si>
  <si>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</si>
  <si>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</si>
  <si>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</si>
  <si>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</si>
  <si>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</si>
  <si>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</si>
  <si>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</si>
  <si>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</si>
  <si>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</si>
  <si>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</si>
  <si>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</si>
  <si>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</si>
  <si>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</si>
  <si>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</si>
  <si>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</si>
  <si>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</si>
  <si>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</si>
  <si>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</si>
  <si>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</si>
  <si>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</si>
  <si>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</si>
  <si>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</si>
  <si>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</si>
  <si>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</si>
  <si>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</si>
  <si>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</si>
  <si>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</si>
  <si>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</si>
  <si>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</si>
  <si>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</si>
  <si>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</si>
  <si>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</si>
  <si>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</si>
  <si>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</si>
  <si>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</si>
  <si>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</si>
  <si>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</si>
  <si>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</si>
  <si>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</si>
  <si>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</si>
  <si>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</si>
  <si>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</si>
  <si>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</si>
  <si>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</si>
  <si>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</si>
  <si>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</si>
  <si>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</si>
  <si>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</si>
  <si>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</si>
  <si>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</si>
  <si>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</si>
  <si>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</si>
  <si>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</si>
  <si>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</si>
  <si>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</si>
  <si>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</si>
  <si>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</si>
  <si>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</si>
  <si>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</si>
  <si>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</si>
  <si>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</si>
  <si>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</si>
  <si>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</si>
  <si>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</si>
  <si>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</si>
  <si>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</si>
  <si>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</si>
  <si>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</si>
  <si>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</si>
  <si>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</si>
  <si>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</si>
  <si>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</si>
  <si>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</si>
  <si>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</si>
  <si>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</si>
  <si>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</si>
  <si>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</si>
  <si>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</si>
  <si>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</si>
  <si>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</si>
  <si>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</si>
  <si>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</si>
  <si>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</si>
  <si>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</si>
  <si>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</si>
  <si>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</si>
  <si>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</si>
  <si>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</si>
  <si>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</si>
  <si>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</si>
  <si>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</si>
  <si>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</si>
  <si>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</si>
  <si>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</si>
  <si>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</si>
  <si>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</si>
  <si>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</si>
  <si>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</si>
  <si>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</si>
  <si>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</si>
  <si>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</si>
  <si>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</si>
  <si>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</si>
  <si>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</si>
  <si>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</si>
  <si>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</si>
  <si>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</si>
  <si>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</si>
  <si>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</si>
  <si>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</si>
  <si>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</si>
  <si>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</si>
  <si>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</si>
  <si>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</si>
  <si>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</si>
  <si>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</si>
  <si>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</si>
  <si>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</si>
  <si>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</si>
  <si>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</si>
  <si>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</si>
  <si>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</si>
  <si>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</si>
  <si>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</si>
  <si>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</si>
  <si>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</si>
  <si>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</si>
  <si>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</si>
  <si>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</si>
  <si>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</si>
  <si>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</si>
  <si>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</si>
  <si>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</si>
  <si>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</si>
  <si>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</si>
  <si>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</si>
  <si>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</si>
  <si>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</si>
  <si>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</si>
  <si>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</si>
  <si>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</si>
  <si>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</si>
  <si>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</si>
  <si>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</si>
  <si>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</si>
  <si>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</si>
  <si>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</si>
  <si>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</si>
  <si>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</si>
  <si>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</si>
  <si>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</si>
  <si>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</si>
  <si>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</si>
  <si>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</si>
  <si>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</si>
  <si>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</si>
  <si>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</si>
  <si>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</si>
  <si>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</si>
  <si>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</si>
  <si>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</si>
  <si>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</si>
  <si>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</si>
  <si>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</si>
  <si>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</si>
  <si>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</si>
  <si>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</si>
  <si>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</si>
  <si>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</si>
  <si>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</si>
  <si>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</si>
  <si>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</si>
  <si>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</si>
  <si>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</si>
  <si>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</si>
  <si>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</si>
  <si>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</si>
  <si>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</si>
  <si>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</si>
  <si>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</si>
  <si>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</si>
  <si>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</si>
  <si>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</si>
  <si>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</si>
  <si>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</si>
  <si>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</si>
  <si>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</si>
  <si>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</si>
  <si>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</si>
  <si>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</si>
  <si>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</si>
  <si>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</si>
  <si>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</si>
  <si>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</si>
  <si>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</si>
  <si>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</si>
  <si>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</si>
  <si>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</si>
  <si>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</si>
  <si>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</si>
  <si>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</si>
  <si>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</si>
  <si>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</si>
  <si>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</si>
  <si>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</si>
  <si>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</si>
  <si>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</si>
  <si>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</si>
  <si>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</si>
  <si>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</si>
  <si>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</si>
  <si>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</si>
  <si>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</si>
  <si>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</si>
  <si>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</si>
  <si>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</si>
  <si>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</si>
  <si>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</si>
  <si>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</si>
  <si>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</si>
  <si>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</si>
  <si>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</si>
  <si>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</si>
  <si>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</si>
  <si>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</si>
  <si>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</si>
  <si>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</si>
  <si>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</si>
  <si>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</si>
  <si>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</si>
  <si>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</si>
  <si>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</si>
  <si>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</si>
  <si>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</si>
  <si>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</si>
  <si>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</si>
  <si>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</si>
  <si>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</si>
  <si>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</si>
  <si>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</si>
  <si>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</si>
  <si>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</si>
  <si>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</si>
  <si>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</si>
  <si>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</si>
  <si>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</si>
  <si>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</si>
  <si>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</si>
  <si>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</si>
  <si>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</si>
  <si>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</si>
  <si>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</si>
  <si>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</si>
  <si>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</si>
  <si>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</si>
  <si>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</si>
  <si>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</si>
  <si>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</si>
  <si>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</si>
  <si>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</si>
  <si>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</si>
  <si>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</si>
  <si>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</si>
  <si>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</si>
  <si>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</si>
  <si>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</si>
  <si>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</si>
  <si>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</si>
  <si>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</si>
  <si>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</si>
  <si>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</si>
  <si>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</si>
  <si>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</si>
  <si>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</si>
  <si>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</si>
  <si>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</si>
  <si>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</si>
  <si>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</si>
  <si>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</si>
  <si>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</si>
  <si>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</si>
  <si>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</si>
  <si>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</si>
  <si>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</si>
  <si>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</si>
  <si>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</si>
  <si>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</si>
  <si>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</si>
  <si>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</si>
  <si>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</si>
  <si>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</si>
  <si>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</si>
  <si>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</si>
  <si>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</si>
  <si>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</si>
  <si>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</si>
  <si>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</si>
  <si>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</si>
  <si>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</si>
  <si>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</si>
  <si>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</si>
  <si>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</si>
  <si>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</si>
  <si>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</si>
  <si>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</si>
  <si>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</si>
  <si>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</si>
  <si>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!600</t>
  </si>
  <si>
    <t>$5 Glasses of Wine</t>
  </si>
  <si>
    <t>Crooked Stave - Fort Collins</t>
  </si>
  <si>
    <t>234 N College Ave Unit D, Fort Collins, CO 80524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</si>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</sst>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6"/>
  <sheetViews>
    <sheetView tabSelected="1" zoomScale="85" zoomScaleNormal="85" workbookViewId="0">
      <pane xSplit="4" ySplit="1" topLeftCell="BB38" activePane="bottomRight" state="frozen"/>
      <selection pane="topRight" activeCell="E1" sqref="E1"/>
      <selection pane="bottomLeft" activeCell="U86" sqref="U86"/>
      <selection pane="bottomRight" activeCell="BG48" sqref="BG48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t="b">
        <v>1</v>
      </c>
      <c r="AW2" t="b">
        <v>1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/>
      </c>
      <c r="BC2" t="str">
        <f t="shared" ref="BC2:BC33" si="20">IF(AW2="true","&lt;img src=@img/foodicon.png@&gt;","")</f>
        <v/>
      </c>
      <c r="BD2" t="str">
        <f t="shared" ref="BD2:BD33" si="21">CONCATENATE(AY2,AZ2,BA2,BB2,BC2,BK2)</f>
        <v>&lt;img src=@img/easy.png@&gt;&lt;img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t="b">
        <v>0</v>
      </c>
      <c r="AW17" t="b">
        <v>0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1400</v>
      </c>
      <c r="I22">
        <v>1700</v>
      </c>
      <c r="J22">
        <v>1400</v>
      </c>
      <c r="K22">
        <v>1700</v>
      </c>
      <c r="L22">
        <v>1400</v>
      </c>
      <c r="M22">
        <v>1700</v>
      </c>
      <c r="N22">
        <v>1400</v>
      </c>
      <c r="O22">
        <v>1700</v>
      </c>
      <c r="P22">
        <v>1400</v>
      </c>
      <c r="Q22">
        <v>1700</v>
      </c>
      <c r="R22">
        <v>1400</v>
      </c>
      <c r="S22">
        <v>1700</v>
      </c>
      <c r="T22">
        <v>1400</v>
      </c>
      <c r="U22">
        <v>1700</v>
      </c>
      <c r="V22" t="s">
        <v>747</v>
      </c>
      <c r="W22">
        <f t="shared" si="0"/>
        <v>14</v>
      </c>
      <c r="X22">
        <f t="shared" si="1"/>
        <v>17</v>
      </c>
      <c r="Y22">
        <f t="shared" si="2"/>
        <v>14</v>
      </c>
      <c r="Z22">
        <f t="shared" si="3"/>
        <v>17</v>
      </c>
      <c r="AA22">
        <f t="shared" si="4"/>
        <v>14</v>
      </c>
      <c r="AB22">
        <f t="shared" si="5"/>
        <v>17</v>
      </c>
      <c r="AC22">
        <f t="shared" si="6"/>
        <v>14</v>
      </c>
      <c r="AD22">
        <f t="shared" si="7"/>
        <v>17</v>
      </c>
      <c r="AE22">
        <f t="shared" si="8"/>
        <v>14</v>
      </c>
      <c r="AF22">
        <f t="shared" si="9"/>
        <v>17</v>
      </c>
      <c r="AG22">
        <f t="shared" si="10"/>
        <v>14</v>
      </c>
      <c r="AH22">
        <f t="shared" si="11"/>
        <v>17</v>
      </c>
      <c r="AI22">
        <f t="shared" si="12"/>
        <v>14</v>
      </c>
      <c r="AJ22">
        <f t="shared" si="13"/>
        <v>17</v>
      </c>
      <c r="AK22" t="str">
        <f t="shared" si="25"/>
        <v>2pm-5pm</v>
      </c>
      <c r="AL22" t="str">
        <f t="shared" si="26"/>
        <v>2pm-5pm</v>
      </c>
      <c r="AM22" t="str">
        <f t="shared" si="27"/>
        <v>2pm-5pm</v>
      </c>
      <c r="AN22" t="str">
        <f t="shared" si="28"/>
        <v>2pm-5pm</v>
      </c>
      <c r="AO22" t="str">
        <f t="shared" si="29"/>
        <v>2pm-5pm</v>
      </c>
      <c r="AP22" t="str">
        <f t="shared" si="30"/>
        <v>2pm-5pm</v>
      </c>
      <c r="AQ22" t="str">
        <f t="shared" si="31"/>
        <v>2pm-5pm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t="b">
        <v>0</v>
      </c>
      <c r="AW32" t="b">
        <v>0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t="b">
        <v>0</v>
      </c>
      <c r="AW33" t="b">
        <v>0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t="b">
        <v>0</v>
      </c>
      <c r="AW35" t="b">
        <v>0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t="b">
        <v>0</v>
      </c>
      <c r="AW39" t="b">
        <v>0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3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797</v>
      </c>
      <c r="C47" t="s">
        <v>426</v>
      </c>
      <c r="E47" t="s">
        <v>431</v>
      </c>
      <c r="G47" s="1" t="s">
        <v>798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799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3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t="b">
        <v>1</v>
      </c>
      <c r="AW48" t="b">
        <v>1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/>
      </c>
      <c r="BC48" t="str">
        <f t="shared" si="53"/>
        <v/>
      </c>
      <c r="BD48" t="str">
        <f t="shared" si="54"/>
        <v>&lt;img src=@img/medium.png@&gt;&lt;img src=@img/kidicon.png@&gt;</v>
      </c>
      <c r="BE48" t="str">
        <f t="shared" si="55"/>
        <v>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3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t="b">
        <v>0</v>
      </c>
      <c r="AW49" t="b">
        <v>0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3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35">
      <c r="B51" t="s">
        <v>661</v>
      </c>
      <c r="C51" t="s">
        <v>426</v>
      </c>
      <c r="E51" t="s">
        <v>54</v>
      </c>
      <c r="G51" t="s">
        <v>685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703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35">
      <c r="B52" t="s">
        <v>658</v>
      </c>
      <c r="C52" t="s">
        <v>426</v>
      </c>
      <c r="E52" t="s">
        <v>431</v>
      </c>
      <c r="G52" t="s">
        <v>682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704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35">
      <c r="B53" t="s">
        <v>656</v>
      </c>
      <c r="C53" t="s">
        <v>309</v>
      </c>
      <c r="E53" t="s">
        <v>431</v>
      </c>
      <c r="G53" t="s">
        <v>680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697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705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3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3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35">
      <c r="B56" t="s">
        <v>649</v>
      </c>
      <c r="C56" t="s">
        <v>427</v>
      </c>
      <c r="E56" t="s">
        <v>431</v>
      </c>
      <c r="G56" t="s">
        <v>673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706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3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781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3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4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35">
      <c r="B60" t="s">
        <v>670</v>
      </c>
      <c r="C60" t="s">
        <v>426</v>
      </c>
      <c r="E60" t="s">
        <v>54</v>
      </c>
      <c r="G60" t="s">
        <v>691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707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3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t="b">
        <v>0</v>
      </c>
      <c r="AW61" t="b">
        <v>0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3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3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782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3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35">
      <c r="B65" t="s">
        <v>749</v>
      </c>
      <c r="C65" t="s">
        <v>426</v>
      </c>
      <c r="E65" t="s">
        <v>54</v>
      </c>
      <c r="G65" s="7" t="s">
        <v>757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758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3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3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730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35">
      <c r="B68" t="s">
        <v>751</v>
      </c>
      <c r="C68" t="s">
        <v>309</v>
      </c>
      <c r="E68" t="s">
        <v>431</v>
      </c>
      <c r="G68" s="7" t="s">
        <v>761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762</v>
      </c>
      <c r="AU68" t="s">
        <v>299</v>
      </c>
      <c r="AV68" t="b">
        <v>0</v>
      </c>
      <c r="AW68" t="b">
        <v>0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3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3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740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3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3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t="b">
        <v>0</v>
      </c>
      <c r="AW72" t="b">
        <v>0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3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3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741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t="b">
        <v>0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35">
      <c r="B75" t="s">
        <v>532</v>
      </c>
      <c r="C75" t="s">
        <v>729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35">
      <c r="B76" t="s">
        <v>736</v>
      </c>
      <c r="C76" t="s">
        <v>732</v>
      </c>
      <c r="E76" t="s">
        <v>431</v>
      </c>
      <c r="G76" t="s">
        <v>739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738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737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3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35">
      <c r="B78" t="s">
        <v>668</v>
      </c>
      <c r="C78" t="s">
        <v>426</v>
      </c>
      <c r="E78" t="s">
        <v>431</v>
      </c>
      <c r="G78" t="s">
        <v>689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708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3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788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3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3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3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3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t="b">
        <v>0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35">
      <c r="B84" t="s">
        <v>793</v>
      </c>
      <c r="C84" t="s">
        <v>426</v>
      </c>
      <c r="E84" t="s">
        <v>431</v>
      </c>
      <c r="G84" s="7" t="s">
        <v>794</v>
      </c>
      <c r="J84" t="s">
        <v>795</v>
      </c>
      <c r="K84">
        <v>1800</v>
      </c>
      <c r="L84" t="s">
        <v>795</v>
      </c>
      <c r="M84">
        <v>1800</v>
      </c>
      <c r="N84" t="s">
        <v>795</v>
      </c>
      <c r="O84">
        <v>1800</v>
      </c>
      <c r="P84" t="s">
        <v>795</v>
      </c>
      <c r="Q84">
        <v>1800</v>
      </c>
      <c r="R84" t="s">
        <v>795</v>
      </c>
      <c r="S84">
        <v>1800</v>
      </c>
      <c r="V84" t="s">
        <v>796</v>
      </c>
      <c r="X84" t="str">
        <f t="shared" ref="X84" si="121">IF(I84&gt;0,I84/100,"")</f>
        <v/>
      </c>
      <c r="Y84" t="e">
        <f t="shared" ref="Y84" si="122">IF(J84&gt;0,J84/100,"")</f>
        <v>#VALUE!</v>
      </c>
      <c r="Z84">
        <f t="shared" ref="Z84" si="123">IF(K84&gt;0,K84/100,"")</f>
        <v>18</v>
      </c>
      <c r="AA84" t="e">
        <f t="shared" ref="AA84" si="124">IF(L84&gt;0,L84/100,"")</f>
        <v>#VALUE!</v>
      </c>
      <c r="AB84">
        <f t="shared" ref="AB84" si="125">IF(M84&gt;0,M84/100,"")</f>
        <v>18</v>
      </c>
      <c r="AC84" t="e">
        <f t="shared" ref="AC84" si="126">IF(N84&gt;0,N84/100,"")</f>
        <v>#VALUE!</v>
      </c>
      <c r="AD84">
        <f t="shared" ref="AD84" si="127">IF(O84&gt;0,O84/100,"")</f>
        <v>18</v>
      </c>
      <c r="AE84" t="e">
        <f t="shared" ref="AE84" si="128">IF(P84&gt;0,P84/100,"")</f>
        <v>#VALUE!</v>
      </c>
      <c r="AF84">
        <f t="shared" ref="AF84" si="129">IF(Q84&gt;0,Q84/100,"")</f>
        <v>18</v>
      </c>
      <c r="AG84" t="e">
        <f t="shared" ref="AG84" si="130">IF(R84&gt;0,R84/100,"")</f>
        <v>#VALUE!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e">
        <f t="shared" ref="AL84" si="135">IF(J84&gt;0,CONCATENATE(IF(Y84&lt;=12,Y84,Y84-12),IF(OR(Y84&lt;12,Y84=24),"am","pm"),"-",IF(Z84&lt;=12,Z84,Z84-12),IF(OR(Z84&lt;12,Z84=24),"am","pm")),"")</f>
        <v>#VALUE!</v>
      </c>
      <c r="AM84" t="e">
        <f t="shared" ref="AM84" si="136">IF(L84&gt;0,CONCATENATE(IF(AA84&lt;=12,AA84,AA84-12),IF(OR(AA84&lt;12,AA84=24),"am","pm"),"-",IF(AB84&lt;=12,AB84,AB84-12),IF(OR(AB84&lt;12,AB84=24),"am","pm")),"")</f>
        <v>#VALUE!</v>
      </c>
      <c r="AN84" t="e">
        <f t="shared" ref="AN84" si="137">IF(N84&gt;0,CONCATENATE(IF(AC84&lt;=12,AC84,AC84-12),IF(OR(AC84&lt;12,AC84=24),"am","pm"),"-",IF(AD84&lt;=12,AD84,AD84-12),IF(OR(AD84&lt;12,AD84=24),"am","pm")),"")</f>
        <v>#VALUE!</v>
      </c>
      <c r="AO84" t="e">
        <f t="shared" ref="AO84" si="138">IF(P84&gt;0,CONCATENATE(IF(AE84&lt;=12,AE84,AE84-12),IF(OR(AE84&lt;12,AE84=24),"am","pm"),"-",IF(AF84&lt;=12,AF84,AF84-12),IF(OR(AF84&lt;12,AF84=24),"am","pm")),"")</f>
        <v>#VALUE!</v>
      </c>
      <c r="AP84" t="e">
        <f t="shared" ref="AP84" si="139">IF(R84&gt;0,CONCATENATE(IF(AG84&lt;=12,AG84,AG84-12),IF(OR(AG84&lt;12,AG84=24),"am","pm"),"-",IF(AH84&lt;=12,AH84,AH84-12),IF(OR(AH84&lt;12,AH84=24),"am","pm")),"")</f>
        <v>#VALUE!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'monday-start':"!600", 'monday-end':"1800", 'tuesday-start':"!600", 'tuesday-end':"1800", 'wednesday-start':"!600", 'wednesday-end':"1800", 'thursday-start':"!600", 'thursday-end':"1800", 'friday-start':"!600", 'friday-end':"1800", 'saturday-start':"", 'saturday-end':""},  'description': "$5 Glasses of Wine", 'link':"", 'pricing':"med",   'phone-number': "", 'address': "234 N College Ave #3a, Fort Collins, CO 80524", 'other-amenities': ['outdoor','',''],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/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3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3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35">
      <c r="B87" t="s">
        <v>669</v>
      </c>
      <c r="C87" t="s">
        <v>428</v>
      </c>
      <c r="E87" t="s">
        <v>431</v>
      </c>
      <c r="G87" t="s">
        <v>690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3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t="b">
        <v>1</v>
      </c>
      <c r="AW88" t="b">
        <v>1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/>
      </c>
      <c r="BC88" t="str">
        <f t="shared" si="106"/>
        <v/>
      </c>
      <c r="BD88" t="str">
        <f t="shared" si="107"/>
        <v>&lt;img src=@img/outdoor.png@&gt;&lt;img src=@img/medium.png@&gt;</v>
      </c>
      <c r="BE88" t="str">
        <f t="shared" si="108"/>
        <v>outdoor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3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3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3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35">
      <c r="B92" t="s">
        <v>717</v>
      </c>
      <c r="C92" t="s">
        <v>309</v>
      </c>
      <c r="E92" t="s">
        <v>431</v>
      </c>
      <c r="G92" s="7" t="s">
        <v>718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719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3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35">
      <c r="B94" t="s">
        <v>785</v>
      </c>
      <c r="C94" t="s">
        <v>429</v>
      </c>
      <c r="E94" t="s">
        <v>54</v>
      </c>
      <c r="G94" s="1" t="s">
        <v>787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786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3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3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35">
      <c r="B97" t="s">
        <v>601</v>
      </c>
      <c r="C97" t="s">
        <v>428</v>
      </c>
      <c r="G97" s="7" t="s">
        <v>602</v>
      </c>
      <c r="H97">
        <v>1500</v>
      </c>
      <c r="I97">
        <v>1800</v>
      </c>
      <c r="J97">
        <v>1500</v>
      </c>
      <c r="K97">
        <v>1800</v>
      </c>
      <c r="L97">
        <v>1500</v>
      </c>
      <c r="M97">
        <v>1800</v>
      </c>
      <c r="N97">
        <v>1500</v>
      </c>
      <c r="O97">
        <v>1800</v>
      </c>
      <c r="P97">
        <v>1500</v>
      </c>
      <c r="Q97">
        <v>1800</v>
      </c>
      <c r="R97">
        <v>1500</v>
      </c>
      <c r="S97">
        <v>1800</v>
      </c>
      <c r="T97">
        <v>1500</v>
      </c>
      <c r="U97">
        <v>1800</v>
      </c>
      <c r="V97" t="s">
        <v>603</v>
      </c>
      <c r="W97">
        <f t="shared" si="151"/>
        <v>15</v>
      </c>
      <c r="X97">
        <f t="shared" si="152"/>
        <v>18</v>
      </c>
      <c r="Y97">
        <f t="shared" si="153"/>
        <v>15</v>
      </c>
      <c r="Z97">
        <f t="shared" si="154"/>
        <v>18</v>
      </c>
      <c r="AA97">
        <f t="shared" si="155"/>
        <v>15</v>
      </c>
      <c r="AB97">
        <f t="shared" si="156"/>
        <v>18</v>
      </c>
      <c r="AC97">
        <f t="shared" si="157"/>
        <v>15</v>
      </c>
      <c r="AD97">
        <f t="shared" si="158"/>
        <v>18</v>
      </c>
      <c r="AE97">
        <f t="shared" si="159"/>
        <v>15</v>
      </c>
      <c r="AF97">
        <f t="shared" si="160"/>
        <v>18</v>
      </c>
      <c r="AG97">
        <f t="shared" si="161"/>
        <v>15</v>
      </c>
      <c r="AH97">
        <f t="shared" si="162"/>
        <v>18</v>
      </c>
      <c r="AI97">
        <f t="shared" si="163"/>
        <v>15</v>
      </c>
      <c r="AJ97">
        <f t="shared" si="164"/>
        <v>18</v>
      </c>
      <c r="AK97" t="str">
        <f t="shared" si="111"/>
        <v>3pm-6pm</v>
      </c>
      <c r="AL97" t="str">
        <f t="shared" si="112"/>
        <v>3pm-6pm</v>
      </c>
      <c r="AM97" t="str">
        <f t="shared" si="113"/>
        <v>3pm-6pm</v>
      </c>
      <c r="AN97" t="str">
        <f t="shared" si="114"/>
        <v>3pm-6pm</v>
      </c>
      <c r="AO97" t="str">
        <f t="shared" si="115"/>
        <v>3pm-6pm</v>
      </c>
      <c r="AP97" t="str">
        <f t="shared" si="116"/>
        <v>3pm-6pm</v>
      </c>
      <c r="AQ97" t="str">
        <f t="shared" si="117"/>
        <v>3pm-6pm</v>
      </c>
      <c r="AR97" s="12" t="s">
        <v>604</v>
      </c>
      <c r="AU97" t="s">
        <v>28</v>
      </c>
      <c r="AV97" t="b">
        <v>1</v>
      </c>
      <c r="AW97" t="b">
        <v>1</v>
      </c>
      <c r="AX97" s="4" t="str">
        <f t="shared" si="10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/>
      </c>
      <c r="BC97" t="str">
        <f t="shared" si="106"/>
        <v/>
      </c>
      <c r="BD97" t="str">
        <f t="shared" si="107"/>
        <v>&lt;img src=@img/medium.png@&gt;</v>
      </c>
      <c r="BE97" t="str">
        <f t="shared" si="108"/>
        <v>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3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3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35">
      <c r="B100" t="s">
        <v>605</v>
      </c>
      <c r="C100" t="s">
        <v>426</v>
      </c>
      <c r="G100" s="7" t="s">
        <v>606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607</v>
      </c>
      <c r="AU100" t="s">
        <v>28</v>
      </c>
      <c r="AV100" t="b">
        <v>0</v>
      </c>
      <c r="AW100" t="b">
        <v>0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3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35">
      <c r="B102" t="s">
        <v>608</v>
      </c>
      <c r="C102" t="s">
        <v>426</v>
      </c>
      <c r="G102" s="7" t="s">
        <v>609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610</v>
      </c>
      <c r="AU102" t="s">
        <v>298</v>
      </c>
      <c r="AV102" t="b">
        <v>0</v>
      </c>
      <c r="AW102" t="b">
        <v>0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35">
      <c r="B103" t="s">
        <v>611</v>
      </c>
      <c r="C103" t="s">
        <v>429</v>
      </c>
      <c r="G103" s="7" t="s">
        <v>612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t="b">
        <v>0</v>
      </c>
      <c r="AW103" t="b">
        <v>0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3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35">
      <c r="B105" t="s">
        <v>665</v>
      </c>
      <c r="C105" t="s">
        <v>308</v>
      </c>
      <c r="E105" t="s">
        <v>431</v>
      </c>
      <c r="G105" t="s">
        <v>688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709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3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35">
      <c r="B107" t="s">
        <v>613</v>
      </c>
      <c r="C107" t="s">
        <v>309</v>
      </c>
      <c r="G107" s="7" t="s">
        <v>614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615</v>
      </c>
      <c r="AU107" t="s">
        <v>299</v>
      </c>
      <c r="AV107" t="b">
        <v>0</v>
      </c>
      <c r="AW107" t="b">
        <v>0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3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3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3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35">
      <c r="B112" t="s">
        <v>657</v>
      </c>
      <c r="C112" t="s">
        <v>429</v>
      </c>
      <c r="E112" t="s">
        <v>431</v>
      </c>
      <c r="G112" t="s">
        <v>681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698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710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791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35">
      <c r="B117" t="s">
        <v>655</v>
      </c>
      <c r="C117" t="s">
        <v>427</v>
      </c>
      <c r="E117" t="s">
        <v>431</v>
      </c>
      <c r="G117" t="s">
        <v>679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711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653</v>
      </c>
      <c r="C119" t="s">
        <v>309</v>
      </c>
      <c r="E119" t="s">
        <v>54</v>
      </c>
      <c r="G119" t="s">
        <v>677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t="b">
        <v>0</v>
      </c>
      <c r="AW122" t="b">
        <v>0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35">
      <c r="B123" t="s">
        <v>753</v>
      </c>
      <c r="C123" t="s">
        <v>309</v>
      </c>
      <c r="E123" t="s">
        <v>431</v>
      </c>
      <c r="G123" s="7" t="s">
        <v>765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766</v>
      </c>
      <c r="AU123" t="s">
        <v>299</v>
      </c>
      <c r="AV123" t="b">
        <v>0</v>
      </c>
      <c r="AW123" t="b">
        <v>0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616</v>
      </c>
      <c r="C124" t="s">
        <v>428</v>
      </c>
      <c r="G124" s="7" t="s">
        <v>617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618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619</v>
      </c>
      <c r="AS124" t="s">
        <v>295</v>
      </c>
      <c r="AU124" t="s">
        <v>299</v>
      </c>
      <c r="AV124" t="b">
        <v>1</v>
      </c>
      <c r="AW124" t="b">
        <v>1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src=@img/outdoor.png@&gt;&lt;img src=@img/easy.png@&gt;</v>
      </c>
      <c r="BE124" t="str">
        <f t="shared" si="195"/>
        <v>outdoor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620</v>
      </c>
      <c r="C125" t="s">
        <v>308</v>
      </c>
      <c r="G125" s="7" t="s">
        <v>621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622</v>
      </c>
      <c r="AU125" t="s">
        <v>28</v>
      </c>
      <c r="AV125" t="b">
        <v>1</v>
      </c>
      <c r="AW125" t="b">
        <v>1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/>
      </c>
      <c r="BC125" t="str">
        <f t="shared" si="193"/>
        <v/>
      </c>
      <c r="BD125" t="str">
        <f t="shared" si="194"/>
        <v>&lt;img src=@img/medium.png@&gt;</v>
      </c>
      <c r="BE125" t="str">
        <f t="shared" si="195"/>
        <v>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783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t="b">
        <v>1</v>
      </c>
      <c r="AW130" t="b">
        <v>1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/>
      </c>
      <c r="BC130" t="str">
        <f t="shared" si="193"/>
        <v/>
      </c>
      <c r="BD130" t="str">
        <f t="shared" si="194"/>
        <v>&lt;img src=@img/hard.png@&gt;&lt;img src=@img/kidicon.png@&gt;</v>
      </c>
      <c r="BE130" t="str">
        <f t="shared" si="195"/>
        <v>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35">
      <c r="B131" t="s">
        <v>654</v>
      </c>
      <c r="C131" t="s">
        <v>308</v>
      </c>
      <c r="E131" t="s">
        <v>54</v>
      </c>
      <c r="G131" t="s">
        <v>678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712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650</v>
      </c>
      <c r="C132" t="s">
        <v>308</v>
      </c>
      <c r="E132" t="s">
        <v>431</v>
      </c>
      <c r="G132" t="s">
        <v>674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713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780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743</v>
      </c>
      <c r="C134" t="s">
        <v>309</v>
      </c>
      <c r="E134" t="s">
        <v>431</v>
      </c>
      <c r="G134" t="s">
        <v>744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745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746</v>
      </c>
      <c r="AU134" t="s">
        <v>299</v>
      </c>
      <c r="AV134" s="3" t="b">
        <v>1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/>
      </c>
      <c r="BC134" t="str">
        <f t="shared" si="217"/>
        <v>&lt;img src=@img/foodicon.png@&gt;</v>
      </c>
      <c r="BD134" t="str">
        <f t="shared" si="218"/>
        <v>&lt;img src=@img/easy.png@&gt;&lt;img src=@img/foodicon.png@&gt;</v>
      </c>
      <c r="BE134" t="str">
        <f t="shared" si="219"/>
        <v>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35">
      <c r="B135" t="s">
        <v>662</v>
      </c>
      <c r="C135" t="s">
        <v>308</v>
      </c>
      <c r="E135" t="s">
        <v>54</v>
      </c>
      <c r="G135" t="s">
        <v>686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714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3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3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3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3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3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t="b">
        <v>1</v>
      </c>
      <c r="AW140" t="b">
        <v>1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/>
      </c>
      <c r="BC140" t="str">
        <f t="shared" si="217"/>
        <v/>
      </c>
      <c r="BD140" t="str">
        <f t="shared" si="218"/>
        <v>&lt;img src=@img/easy.png@&gt;&lt;img src=@img/kidicon.png@&gt;</v>
      </c>
      <c r="BE140" t="str">
        <f t="shared" si="219"/>
        <v>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35">
      <c r="B141" t="s">
        <v>663</v>
      </c>
      <c r="C141" t="s">
        <v>309</v>
      </c>
      <c r="E141" t="s">
        <v>54</v>
      </c>
      <c r="G141" t="s">
        <v>684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3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t="b">
        <v>0</v>
      </c>
      <c r="AW143" t="b">
        <v>0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35">
      <c r="B144" t="s">
        <v>651</v>
      </c>
      <c r="C144" t="s">
        <v>309</v>
      </c>
      <c r="E144" t="s">
        <v>431</v>
      </c>
      <c r="G144" t="s">
        <v>675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715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35">
      <c r="B145" t="s">
        <v>752</v>
      </c>
      <c r="C145" t="s">
        <v>309</v>
      </c>
      <c r="E145" t="s">
        <v>431</v>
      </c>
      <c r="G145" s="7" t="s">
        <v>763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764</v>
      </c>
      <c r="AS145" t="s">
        <v>295</v>
      </c>
      <c r="AU145" t="s">
        <v>28</v>
      </c>
      <c r="AV145" s="3" t="b">
        <v>1</v>
      </c>
      <c r="AW145" t="b">
        <v>1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/>
      </c>
      <c r="BC145" t="str">
        <f t="shared" si="217"/>
        <v/>
      </c>
      <c r="BD145" t="str">
        <f t="shared" si="218"/>
        <v>&lt;img src=@img/outdoor.png@&gt;&lt;img src=@img/medium.png@&gt;</v>
      </c>
      <c r="BE145" t="str">
        <f t="shared" si="219"/>
        <v>outdoor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3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652</v>
      </c>
      <c r="C148" t="s">
        <v>308</v>
      </c>
      <c r="E148" t="s">
        <v>431</v>
      </c>
      <c r="G148" t="s">
        <v>676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696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3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3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623</v>
      </c>
      <c r="C154" t="s">
        <v>426</v>
      </c>
      <c r="G154" s="7" t="s">
        <v>624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625</v>
      </c>
      <c r="AU154" t="s">
        <v>298</v>
      </c>
      <c r="AV154" t="b">
        <v>0</v>
      </c>
      <c r="AW154" t="b">
        <v>0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3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664</v>
      </c>
      <c r="E157" t="s">
        <v>431</v>
      </c>
      <c r="G157" t="s">
        <v>687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3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666</v>
      </c>
      <c r="C160" t="s">
        <v>427</v>
      </c>
      <c r="E160" t="s">
        <v>54</v>
      </c>
      <c r="G160" t="s">
        <v>694</v>
      </c>
      <c r="W160" t="str">
        <f t="shared" si="232"/>
        <v/>
      </c>
      <c r="X160" t="str">
        <f t="shared" si="233"/>
        <v/>
      </c>
      <c r="Y160" t="str">
        <f t="shared" si="234"/>
        <v/>
      </c>
      <c r="Z160" t="str">
        <f t="shared" si="235"/>
        <v/>
      </c>
      <c r="AA160" t="str">
        <f t="shared" si="236"/>
        <v/>
      </c>
      <c r="AB160" t="str">
        <f t="shared" si="237"/>
        <v/>
      </c>
      <c r="AC160" t="str">
        <f t="shared" si="238"/>
        <v/>
      </c>
      <c r="AD160" t="str">
        <f t="shared" si="239"/>
        <v/>
      </c>
      <c r="AE160" t="str">
        <f t="shared" si="230"/>
        <v/>
      </c>
      <c r="AF160" t="str">
        <f t="shared" si="231"/>
        <v/>
      </c>
      <c r="AG160" t="str">
        <f t="shared" si="240"/>
        <v/>
      </c>
      <c r="AH160" t="str">
        <f t="shared" si="241"/>
        <v/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/>
      </c>
      <c r="AM160" t="str">
        <f t="shared" si="224"/>
        <v/>
      </c>
      <c r="AN160" t="str">
        <f t="shared" si="225"/>
        <v/>
      </c>
      <c r="AO160" t="str">
        <f t="shared" si="226"/>
        <v/>
      </c>
      <c r="AP160" t="str">
        <f t="shared" si="227"/>
        <v/>
      </c>
      <c r="AQ160" t="str">
        <f t="shared" si="228"/>
        <v/>
      </c>
      <c r="AS160" t="s">
        <v>295</v>
      </c>
      <c r="AU160" t="s">
        <v>28</v>
      </c>
      <c r="AV160" s="3" t="s">
        <v>307</v>
      </c>
      <c r="AW160" s="3" t="s">
        <v>307</v>
      </c>
      <c r="AX160" s="4" t="str">
        <f t="shared" si="212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/>
      </c>
      <c r="BC160" t="str">
        <f t="shared" si="217"/>
        <v/>
      </c>
      <c r="BD160" t="str">
        <f t="shared" si="218"/>
        <v>&lt;img src=@img/outdoor.png@&gt;&lt;img src=@img/medium.png@&gt;</v>
      </c>
      <c r="BE160" t="str">
        <f t="shared" si="219"/>
        <v>outdoor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3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35">
      <c r="B164" t="s">
        <v>667</v>
      </c>
      <c r="C164" t="s">
        <v>427</v>
      </c>
      <c r="E164" t="s">
        <v>431</v>
      </c>
      <c r="G164" t="s">
        <v>693</v>
      </c>
      <c r="N164">
        <v>1200</v>
      </c>
      <c r="O164">
        <v>1700</v>
      </c>
      <c r="V164" t="s">
        <v>789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790</v>
      </c>
      <c r="AU164" t="s">
        <v>299</v>
      </c>
      <c r="AV164" s="3" t="b">
        <v>1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/>
      </c>
      <c r="BC164" t="str">
        <f t="shared" si="249"/>
        <v/>
      </c>
      <c r="BD164" t="str">
        <f t="shared" si="250"/>
        <v>&lt;img src=@img/outdoor.png@&gt;&lt;img src=@img/easy.png@&gt;</v>
      </c>
      <c r="BE164" t="str">
        <f t="shared" si="251"/>
        <v>outdoor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3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t="b">
        <v>0</v>
      </c>
      <c r="AW165" t="b">
        <v>0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3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35">
      <c r="B167" t="s">
        <v>626</v>
      </c>
      <c r="C167" t="s">
        <v>429</v>
      </c>
      <c r="G167" s="7" t="s">
        <v>627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t="b">
        <v>0</v>
      </c>
      <c r="AW167" t="b">
        <v>0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3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3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35">
      <c r="B170" t="s">
        <v>628</v>
      </c>
      <c r="C170" t="s">
        <v>309</v>
      </c>
      <c r="G170" s="7" t="s">
        <v>629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630</v>
      </c>
      <c r="AU170" t="s">
        <v>299</v>
      </c>
      <c r="AV170" t="b">
        <v>0</v>
      </c>
      <c r="AW170" t="b">
        <v>0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3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3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35">
      <c r="B173" t="s">
        <v>754</v>
      </c>
      <c r="C173" t="s">
        <v>426</v>
      </c>
      <c r="E173" t="s">
        <v>431</v>
      </c>
      <c r="G173" s="7" t="s">
        <v>767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768</v>
      </c>
      <c r="AU173" t="s">
        <v>298</v>
      </c>
      <c r="AV173" t="b">
        <v>0</v>
      </c>
      <c r="AW173" t="b">
        <v>0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35">
      <c r="B174" t="s">
        <v>699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35">
      <c r="B175" t="s">
        <v>631</v>
      </c>
      <c r="C175" t="s">
        <v>426</v>
      </c>
      <c r="G175" s="7" t="s">
        <v>632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633</v>
      </c>
      <c r="AU175" t="s">
        <v>298</v>
      </c>
      <c r="AV175" t="b">
        <v>0</v>
      </c>
      <c r="AW175" t="b">
        <v>0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3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35">
      <c r="B177" t="s">
        <v>634</v>
      </c>
      <c r="C177" t="s">
        <v>426</v>
      </c>
      <c r="G177" s="7" t="s">
        <v>635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634</v>
      </c>
      <c r="AS177" t="s">
        <v>295</v>
      </c>
      <c r="AU177" t="s">
        <v>298</v>
      </c>
      <c r="AV177" t="b">
        <v>0</v>
      </c>
      <c r="AW177" t="b">
        <v>0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3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t="b">
        <v>0</v>
      </c>
      <c r="AW178" t="b">
        <v>0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3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3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3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3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35">
      <c r="B183" t="s">
        <v>636</v>
      </c>
      <c r="C183" t="s">
        <v>308</v>
      </c>
      <c r="G183" s="7" t="s">
        <v>637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t="b">
        <v>0</v>
      </c>
      <c r="AW183" t="b">
        <v>0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3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3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35">
      <c r="B186" t="s">
        <v>750</v>
      </c>
      <c r="C186" t="s">
        <v>426</v>
      </c>
      <c r="E186" t="s">
        <v>431</v>
      </c>
      <c r="G186" s="7" t="s">
        <v>759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760</v>
      </c>
      <c r="AU186" t="s">
        <v>299</v>
      </c>
      <c r="AV186" s="3" t="b">
        <v>0</v>
      </c>
      <c r="AW186" t="b">
        <v>0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35">
      <c r="B187" t="s">
        <v>748</v>
      </c>
      <c r="C187" t="s">
        <v>426</v>
      </c>
      <c r="E187" t="s">
        <v>54</v>
      </c>
      <c r="G187" t="s">
        <v>755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35">
      <c r="B188" t="s">
        <v>638</v>
      </c>
      <c r="C188" t="s">
        <v>429</v>
      </c>
      <c r="G188" s="7" t="s">
        <v>639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640</v>
      </c>
      <c r="AU188" t="s">
        <v>28</v>
      </c>
      <c r="AV188" t="b">
        <v>0</v>
      </c>
      <c r="AW188" t="b">
        <v>0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35">
      <c r="B189" t="s">
        <v>660</v>
      </c>
      <c r="E189" t="s">
        <v>431</v>
      </c>
      <c r="G189" t="s">
        <v>684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3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3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35">
      <c r="B192" t="s">
        <v>641</v>
      </c>
      <c r="C192" t="s">
        <v>309</v>
      </c>
      <c r="G192" s="7" t="s">
        <v>642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643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644</v>
      </c>
      <c r="AU192" t="s">
        <v>299</v>
      </c>
      <c r="AV192" t="b">
        <v>0</v>
      </c>
      <c r="AW192" t="b">
        <v>1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/>
      </c>
      <c r="BD192" t="str">
        <f t="shared" si="250"/>
        <v>&lt;img src=@img/easy.png@&gt;</v>
      </c>
      <c r="BE192" t="str">
        <f t="shared" si="251"/>
        <v>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3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3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35">
      <c r="B195" t="s">
        <v>645</v>
      </c>
      <c r="C195" t="s">
        <v>429</v>
      </c>
      <c r="G195" s="7" t="s">
        <v>646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647</v>
      </c>
      <c r="AS195" t="s">
        <v>295</v>
      </c>
      <c r="AU195" t="s">
        <v>28</v>
      </c>
      <c r="AV195" t="b">
        <v>0</v>
      </c>
      <c r="AW195" t="b">
        <v>0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3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784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 xr:uid="{00000000-0009-0000-0000-000000000000}"/>
  <sortState xmlns:xlrd2="http://schemas.microsoft.com/office/spreadsheetml/2017/richdata2" ref="B2:BL197">
    <sortCondition ref="B2:B197"/>
  </sortState>
  <hyperlinks>
    <hyperlink ref="G136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9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5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3" r:id="rId12" xr:uid="{00000000-0004-0000-0000-00000B000000}"/>
    <hyperlink ref="AR54" r:id="rId13" xr:uid="{00000000-0004-0000-0000-00000C000000}"/>
    <hyperlink ref="AR126" r:id="rId14" xr:uid="{00000000-0004-0000-0000-00000D000000}"/>
    <hyperlink ref="AR95" r:id="rId15" xr:uid="{00000000-0004-0000-0000-00000E000000}"/>
    <hyperlink ref="AR63" r:id="rId16" xr:uid="{00000000-0004-0000-0000-00000F000000}"/>
    <hyperlink ref="AR166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1" r:id="rId22" xr:uid="{00000000-0004-0000-0000-000015000000}"/>
    <hyperlink ref="AR153" r:id="rId23" xr:uid="{00000000-0004-0000-0000-000016000000}"/>
    <hyperlink ref="AR113" r:id="rId24" xr:uid="{00000000-0004-0000-0000-000017000000}"/>
    <hyperlink ref="AR190" r:id="rId25" xr:uid="{00000000-0004-0000-0000-000018000000}"/>
    <hyperlink ref="AR93" r:id="rId26" xr:uid="{00000000-0004-0000-0000-000019000000}"/>
    <hyperlink ref="AR15" r:id="rId27" xr:uid="{00000000-0004-0000-0000-00001A000000}"/>
    <hyperlink ref="AR86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7" r:id="rId33" xr:uid="{00000000-0004-0000-0000-000020000000}"/>
    <hyperlink ref="AR82" r:id="rId34" xr:uid="{00000000-0004-0000-0000-000021000000}"/>
    <hyperlink ref="AR106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5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69" r:id="rId49" xr:uid="{00000000-0004-0000-0000-000030000000}"/>
    <hyperlink ref="AR181" r:id="rId50" xr:uid="{00000000-0004-0000-0000-000031000000}"/>
    <hyperlink ref="AR196" r:id="rId51" xr:uid="{00000000-0004-0000-0000-000032000000}"/>
    <hyperlink ref="AR23" r:id="rId52" xr:uid="{00000000-0004-0000-0000-000033000000}"/>
    <hyperlink ref="AR58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101" r:id="rId57" xr:uid="{00000000-0004-0000-0000-000038000000}"/>
    <hyperlink ref="AR150" r:id="rId58" xr:uid="{00000000-0004-0000-0000-000039000000}"/>
    <hyperlink ref="AR184" r:id="rId59" xr:uid="{00000000-0004-0000-0000-00003A000000}"/>
    <hyperlink ref="AR59" r:id="rId60" xr:uid="{00000000-0004-0000-0000-00003B000000}"/>
    <hyperlink ref="AR79" r:id="rId61" xr:uid="{00000000-0004-0000-0000-00003C000000}"/>
    <hyperlink ref="AR48" r:id="rId62" xr:uid="{00000000-0004-0000-0000-00003D000000}"/>
    <hyperlink ref="AR9" r:id="rId63" xr:uid="{00000000-0004-0000-0000-00003E000000}"/>
    <hyperlink ref="AR174" r:id="rId64" xr:uid="{00000000-0004-0000-0000-00003F000000}"/>
    <hyperlink ref="B11" r:id="rId65" display="https://www.yelp.com/biz/avuncular-bobs-beerhouse-fort-collins" xr:uid="{00000000-0004-0000-0000-000040000000}"/>
    <hyperlink ref="AR172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3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3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3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3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3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3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2019-02-24T01:52:27Z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