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186" i="1" l="1"/>
  <c r="BI64" i="1"/>
  <c r="BI185" i="1"/>
  <c r="BI67" i="1"/>
  <c r="BI144" i="1"/>
  <c r="BI121" i="1"/>
  <c r="BI172" i="1"/>
  <c r="AX186" i="1"/>
  <c r="AY186" i="1"/>
  <c r="AZ186" i="1"/>
  <c r="BA186" i="1"/>
  <c r="BB186" i="1"/>
  <c r="BC186" i="1"/>
  <c r="BE186" i="1"/>
  <c r="BF186" i="1"/>
  <c r="AX64" i="1"/>
  <c r="AY64" i="1"/>
  <c r="AZ64" i="1"/>
  <c r="BA64" i="1"/>
  <c r="BB64" i="1"/>
  <c r="BC64" i="1"/>
  <c r="BE64" i="1"/>
  <c r="BF64" i="1"/>
  <c r="AX185" i="1"/>
  <c r="AY185" i="1"/>
  <c r="AZ185" i="1"/>
  <c r="BA185" i="1"/>
  <c r="BB185" i="1"/>
  <c r="BC185" i="1"/>
  <c r="BE185" i="1"/>
  <c r="BF185" i="1"/>
  <c r="AX67" i="1"/>
  <c r="AY67" i="1"/>
  <c r="AZ67" i="1"/>
  <c r="BA67" i="1"/>
  <c r="BB67" i="1"/>
  <c r="BC67" i="1"/>
  <c r="BE67" i="1"/>
  <c r="BF67" i="1"/>
  <c r="AX144" i="1"/>
  <c r="AY144" i="1"/>
  <c r="AZ144" i="1"/>
  <c r="BA144" i="1"/>
  <c r="BB144" i="1"/>
  <c r="BC144" i="1"/>
  <c r="BE144" i="1"/>
  <c r="BF144" i="1"/>
  <c r="AX121" i="1"/>
  <c r="AY121" i="1"/>
  <c r="AZ121" i="1"/>
  <c r="BA121" i="1"/>
  <c r="BB121" i="1"/>
  <c r="BC121" i="1"/>
  <c r="BE121" i="1"/>
  <c r="BF121" i="1"/>
  <c r="AX172" i="1"/>
  <c r="AY172" i="1"/>
  <c r="AZ172" i="1"/>
  <c r="BA172" i="1"/>
  <c r="BB172" i="1"/>
  <c r="BC172" i="1"/>
  <c r="BE172" i="1"/>
  <c r="BF172" i="1"/>
  <c r="W192" i="1"/>
  <c r="X192" i="1"/>
  <c r="Y192" i="1"/>
  <c r="Z192" i="1"/>
  <c r="AA192" i="1"/>
  <c r="AB192" i="1"/>
  <c r="AC192" i="1"/>
  <c r="AD192" i="1"/>
  <c r="AG192" i="1"/>
  <c r="AH192" i="1"/>
  <c r="AI192" i="1"/>
  <c r="AJ192" i="1"/>
  <c r="AK192" i="1"/>
  <c r="AL192" i="1"/>
  <c r="AM192" i="1"/>
  <c r="AN192" i="1"/>
  <c r="AO192" i="1"/>
  <c r="AP192" i="1"/>
  <c r="AQ192" i="1"/>
  <c r="W193" i="1"/>
  <c r="X193" i="1"/>
  <c r="Y193" i="1"/>
  <c r="Z193" i="1"/>
  <c r="AA193" i="1"/>
  <c r="AB193" i="1"/>
  <c r="AC193" i="1"/>
  <c r="AD193" i="1"/>
  <c r="AG193" i="1"/>
  <c r="AH193" i="1"/>
  <c r="AI193" i="1"/>
  <c r="AJ193" i="1"/>
  <c r="AK193" i="1"/>
  <c r="AL193" i="1"/>
  <c r="AM193" i="1"/>
  <c r="AN193" i="1"/>
  <c r="AO193" i="1"/>
  <c r="AP193" i="1"/>
  <c r="AQ193" i="1"/>
  <c r="W194" i="1"/>
  <c r="X194" i="1"/>
  <c r="Y194" i="1"/>
  <c r="Z194" i="1"/>
  <c r="AA194" i="1"/>
  <c r="AB194" i="1"/>
  <c r="AC194" i="1"/>
  <c r="AD194" i="1"/>
  <c r="AG194" i="1"/>
  <c r="AH194" i="1"/>
  <c r="AI194" i="1"/>
  <c r="AJ194" i="1"/>
  <c r="AK194" i="1"/>
  <c r="AL194" i="1"/>
  <c r="AM194" i="1"/>
  <c r="AN194" i="1"/>
  <c r="AO194" i="1"/>
  <c r="AP194" i="1"/>
  <c r="AQ194" i="1"/>
  <c r="W195" i="1"/>
  <c r="X195" i="1"/>
  <c r="Y195" i="1"/>
  <c r="Z195" i="1"/>
  <c r="AA195" i="1"/>
  <c r="AB195" i="1"/>
  <c r="AC195" i="1"/>
  <c r="AD195" i="1"/>
  <c r="AG195" i="1"/>
  <c r="AH195" i="1"/>
  <c r="AI195" i="1"/>
  <c r="AJ195" i="1"/>
  <c r="AK195" i="1"/>
  <c r="AL195" i="1"/>
  <c r="AM195" i="1"/>
  <c r="AN195" i="1"/>
  <c r="AO195" i="1"/>
  <c r="AP195" i="1"/>
  <c r="AQ195" i="1"/>
  <c r="W186" i="1"/>
  <c r="X186" i="1"/>
  <c r="Y186" i="1"/>
  <c r="Z186" i="1"/>
  <c r="AA186" i="1"/>
  <c r="AB186" i="1"/>
  <c r="AC186" i="1"/>
  <c r="AD186" i="1"/>
  <c r="AG186" i="1"/>
  <c r="AH186" i="1"/>
  <c r="AI186" i="1"/>
  <c r="AJ186" i="1"/>
  <c r="AK186" i="1"/>
  <c r="AL186" i="1"/>
  <c r="AM186" i="1"/>
  <c r="AN186" i="1"/>
  <c r="AO186" i="1"/>
  <c r="AP186" i="1"/>
  <c r="AQ186" i="1"/>
  <c r="W64" i="1"/>
  <c r="X64" i="1"/>
  <c r="Y64" i="1"/>
  <c r="Z64" i="1"/>
  <c r="AA64" i="1"/>
  <c r="AB64" i="1"/>
  <c r="AC64" i="1"/>
  <c r="AD64" i="1"/>
  <c r="AG64" i="1"/>
  <c r="AH64" i="1"/>
  <c r="AI64" i="1"/>
  <c r="AJ64" i="1"/>
  <c r="AK64" i="1"/>
  <c r="AL64" i="1"/>
  <c r="AM64" i="1"/>
  <c r="AN64" i="1"/>
  <c r="AO64" i="1"/>
  <c r="AP64" i="1"/>
  <c r="AQ64" i="1"/>
  <c r="W185" i="1"/>
  <c r="X185" i="1"/>
  <c r="Y185" i="1"/>
  <c r="Z185" i="1"/>
  <c r="AA185" i="1"/>
  <c r="AB185" i="1"/>
  <c r="AC185" i="1"/>
  <c r="AD185" i="1"/>
  <c r="AG185" i="1"/>
  <c r="AH185" i="1"/>
  <c r="AI185" i="1"/>
  <c r="AJ185" i="1"/>
  <c r="AK185" i="1"/>
  <c r="AL185" i="1"/>
  <c r="AM185" i="1"/>
  <c r="AN185" i="1"/>
  <c r="AO185" i="1"/>
  <c r="AP185" i="1"/>
  <c r="AQ185" i="1"/>
  <c r="W67" i="1"/>
  <c r="X67" i="1"/>
  <c r="Y67" i="1"/>
  <c r="Z67" i="1"/>
  <c r="AA67" i="1"/>
  <c r="AB67" i="1"/>
  <c r="AC67" i="1"/>
  <c r="AD67" i="1"/>
  <c r="AG67" i="1"/>
  <c r="AH67" i="1"/>
  <c r="AI67" i="1"/>
  <c r="AJ67" i="1"/>
  <c r="AK67" i="1"/>
  <c r="AL67" i="1"/>
  <c r="AM67" i="1"/>
  <c r="AN67" i="1"/>
  <c r="AO67" i="1"/>
  <c r="AP67" i="1"/>
  <c r="AQ67" i="1"/>
  <c r="W144" i="1"/>
  <c r="X144" i="1"/>
  <c r="Y144" i="1"/>
  <c r="Z144" i="1"/>
  <c r="AA144" i="1"/>
  <c r="AB144" i="1"/>
  <c r="AC144" i="1"/>
  <c r="AD144" i="1"/>
  <c r="AG144" i="1"/>
  <c r="AH144" i="1"/>
  <c r="AI144" i="1"/>
  <c r="AJ144" i="1"/>
  <c r="AK144" i="1"/>
  <c r="AL144" i="1"/>
  <c r="AM144" i="1"/>
  <c r="AN144" i="1"/>
  <c r="AO144" i="1"/>
  <c r="AP144" i="1"/>
  <c r="AQ144" i="1"/>
  <c r="W121" i="1"/>
  <c r="X121" i="1"/>
  <c r="Y121" i="1"/>
  <c r="Z121" i="1"/>
  <c r="AA121" i="1"/>
  <c r="AB121" i="1"/>
  <c r="AC121" i="1"/>
  <c r="AD121" i="1"/>
  <c r="AG121" i="1"/>
  <c r="AH121" i="1"/>
  <c r="AI121" i="1"/>
  <c r="AJ121" i="1"/>
  <c r="AK121" i="1"/>
  <c r="AL121" i="1"/>
  <c r="AM121" i="1"/>
  <c r="AN121" i="1"/>
  <c r="AO121" i="1"/>
  <c r="AP121" i="1"/>
  <c r="AQ121" i="1"/>
  <c r="W172" i="1"/>
  <c r="X172" i="1"/>
  <c r="Y172" i="1"/>
  <c r="Z172" i="1"/>
  <c r="AA172" i="1"/>
  <c r="AB172" i="1"/>
  <c r="AC172" i="1"/>
  <c r="AD172" i="1"/>
  <c r="AG172" i="1"/>
  <c r="AH172" i="1"/>
  <c r="AI172" i="1"/>
  <c r="AJ172" i="1"/>
  <c r="AK172" i="1"/>
  <c r="AL172" i="1"/>
  <c r="AM172" i="1"/>
  <c r="AN172" i="1"/>
  <c r="AO172" i="1"/>
  <c r="AP172" i="1"/>
  <c r="AQ172" i="1"/>
  <c r="AL184" i="1"/>
  <c r="AM184" i="1"/>
  <c r="AN184" i="1"/>
  <c r="AO184" i="1"/>
  <c r="AP184" i="1"/>
  <c r="AL187" i="1"/>
  <c r="AM187" i="1"/>
  <c r="AN187" i="1"/>
  <c r="AO187" i="1"/>
  <c r="AP187" i="1"/>
  <c r="AL188" i="1"/>
  <c r="AM188" i="1"/>
  <c r="AN188" i="1"/>
  <c r="AO188" i="1"/>
  <c r="AP188" i="1"/>
  <c r="AL189" i="1"/>
  <c r="AM189" i="1"/>
  <c r="AN189" i="1"/>
  <c r="AO189" i="1"/>
  <c r="AP189" i="1"/>
  <c r="AL190" i="1"/>
  <c r="AM190" i="1"/>
  <c r="AN190" i="1"/>
  <c r="AO190" i="1"/>
  <c r="AP190" i="1"/>
  <c r="AO191" i="1"/>
  <c r="AP191" i="1"/>
  <c r="BD172" i="1" l="1"/>
  <c r="BD121" i="1"/>
  <c r="BD144" i="1"/>
  <c r="BD67" i="1"/>
  <c r="BD185" i="1"/>
  <c r="BD64" i="1"/>
  <c r="BD186" i="1"/>
  <c r="BI132" i="1"/>
  <c r="BB132" i="1"/>
  <c r="BC132" i="1"/>
  <c r="BE132" i="1"/>
  <c r="BF132" i="1"/>
  <c r="AX132" i="1"/>
  <c r="AY132" i="1"/>
  <c r="AZ132" i="1"/>
  <c r="BA132" i="1"/>
  <c r="W132" i="1"/>
  <c r="X132" i="1"/>
  <c r="Y132" i="1"/>
  <c r="Z132" i="1"/>
  <c r="AA132" i="1"/>
  <c r="AM132" i="1" s="1"/>
  <c r="AB132" i="1"/>
  <c r="AC132" i="1"/>
  <c r="AD132" i="1"/>
  <c r="AE132" i="1"/>
  <c r="AO132" i="1" s="1"/>
  <c r="AF132" i="1"/>
  <c r="AG132" i="1"/>
  <c r="AH132" i="1"/>
  <c r="AI132" i="1"/>
  <c r="AQ132" i="1" s="1"/>
  <c r="AJ132" i="1"/>
  <c r="AN132" i="1" l="1"/>
  <c r="AK132" i="1"/>
  <c r="BD132" i="1"/>
  <c r="AL132" i="1"/>
  <c r="AP132" i="1"/>
  <c r="AY75" i="1"/>
  <c r="AZ75" i="1"/>
  <c r="BA75" i="1"/>
  <c r="BB75" i="1"/>
  <c r="BC75" i="1"/>
  <c r="BE75" i="1"/>
  <c r="BD75" i="1" l="1"/>
  <c r="BI75" i="1"/>
  <c r="W75" i="1"/>
  <c r="X75" i="1"/>
  <c r="Y75" i="1"/>
  <c r="Z75" i="1"/>
  <c r="AL75" i="1" s="1"/>
  <c r="AA75" i="1"/>
  <c r="AB75" i="1"/>
  <c r="AC75" i="1"/>
  <c r="AD75" i="1"/>
  <c r="AE75" i="1"/>
  <c r="AF75" i="1"/>
  <c r="AG75" i="1"/>
  <c r="AH75" i="1"/>
  <c r="AI75" i="1"/>
  <c r="AJ75" i="1"/>
  <c r="AX75" i="1"/>
  <c r="BF75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5" i="1"/>
  <c r="BF66" i="1"/>
  <c r="BF68" i="1"/>
  <c r="BF69" i="1"/>
  <c r="BF70" i="1"/>
  <c r="BF71" i="1"/>
  <c r="BF72" i="1"/>
  <c r="BF73" i="1"/>
  <c r="BF74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7" i="1"/>
  <c r="BF188" i="1"/>
  <c r="BF189" i="1"/>
  <c r="BF190" i="1"/>
  <c r="BF191" i="1"/>
  <c r="BF192" i="1"/>
  <c r="BF193" i="1"/>
  <c r="BF194" i="1"/>
  <c r="BF195" i="1"/>
  <c r="BF2" i="1"/>
  <c r="BI41" i="1"/>
  <c r="AY41" i="1"/>
  <c r="AZ41" i="1"/>
  <c r="BA41" i="1"/>
  <c r="BB41" i="1"/>
  <c r="BC41" i="1"/>
  <c r="BE41" i="1"/>
  <c r="AX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Q75" i="1" l="1"/>
  <c r="AM75" i="1"/>
  <c r="AK75" i="1"/>
  <c r="AO41" i="1"/>
  <c r="AK41" i="1"/>
  <c r="AQ41" i="1"/>
  <c r="AO75" i="1"/>
  <c r="AP75" i="1"/>
  <c r="AN75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D14" i="1"/>
  <c r="AE14" i="1"/>
  <c r="AF14" i="1"/>
  <c r="AO14" i="1" s="1"/>
  <c r="AG14" i="1"/>
  <c r="AH14" i="1"/>
  <c r="AI14" i="1"/>
  <c r="AJ14" i="1"/>
  <c r="BI90" i="1"/>
  <c r="AX90" i="1"/>
  <c r="AY90" i="1"/>
  <c r="AZ90" i="1"/>
  <c r="BA90" i="1"/>
  <c r="BB90" i="1"/>
  <c r="BC90" i="1"/>
  <c r="BE90" i="1"/>
  <c r="AM14" i="1" l="1"/>
  <c r="AK14" i="1"/>
  <c r="AN14" i="1"/>
  <c r="BD90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5" i="1"/>
  <c r="BI66" i="1"/>
  <c r="BI68" i="1"/>
  <c r="BI69" i="1"/>
  <c r="BI70" i="1"/>
  <c r="BI71" i="1"/>
  <c r="BI72" i="1"/>
  <c r="BI73" i="1"/>
  <c r="BI74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2" i="1"/>
  <c r="BI123" i="1"/>
  <c r="BI124" i="1"/>
  <c r="BI125" i="1"/>
  <c r="BI126" i="1"/>
  <c r="BI127" i="1"/>
  <c r="BI128" i="1"/>
  <c r="BI129" i="1"/>
  <c r="BI130" i="1"/>
  <c r="BI131" i="1"/>
  <c r="BI133" i="1"/>
  <c r="BI134" i="1"/>
  <c r="BI135" i="1"/>
  <c r="BI136" i="1"/>
  <c r="BI137" i="1"/>
  <c r="BI138" i="1"/>
  <c r="BI139" i="1"/>
  <c r="BI140" i="1"/>
  <c r="BI141" i="1"/>
  <c r="BI142" i="1"/>
  <c r="BI143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7" i="1"/>
  <c r="BI188" i="1"/>
  <c r="BI189" i="1"/>
  <c r="BI190" i="1"/>
  <c r="BI191" i="1"/>
  <c r="BI192" i="1"/>
  <c r="BI193" i="1"/>
  <c r="BI194" i="1"/>
  <c r="BI195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3" i="1"/>
  <c r="AY73" i="1"/>
  <c r="AZ73" i="1"/>
  <c r="BA73" i="1"/>
  <c r="BB73" i="1"/>
  <c r="BC73" i="1"/>
  <c r="BE73" i="1"/>
  <c r="AX74" i="1"/>
  <c r="AY74" i="1"/>
  <c r="AZ74" i="1"/>
  <c r="BA74" i="1"/>
  <c r="BB74" i="1"/>
  <c r="BC74" i="1"/>
  <c r="BE74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8" i="1"/>
  <c r="AY88" i="1"/>
  <c r="AZ88" i="1"/>
  <c r="BA88" i="1"/>
  <c r="BB88" i="1"/>
  <c r="BC88" i="1"/>
  <c r="BE88" i="1"/>
  <c r="AX89" i="1"/>
  <c r="AY89" i="1"/>
  <c r="AZ89" i="1"/>
  <c r="BA89" i="1"/>
  <c r="BB89" i="1"/>
  <c r="BC89" i="1"/>
  <c r="BE89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AX190" i="1"/>
  <c r="AY190" i="1"/>
  <c r="AZ190" i="1"/>
  <c r="BA190" i="1"/>
  <c r="BB190" i="1"/>
  <c r="BC190" i="1"/>
  <c r="BE190" i="1"/>
  <c r="AX191" i="1"/>
  <c r="AY191" i="1"/>
  <c r="AZ191" i="1"/>
  <c r="BA191" i="1"/>
  <c r="BB191" i="1"/>
  <c r="BC191" i="1"/>
  <c r="BE191" i="1"/>
  <c r="AX192" i="1"/>
  <c r="AY192" i="1"/>
  <c r="AZ192" i="1"/>
  <c r="BA192" i="1"/>
  <c r="BB192" i="1"/>
  <c r="BC192" i="1"/>
  <c r="BE192" i="1"/>
  <c r="AX193" i="1"/>
  <c r="AY193" i="1"/>
  <c r="AZ193" i="1"/>
  <c r="BA193" i="1"/>
  <c r="BB193" i="1"/>
  <c r="BC193" i="1"/>
  <c r="BE193" i="1"/>
  <c r="AX194" i="1"/>
  <c r="AY194" i="1"/>
  <c r="AZ194" i="1"/>
  <c r="BA194" i="1"/>
  <c r="BB194" i="1"/>
  <c r="BC194" i="1"/>
  <c r="BE194" i="1"/>
  <c r="AX195" i="1"/>
  <c r="AY195" i="1"/>
  <c r="AZ195" i="1"/>
  <c r="BA195" i="1"/>
  <c r="BB195" i="1"/>
  <c r="BC195" i="1"/>
  <c r="BE195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Q66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M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Q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101" i="1"/>
  <c r="X101" i="1"/>
  <c r="Y101" i="1"/>
  <c r="Z101" i="1"/>
  <c r="AA101" i="1"/>
  <c r="AB101" i="1"/>
  <c r="AC101" i="1"/>
  <c r="AD101" i="1"/>
  <c r="AE101" i="1"/>
  <c r="AF101" i="1"/>
  <c r="AO101" i="1" s="1"/>
  <c r="AG101" i="1"/>
  <c r="AH101" i="1"/>
  <c r="AI101" i="1"/>
  <c r="AJ101" i="1"/>
  <c r="AK101" i="1"/>
  <c r="AL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Q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Q146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Q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Q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Q184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Q189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Q190" i="1"/>
  <c r="W191" i="1"/>
  <c r="X191" i="1"/>
  <c r="Y191" i="1"/>
  <c r="AL191" i="1" s="1"/>
  <c r="Z191" i="1"/>
  <c r="AA191" i="1"/>
  <c r="AB191" i="1"/>
  <c r="AC191" i="1"/>
  <c r="AD191" i="1"/>
  <c r="AG191" i="1"/>
  <c r="AH191" i="1"/>
  <c r="AI191" i="1"/>
  <c r="AJ191" i="1"/>
  <c r="AK191" i="1"/>
  <c r="AQ191" i="1"/>
  <c r="AL69" i="1" l="1"/>
  <c r="AM34" i="1"/>
  <c r="AN69" i="1"/>
  <c r="AN191" i="1"/>
  <c r="AM191" i="1"/>
  <c r="AK73" i="1"/>
  <c r="AL170" i="1"/>
  <c r="AL86" i="1"/>
  <c r="AQ136" i="1"/>
  <c r="AK136" i="1"/>
  <c r="AN86" i="1"/>
  <c r="AN47" i="1"/>
  <c r="AN94" i="1"/>
  <c r="AM49" i="1"/>
  <c r="AP150" i="1"/>
  <c r="AM101" i="1"/>
  <c r="AL3" i="1"/>
  <c r="AQ86" i="1"/>
  <c r="AN160" i="1"/>
  <c r="AM66" i="1"/>
  <c r="AP44" i="1"/>
  <c r="AL150" i="1"/>
  <c r="AQ143" i="1"/>
  <c r="AK143" i="1"/>
  <c r="AP101" i="1"/>
  <c r="AN62" i="1"/>
  <c r="AO146" i="1"/>
  <c r="AP126" i="1"/>
  <c r="AN126" i="1"/>
  <c r="AL125" i="1"/>
  <c r="AO124" i="1"/>
  <c r="AK122" i="1"/>
  <c r="AK84" i="1"/>
  <c r="AO81" i="1"/>
  <c r="AP76" i="1"/>
  <c r="AL76" i="1"/>
  <c r="AP73" i="1"/>
  <c r="AN73" i="1"/>
  <c r="AN101" i="1"/>
  <c r="AQ69" i="1"/>
  <c r="AL62" i="1"/>
  <c r="AN125" i="1"/>
  <c r="AQ124" i="1"/>
  <c r="AP123" i="1"/>
  <c r="AN123" i="1"/>
  <c r="AO122" i="1"/>
  <c r="AN76" i="1"/>
  <c r="AL73" i="1"/>
  <c r="AN183" i="1"/>
  <c r="AQ101" i="1"/>
  <c r="AL93" i="1"/>
  <c r="AM65" i="1"/>
  <c r="AM47" i="1"/>
  <c r="AM44" i="1"/>
  <c r="AN66" i="1"/>
  <c r="AM169" i="1"/>
  <c r="AN57" i="1"/>
  <c r="AN146" i="1"/>
  <c r="AK126" i="1"/>
  <c r="AO123" i="1"/>
  <c r="AP122" i="1"/>
  <c r="AN84" i="1"/>
  <c r="AL84" i="1"/>
  <c r="AP81" i="1"/>
  <c r="AL81" i="1"/>
  <c r="AO76" i="1"/>
  <c r="AQ73" i="1"/>
  <c r="AO73" i="1"/>
  <c r="AM73" i="1"/>
  <c r="AP21" i="1"/>
  <c r="AN21" i="1"/>
  <c r="AL21" i="1"/>
  <c r="AN161" i="1"/>
  <c r="AK88" i="1"/>
  <c r="AL57" i="1"/>
  <c r="AP3" i="1"/>
  <c r="AN3" i="1"/>
  <c r="BD163" i="1"/>
  <c r="AO126" i="1"/>
  <c r="AM125" i="1"/>
  <c r="AN124" i="1"/>
  <c r="AL122" i="1"/>
  <c r="AN93" i="1"/>
  <c r="AM170" i="1"/>
  <c r="AN169" i="1"/>
  <c r="AN168" i="1"/>
  <c r="AL168" i="1"/>
  <c r="AO161" i="1"/>
  <c r="AQ93" i="1"/>
  <c r="AK93" i="1"/>
  <c r="AN88" i="1"/>
  <c r="AL88" i="1"/>
  <c r="AK87" i="1"/>
  <c r="AP55" i="1"/>
  <c r="AL55" i="1"/>
  <c r="AK52" i="1"/>
  <c r="AP34" i="1"/>
  <c r="AN34" i="1"/>
  <c r="AQ3" i="1"/>
  <c r="AO3" i="1"/>
  <c r="AM3" i="1"/>
  <c r="AN178" i="1"/>
  <c r="AP158" i="1"/>
  <c r="AL148" i="1"/>
  <c r="AO105" i="1"/>
  <c r="AN96" i="1"/>
  <c r="AQ94" i="1"/>
  <c r="AK45" i="1"/>
  <c r="AN38" i="1"/>
  <c r="AO37" i="1"/>
  <c r="AP36" i="1"/>
  <c r="AQ23" i="1"/>
  <c r="AL22" i="1"/>
  <c r="AN19" i="1"/>
  <c r="AO18" i="1"/>
  <c r="AQ9" i="1"/>
  <c r="AK9" i="1"/>
  <c r="AO173" i="1"/>
  <c r="AP149" i="1"/>
  <c r="AK109" i="1"/>
  <c r="AN105" i="1"/>
  <c r="AN18" i="1"/>
  <c r="AK8" i="1"/>
  <c r="AK183" i="1"/>
  <c r="AN173" i="1"/>
  <c r="AO113" i="1"/>
  <c r="AP109" i="1"/>
  <c r="AL98" i="1"/>
  <c r="AL96" i="1"/>
  <c r="AM95" i="1"/>
  <c r="AO94" i="1"/>
  <c r="AP87" i="1"/>
  <c r="AP70" i="1"/>
  <c r="AL38" i="1"/>
  <c r="AO23" i="1"/>
  <c r="AP22" i="1"/>
  <c r="BD176" i="1"/>
  <c r="BD169" i="1"/>
  <c r="AP181" i="1"/>
  <c r="AP179" i="1"/>
  <c r="AN170" i="1"/>
  <c r="AK155" i="1"/>
  <c r="AN149" i="1"/>
  <c r="AM134" i="1"/>
  <c r="AN113" i="1"/>
  <c r="AN110" i="1"/>
  <c r="AQ98" i="1"/>
  <c r="AM78" i="1"/>
  <c r="AO70" i="1"/>
  <c r="AL37" i="1"/>
  <c r="AN23" i="1"/>
  <c r="AQ19" i="1"/>
  <c r="AK19" i="1"/>
  <c r="AM10" i="1"/>
  <c r="BD190" i="1"/>
  <c r="AO181" i="1"/>
  <c r="AL158" i="1"/>
  <c r="AP155" i="1"/>
  <c r="AN148" i="1"/>
  <c r="AP147" i="1"/>
  <c r="AM110" i="1"/>
  <c r="AQ105" i="1"/>
  <c r="AP98" i="1"/>
  <c r="AL78" i="1"/>
  <c r="AN70" i="1"/>
  <c r="AL36" i="1"/>
  <c r="AM23" i="1"/>
  <c r="AL10" i="1"/>
  <c r="BD174" i="1"/>
  <c r="BD191" i="1"/>
  <c r="AN181" i="1"/>
  <c r="AK158" i="1"/>
  <c r="AL149" i="1"/>
  <c r="AO147" i="1"/>
  <c r="AQ134" i="1"/>
  <c r="AQ111" i="1"/>
  <c r="AK111" i="1"/>
  <c r="AK78" i="1"/>
  <c r="AM70" i="1"/>
  <c r="AQ36" i="1"/>
  <c r="AK36" i="1"/>
  <c r="AL23" i="1"/>
  <c r="AP18" i="1"/>
  <c r="AP16" i="1"/>
  <c r="AM8" i="1"/>
  <c r="AO179" i="1"/>
  <c r="AQ173" i="1"/>
  <c r="AM158" i="1"/>
  <c r="AQ155" i="1"/>
  <c r="AM150" i="1"/>
  <c r="AM126" i="1"/>
  <c r="AQ123" i="1"/>
  <c r="AK123" i="1"/>
  <c r="AK110" i="1"/>
  <c r="AL109" i="1"/>
  <c r="AP95" i="1"/>
  <c r="AP93" i="1"/>
  <c r="AM81" i="1"/>
  <c r="AM76" i="1"/>
  <c r="AN65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94" i="1"/>
  <c r="BD188" i="1"/>
  <c r="BD99" i="1"/>
  <c r="BD129" i="1"/>
  <c r="BD123" i="1"/>
  <c r="AM183" i="1"/>
  <c r="AM181" i="1"/>
  <c r="AN179" i="1"/>
  <c r="AM149" i="1"/>
  <c r="AL146" i="1"/>
  <c r="AL143" i="1"/>
  <c r="AP136" i="1"/>
  <c r="AO111" i="1"/>
  <c r="AP110" i="1"/>
  <c r="AQ109" i="1"/>
  <c r="AM105" i="1"/>
  <c r="AN98" i="1"/>
  <c r="AO95" i="1"/>
  <c r="AO93" i="1"/>
  <c r="AM87" i="1"/>
  <c r="AL66" i="1"/>
  <c r="AP49" i="1"/>
  <c r="AL46" i="1"/>
  <c r="AL44" i="1"/>
  <c r="AN42" i="1"/>
  <c r="AL8" i="1"/>
  <c r="BD116" i="1"/>
  <c r="BD85" i="1"/>
  <c r="BD35" i="1"/>
  <c r="BD11" i="1"/>
  <c r="AL183" i="1"/>
  <c r="AM179" i="1"/>
  <c r="AQ158" i="1"/>
  <c r="AO136" i="1"/>
  <c r="AN111" i="1"/>
  <c r="AO110" i="1"/>
  <c r="AL105" i="1"/>
  <c r="AM98" i="1"/>
  <c r="AL87" i="1"/>
  <c r="AQ76" i="1"/>
  <c r="AQ55" i="1"/>
  <c r="AN45" i="1"/>
  <c r="AM37" i="1"/>
  <c r="AN36" i="1"/>
  <c r="AM24" i="1"/>
  <c r="AO22" i="1"/>
  <c r="AL19" i="1"/>
  <c r="AN16" i="1"/>
  <c r="AP9" i="1"/>
  <c r="BD94" i="1"/>
  <c r="BD171" i="1"/>
  <c r="BD25" i="1"/>
  <c r="AQ183" i="1"/>
  <c r="AQ181" i="1"/>
  <c r="AL179" i="1"/>
  <c r="AM161" i="1"/>
  <c r="AP160" i="1"/>
  <c r="AN155" i="1"/>
  <c r="AN136" i="1"/>
  <c r="AL134" i="1"/>
  <c r="AM124" i="1"/>
  <c r="AQ96" i="1"/>
  <c r="AK96" i="1"/>
  <c r="AQ87" i="1"/>
  <c r="AM86" i="1"/>
  <c r="AP66" i="1"/>
  <c r="AQ65" i="1"/>
  <c r="AK65" i="1"/>
  <c r="AP57" i="1"/>
  <c r="AO52" i="1"/>
  <c r="AN49" i="1"/>
  <c r="AM36" i="1"/>
  <c r="AL24" i="1"/>
  <c r="AM16" i="1"/>
  <c r="AN10" i="1"/>
  <c r="AO9" i="1"/>
  <c r="BD159" i="1"/>
  <c r="BD153" i="1"/>
  <c r="BD147" i="1"/>
  <c r="BD140" i="1"/>
  <c r="BD125" i="1"/>
  <c r="BD114" i="1"/>
  <c r="BD102" i="1"/>
  <c r="BD52" i="1"/>
  <c r="BD39" i="1"/>
  <c r="AL178" i="1"/>
  <c r="AO170" i="1"/>
  <c r="AO160" i="1"/>
  <c r="AM155" i="1"/>
  <c r="AQ148" i="1"/>
  <c r="AK148" i="1"/>
  <c r="AM147" i="1"/>
  <c r="AO135" i="1"/>
  <c r="AL124" i="1"/>
  <c r="AN122" i="1"/>
  <c r="AN109" i="1"/>
  <c r="AO78" i="1"/>
  <c r="AO66" i="1"/>
  <c r="AP65" i="1"/>
  <c r="AL58" i="1"/>
  <c r="AO55" i="1"/>
  <c r="AN52" i="1"/>
  <c r="AO44" i="1"/>
  <c r="AQ18" i="1"/>
  <c r="AK18" i="1"/>
  <c r="AN9" i="1"/>
  <c r="AO8" i="1"/>
  <c r="AK3" i="1"/>
  <c r="BD182" i="1"/>
  <c r="BD59" i="1"/>
  <c r="BD32" i="1"/>
  <c r="AK161" i="1"/>
  <c r="AN158" i="1"/>
  <c r="AL155" i="1"/>
  <c r="AN150" i="1"/>
  <c r="AN143" i="1"/>
  <c r="AN135" i="1"/>
  <c r="AP134" i="1"/>
  <c r="AP125" i="1"/>
  <c r="AM122" i="1"/>
  <c r="AM109" i="1"/>
  <c r="AK95" i="1"/>
  <c r="AL94" i="1"/>
  <c r="AN78" i="1"/>
  <c r="AO65" i="1"/>
  <c r="AN55" i="1"/>
  <c r="AM52" i="1"/>
  <c r="AN46" i="1"/>
  <c r="AN44" i="1"/>
  <c r="AP24" i="1"/>
  <c r="AN8" i="1"/>
  <c r="BD109" i="1"/>
  <c r="BD4" i="1"/>
  <c r="AP183" i="1"/>
  <c r="AP173" i="1"/>
  <c r="AO169" i="1"/>
  <c r="AM160" i="1"/>
  <c r="AO158" i="1"/>
  <c r="AO155" i="1"/>
  <c r="AK150" i="1"/>
  <c r="AO148" i="1"/>
  <c r="AL147" i="1"/>
  <c r="AO143" i="1"/>
  <c r="AM136" i="1"/>
  <c r="AP135" i="1"/>
  <c r="AL126" i="1"/>
  <c r="AO125" i="1"/>
  <c r="AM123" i="1"/>
  <c r="AM113" i="1"/>
  <c r="AM111" i="1"/>
  <c r="AK98" i="1"/>
  <c r="AO88" i="1"/>
  <c r="AO84" i="1"/>
  <c r="AQ70" i="1"/>
  <c r="AL65" i="1"/>
  <c r="AQ62" i="1"/>
  <c r="AK62" i="1"/>
  <c r="AN58" i="1"/>
  <c r="AO46" i="1"/>
  <c r="AO36" i="1"/>
  <c r="AN22" i="1"/>
  <c r="AM18" i="1"/>
  <c r="AO16" i="1"/>
  <c r="AM9" i="1"/>
  <c r="AP8" i="1"/>
  <c r="BD29" i="1"/>
  <c r="AM178" i="1"/>
  <c r="AQ126" i="1"/>
  <c r="AK124" i="1"/>
  <c r="AK94" i="1"/>
  <c r="AM58" i="1"/>
  <c r="AM22" i="1"/>
  <c r="BD173" i="1"/>
  <c r="BD122" i="1"/>
  <c r="BD105" i="1"/>
  <c r="BD97" i="1"/>
  <c r="BD73" i="1"/>
  <c r="BD55" i="1"/>
  <c r="AO183" i="1"/>
  <c r="AP170" i="1"/>
  <c r="AP168" i="1"/>
  <c r="AL160" i="1"/>
  <c r="AQ149" i="1"/>
  <c r="AK149" i="1"/>
  <c r="AM148" i="1"/>
  <c r="AM146" i="1"/>
  <c r="AM143" i="1"/>
  <c r="AL136" i="1"/>
  <c r="AP124" i="1"/>
  <c r="AL123" i="1"/>
  <c r="AL113" i="1"/>
  <c r="AL111" i="1"/>
  <c r="AN95" i="1"/>
  <c r="AP94" i="1"/>
  <c r="AM88" i="1"/>
  <c r="AM84" i="1"/>
  <c r="AQ81" i="1"/>
  <c r="AK81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6" i="1"/>
  <c r="BD100" i="1"/>
  <c r="BD17" i="1"/>
  <c r="AQ178" i="1"/>
  <c r="AK178" i="1"/>
  <c r="AM173" i="1"/>
  <c r="AO168" i="1"/>
  <c r="AO150" i="1"/>
  <c r="AM135" i="1"/>
  <c r="AO98" i="1"/>
  <c r="AP96" i="1"/>
  <c r="AO87" i="1"/>
  <c r="AK86" i="1"/>
  <c r="AK69" i="1"/>
  <c r="AO62" i="1"/>
  <c r="AQ58" i="1"/>
  <c r="AK58" i="1"/>
  <c r="AO49" i="1"/>
  <c r="AO34" i="1"/>
  <c r="AP25" i="1"/>
  <c r="BD181" i="1"/>
  <c r="BD156" i="1"/>
  <c r="BD130" i="1"/>
  <c r="AK146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6" i="1"/>
  <c r="AL95" i="1"/>
  <c r="AM93" i="1"/>
  <c r="AQ88" i="1"/>
  <c r="AN87" i="1"/>
  <c r="AP86" i="1"/>
  <c r="AQ84" i="1"/>
  <c r="AP69" i="1"/>
  <c r="AM57" i="1"/>
  <c r="AP47" i="1"/>
  <c r="AQ46" i="1"/>
  <c r="AK46" i="1"/>
  <c r="AO45" i="1"/>
  <c r="AQ26" i="1"/>
  <c r="AM21" i="1"/>
  <c r="BD187" i="1"/>
  <c r="BD175" i="1"/>
  <c r="BD104" i="1"/>
  <c r="AP178" i="1"/>
  <c r="AL173" i="1"/>
  <c r="AM168" i="1"/>
  <c r="AO149" i="1"/>
  <c r="AN147" i="1"/>
  <c r="AP146" i="1"/>
  <c r="AL135" i="1"/>
  <c r="AO134" i="1"/>
  <c r="AQ122" i="1"/>
  <c r="AQ110" i="1"/>
  <c r="AK105" i="1"/>
  <c r="AM62" i="1"/>
  <c r="AL181" i="1"/>
  <c r="AO178" i="1"/>
  <c r="AP169" i="1"/>
  <c r="AL161" i="1"/>
  <c r="AP148" i="1"/>
  <c r="AP143" i="1"/>
  <c r="AN134" i="1"/>
  <c r="AP105" i="1"/>
  <c r="AM96" i="1"/>
  <c r="AM94" i="1"/>
  <c r="AP88" i="1"/>
  <c r="AO86" i="1"/>
  <c r="AP84" i="1"/>
  <c r="AN81" i="1"/>
  <c r="AL70" i="1"/>
  <c r="AO69" i="1"/>
  <c r="AO58" i="1"/>
  <c r="AO47" i="1"/>
  <c r="AP46" i="1"/>
  <c r="AM38" i="1"/>
  <c r="AN37" i="1"/>
  <c r="AP26" i="1"/>
  <c r="AM19" i="1"/>
  <c r="AQ8" i="1"/>
  <c r="BD86" i="1"/>
  <c r="BD77" i="1"/>
  <c r="BD51" i="1"/>
  <c r="BD143" i="1"/>
  <c r="BD133" i="1"/>
  <c r="BD117" i="1"/>
  <c r="BK138" i="1"/>
  <c r="BD138" i="1" s="1"/>
  <c r="BK93" i="1" l="1"/>
  <c r="BD93" i="1" s="1"/>
  <c r="BK161" i="1"/>
  <c r="BD161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5" i="1"/>
  <c r="BD65" i="1" s="1"/>
  <c r="BK66" i="1"/>
  <c r="BD66" i="1" s="1"/>
  <c r="BK68" i="1"/>
  <c r="BD68" i="1" s="1"/>
  <c r="BK69" i="1"/>
  <c r="BD69" i="1" s="1"/>
  <c r="BK70" i="1"/>
  <c r="BD70" i="1" s="1"/>
  <c r="BK71" i="1"/>
  <c r="BD71" i="1" s="1"/>
  <c r="BK72" i="1"/>
  <c r="BD72" i="1" s="1"/>
  <c r="BK74" i="1"/>
  <c r="BD74" i="1" s="1"/>
  <c r="BK76" i="1"/>
  <c r="BD76" i="1" s="1"/>
  <c r="BK78" i="1"/>
  <c r="BD78" i="1" s="1"/>
  <c r="BK79" i="1"/>
  <c r="BD79" i="1" s="1"/>
  <c r="BK80" i="1"/>
  <c r="BD80" i="1" s="1"/>
  <c r="BK81" i="1"/>
  <c r="BD81" i="1" s="1"/>
  <c r="BK82" i="1"/>
  <c r="BD82" i="1" s="1"/>
  <c r="BK83" i="1"/>
  <c r="BD83" i="1" s="1"/>
  <c r="BK84" i="1"/>
  <c r="BD84" i="1" s="1"/>
  <c r="BK87" i="1"/>
  <c r="BD87" i="1" s="1"/>
  <c r="BK88" i="1"/>
  <c r="BD88" i="1" s="1"/>
  <c r="BK89" i="1"/>
  <c r="BD89" i="1" s="1"/>
  <c r="BK91" i="1"/>
  <c r="BD91" i="1" s="1"/>
  <c r="BK92" i="1"/>
  <c r="BD92" i="1" s="1"/>
  <c r="BK95" i="1"/>
  <c r="BD95" i="1" s="1"/>
  <c r="BK96" i="1"/>
  <c r="BD96" i="1" s="1"/>
  <c r="BK98" i="1"/>
  <c r="BD98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4" i="1"/>
  <c r="BD124" i="1" s="1"/>
  <c r="BK126" i="1"/>
  <c r="BD126" i="1" s="1"/>
  <c r="BK127" i="1"/>
  <c r="BD127" i="1" s="1"/>
  <c r="BK128" i="1"/>
  <c r="BD128" i="1" s="1"/>
  <c r="BK131" i="1"/>
  <c r="BD131" i="1" s="1"/>
  <c r="BK134" i="1"/>
  <c r="BD134" i="1" s="1"/>
  <c r="BK135" i="1"/>
  <c r="BD135" i="1" s="1"/>
  <c r="BK136" i="1"/>
  <c r="BD136" i="1" s="1"/>
  <c r="BK137" i="1"/>
  <c r="BD137" i="1" s="1"/>
  <c r="BK139" i="1"/>
  <c r="BD139" i="1" s="1"/>
  <c r="BK141" i="1"/>
  <c r="BD141" i="1" s="1"/>
  <c r="BK142" i="1"/>
  <c r="BD142" i="1" s="1"/>
  <c r="BK145" i="1"/>
  <c r="BD145" i="1" s="1"/>
  <c r="BK146" i="1"/>
  <c r="BD146" i="1" s="1"/>
  <c r="BK148" i="1"/>
  <c r="BD148" i="1" s="1"/>
  <c r="BK149" i="1"/>
  <c r="BD149" i="1" s="1"/>
  <c r="BK150" i="1"/>
  <c r="BD150" i="1" s="1"/>
  <c r="BK151" i="1"/>
  <c r="BD151" i="1" s="1"/>
  <c r="BK152" i="1"/>
  <c r="BD152" i="1" s="1"/>
  <c r="BK154" i="1"/>
  <c r="BD154" i="1" s="1"/>
  <c r="BK155" i="1"/>
  <c r="BD155" i="1" s="1"/>
  <c r="BK158" i="1"/>
  <c r="BD158" i="1" s="1"/>
  <c r="BK157" i="1"/>
  <c r="BD157" i="1" s="1"/>
  <c r="BK160" i="1"/>
  <c r="BD160" i="1" s="1"/>
  <c r="BK162" i="1"/>
  <c r="BD162" i="1" s="1"/>
  <c r="BK164" i="1"/>
  <c r="BD164" i="1" s="1"/>
  <c r="BK165" i="1"/>
  <c r="BD165" i="1" s="1"/>
  <c r="BK167" i="1"/>
  <c r="BD167" i="1" s="1"/>
  <c r="BK168" i="1"/>
  <c r="BD168" i="1" s="1"/>
  <c r="BK170" i="1"/>
  <c r="BD170" i="1" s="1"/>
  <c r="BK177" i="1"/>
  <c r="BD177" i="1" s="1"/>
  <c r="BK178" i="1"/>
  <c r="BD178" i="1" s="1"/>
  <c r="BK179" i="1"/>
  <c r="BD179" i="1" s="1"/>
  <c r="BK180" i="1"/>
  <c r="BD180" i="1" s="1"/>
  <c r="BK183" i="1"/>
  <c r="BD183" i="1" s="1"/>
  <c r="BK184" i="1"/>
  <c r="BD184" i="1" s="1"/>
  <c r="BK189" i="1"/>
  <c r="BD189" i="1" s="1"/>
  <c r="BK192" i="1"/>
  <c r="BD192" i="1" s="1"/>
  <c r="BK193" i="1"/>
  <c r="BD193" i="1" s="1"/>
  <c r="BK195" i="1"/>
  <c r="BD195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<sst xmlns="http://schemas.openxmlformats.org/spreadsheetml/2006/main" count="1781" uniqueCount="787">
  <si>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</si>
  <si>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</si>
  <si>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</si>
  <si>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</si>
  <si>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</si>
  <si>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</si>
  <si>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</si>
  <si>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</si>
  <si>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</si>
  <si>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</si>
  <si>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</si>
  <si>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</si>
  <si>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</si>
  <si>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</si>
  <si>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</si>
  <si>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</si>
  <si>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</si>
  <si>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</si>
  <si>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</si>
  <si>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</si>
  <si>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</si>
  <si>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</si>
  <si>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</si>
  <si>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</si>
  <si>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</si>
  <si>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</si>
  <si>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</si>
  <si>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</si>
  <si>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</si>
  <si>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</si>
  <si>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</si>
  <si>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</si>
  <si>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</si>
  <si>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</si>
  <si>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</si>
  <si>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</si>
  <si>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</si>
  <si>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</si>
  <si>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</si>
  <si>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</si>
  <si>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</si>
  <si>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</si>
  <si>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</si>
  <si>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</si>
  <si>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</si>
  <si>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</si>
  <si>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</si>
  <si>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</si>
  <si>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</si>
  <si>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</si>
  <si>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</si>
  <si>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</si>
  <si>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</si>
  <si>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</si>
  <si>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</si>
  <si>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</si>
  <si>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</si>
  <si>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</si>
  <si>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</si>
  <si>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</si>
  <si>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</si>
  <si>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</si>
  <si>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</si>
  <si>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</si>
  <si>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</si>
  <si>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</si>
  <si>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</si>
  <si>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</si>
  <si>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</si>
  <si>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</si>
  <si>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</si>
  <si>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</si>
  <si>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</si>
  <si>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</si>
  <si>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</si>
  <si>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</si>
  <si>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</si>
  <si>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</si>
  <si>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</si>
  <si>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</si>
  <si>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</si>
  <si>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</si>
  <si>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</si>
  <si>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</si>
  <si>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</si>
  <si>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</si>
  <si>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</si>
  <si>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</si>
  <si>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</si>
  <si>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</si>
  <si>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</si>
  <si>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</si>
  <si>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</si>
  <si>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</si>
  <si>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</si>
  <si>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</si>
  <si>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</si>
  <si>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</si>
  <si>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</si>
  <si>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</si>
  <si>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</si>
  <si>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</si>
  <si>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</si>
  <si>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</si>
  <si>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</si>
  <si>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</si>
  <si>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</si>
  <si>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</si>
  <si>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</si>
  <si>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</si>
  <si>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</si>
  <si>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</si>
  <si>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</si>
  <si>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</si>
  <si>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</si>
  <si>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</si>
  <si>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</si>
  <si>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</si>
  <si>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</si>
  <si>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</si>
  <si>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</si>
  <si>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</si>
  <si>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</si>
  <si>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</si>
  <si>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</si>
  <si>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</si>
  <si>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</si>
  <si>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</si>
  <si>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</si>
  <si>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</si>
  <si>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</si>
  <si>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</si>
  <si>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</si>
  <si>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</si>
  <si>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</si>
  <si>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</si>
  <si>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</si>
  <si>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</si>
  <si>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</si>
  <si>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</si>
  <si>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</si>
  <si>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</si>
  <si>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</si>
  <si>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</si>
  <si>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</si>
  <si>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</si>
  <si>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</si>
  <si>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</si>
  <si>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</si>
  <si>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</si>
  <si>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</si>
  <si>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</si>
  <si>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</si>
  <si>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</si>
  <si>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</si>
  <si>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</si>
  <si>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</si>
  <si>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</si>
  <si>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</si>
  <si>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</si>
  <si>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</si>
  <si>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</si>
  <si>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</si>
  <si>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</si>
  <si>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</si>
  <si>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</si>
  <si>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</si>
  <si>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</si>
  <si>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</si>
  <si>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</si>
  <si>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</si>
  <si>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</si>
  <si>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</si>
  <si>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</si>
  <si>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</si>
  <si>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</si>
  <si>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</si>
  <si>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</si>
  <si>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</si>
  <si>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</si>
  <si>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</si>
  <si>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</si>
  <si>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</si>
  <si>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</si>
  <si>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</si>
  <si>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</si>
  <si>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</si>
  <si>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</si>
  <si>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</si>
  <si>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</si>
  <si>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</si>
  <si>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</si>
  <si>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</si>
  <si>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</si>
  <si>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</si>
  <si>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</si>
  <si>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</si>
  <si>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</si>
  <si>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</si>
  <si>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</si>
  <si>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</si>
  <si>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</si>
  <si>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</si>
  <si>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</si>
  <si>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</si>
  <si>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</si>
  <si>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</si>
  <si>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</si>
  <si>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</si>
  <si>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</si>
  <si>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</si>
  <si>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</si>
  <si>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</si>
  <si>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</si>
  <si>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</si>
  <si>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</si>
  <si>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</si>
  <si>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</si>
  <si>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</si>
  <si>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</si>
  <si>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</si>
  <si>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</si>
  <si>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</si>
  <si>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</si>
  <si>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</si>
  <si>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</si>
  <si>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</si>
  <si>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</si>
  <si>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</si>
  <si>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</si>
  <si>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</si>
  <si>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</si>
  <si>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</si>
  <si>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</si>
  <si>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</si>
  <si>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</si>
  <si>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</si>
  <si>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</si>
  <si>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</si>
  <si>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</si>
  <si>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</si>
  <si>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</si>
  <si>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</si>
  <si>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</si>
  <si>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</si>
  <si>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</si>
  <si>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</si>
  <si>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</si>
  <si>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</si>
  <si>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</si>
  <si>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</si>
  <si>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</si>
  <si>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</si>
  <si>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</si>
  <si>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</si>
  <si>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</si>
  <si>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</si>
  <si>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</si>
  <si>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</si>
  <si>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</si>
  <si>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</si>
  <si>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</si>
  <si>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</si>
  <si>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</si>
  <si>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</si>
  <si>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</si>
  <si>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</si>
  <si>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</si>
  <si>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</si>
  <si>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</si>
  <si>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</si>
  <si>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</si>
  <si>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</si>
  <si>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</si>
  <si>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</si>
  <si>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</si>
  <si>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</si>
  <si>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</si>
  <si>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</si>
  <si>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</si>
  <si>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</si>
  <si>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</si>
  <si>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</si>
  <si>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</si>
  <si>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</si>
  <si>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</si>
  <si>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</si>
  <si>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</si>
  <si>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</si>
  <si>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</si>
  <si>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</si>
  <si>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</si>
  <si>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</si>
  <si>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</si>
  <si>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</si>
  <si>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</si>
  <si>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</si>
  <si>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</si>
  <si>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</si>
  <si>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</si>
  <si>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</si>
  <si>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</si>
  <si>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</si>
  <si>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</si>
  <si>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</si>
  <si>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</si>
  <si>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</si>
  <si>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</si>
  <si>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</si>
  <si>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</si>
  <si>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</si>
  <si>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</si>
  <si>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</si>
  <si>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</si>
  <si>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</si>
  <si>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</si>
  <si>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</si>
  <si>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</si>
  <si>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</si>
  <si>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</si>
  <si>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</si>
  <si>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</si>
  <si>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</si>
  <si>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</si>
  <si>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</si>
  <si>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</si>
  <si>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</si>
  <si>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</si>
  <si>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</si>
  <si>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</si>
  <si>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</si>
  <si>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</si>
  <si>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</si>
  <si>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</si>
  <si>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</si>
  <si>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</si>
  <si>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</si>
  <si>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</si>
  <si>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</si>
  <si>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</si>
  <si>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</si>
  <si>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</si>
  <si>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</si>
  <si>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</si>
  <si>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</si>
  <si>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</si>
  <si>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</si>
  <si>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</si>
  <si>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</si>
  <si>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</si>
  <si>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</si>
  <si>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</si>
  <si>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</si>
  <si>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</si>
  <si>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</si>
  <si>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</si>
  <si>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</si>
  <si>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</si>
  <si>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</si>
  <si>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</si>
  <si>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</si>
  <si>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</si>
  <si>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</si>
  <si>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</si>
  <si>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</si>
  <si>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</si>
  <si>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</si>
  <si>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</si>
  <si>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</si>
  <si>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</si>
  <si>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</si>
  <si>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</si>
  <si>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</si>
  <si>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</si>
  <si>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</si>
  <si>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</si>
  <si>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</si>
  <si>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</si>
  <si>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</si>
  <si>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</si>
  <si>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</si>
  <si>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</si>
  <si>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</si>
  <si>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</si>
  <si>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</si>
  <si>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</si>
  <si>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</si>
  <si>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</si>
  <si>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</si>
  <si>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</si>
  <si>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</si>
  <si>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</si>
  <si>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</si>
  <si>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</si>
  <si>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</si>
  <si>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</si>
  <si>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</si>
  <si>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</si>
  <si>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</si>
  <si>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</si>
  <si>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</si>
  <si>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</si>
  <si>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</si>
  <si>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</si>
  <si>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</si>
  <si>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</si>
  <si>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</si>
  <si>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</si>
  <si>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</si>
  <si>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</si>
  <si>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</si>
  <si>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</si>
  <si>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</si>
  <si>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</si>
  <si>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</si>
  <si>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</si>
  <si>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</si>
  <si>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</si>
  <si>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</si>
  <si>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</si>
  <si>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</si>
  <si>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</si>
  <si>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</si>
  <si>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</si>
  <si>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</si>
  <si>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</si>
  <si>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</si>
  <si>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</si>
  <si>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</si>
  <si>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</si>
  <si>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</si>
  <si>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</si>
  <si>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</si>
  <si>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</si>
  <si>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</si>
  <si>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</si>
  <si>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</si>
  <si>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</si>
  <si>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</si>
  <si>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</si>
  <si>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</si>
  <si>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</si>
  <si>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</si>
  <si>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</si>
  <si>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</si>
  <si>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</si>
  <si>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</si>
  <si>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</si>
  <si>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</si>
  <si>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</si>
  <si>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</si>
  <si>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</si>
  <si>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</si>
  <si>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</si>
  <si>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</si>
  <si>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</si>
  <si>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</si>
  <si>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</si>
  <si>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</si>
  <si>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</si>
  <si>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</si>
  <si>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</si>
  <si>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</si>
  <si>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</si>
  <si>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</si>
  <si>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</si>
  <si>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</si>
  <si>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</si>
  <si>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</si>
  <si>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</si>
  <si>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</si>
  <si>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</si>
  <si>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</si>
  <si>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</si>
  <si>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</si>
  <si>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</si>
  <si>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</si>
  <si>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</si>
  <si>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</si>
  <si>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</si>
  <si>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</si>
  <si>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</si>
  <si>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</si>
  <si>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</si>
  <si>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</si>
  <si>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</si>
  <si>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</si>
  <si>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</si>
  <si>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</si>
  <si>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</si>
  <si>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</si>
  <si>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</si>
  <si>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</si>
  <si>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</si>
  <si>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</si>
  <si>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</si>
  <si>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</si>
  <si>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</si>
  <si>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</si>
  <si>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</si>
  <si>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</si>
  <si>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</si>
  <si>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</si>
  <si>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</si>
  <si>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</si>
  <si>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</si>
  <si>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</si>
  <si>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</si>
  <si>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</si>
  <si>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</si>
  <si>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</si>
  <si>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</si>
  <si>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</si>
  <si>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</si>
  <si>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</si>
  <si>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</si>
  <si>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</si>
  <si>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</si>
  <si>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</si>
  <si>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</si>
  <si>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</si>
  <si>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</si>
  <si>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</si>
  <si>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</si>
  <si>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</si>
  <si>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</si>
  <si>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</si>
  <si>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</si>
  <si>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</si>
  <si>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</si>
  <si>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</si>
  <si>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</si>
  <si>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</si>
  <si>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</si>
  <si>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</si>
  <si>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</si>
  <si>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</si>
  <si>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</si>
  <si>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</si>
  <si>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</si>
  <si>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</si>
  <si>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</si>
  <si>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</si>
  <si>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</si>
  <si>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</si>
  <si>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</si>
  <si>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</si>
  <si>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</si>
  <si>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</si>
  <si>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</si>
  <si>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</si>
  <si>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</si>
  <si>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</si>
  <si>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</si>
  <si>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</si>
  <si>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</si>
  <si>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</si>
  <si>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</si>
  <si>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</si>
  <si>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</si>
  <si>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</si>
  <si>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</si>
  <si>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</si>
  <si>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</si>
  <si>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</si>
  <si>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</si>
  <si>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</si>
  <si>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</si>
  <si>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</si>
  <si>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</si>
  <si>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</si>
  <si>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</si>
  <si>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</si>
  <si>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</si>
  <si>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</si>
  <si>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</si>
  <si>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</si>
  <si>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</si>
  <si>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</si>
  <si>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</si>
  <si>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</si>
  <si>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</si>
  <si>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</si>
  <si>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</si>
  <si>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</si>
  <si>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</si>
  <si>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</si>
  <si>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</si>
  <si>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</si>
  <si>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</si>
  <si>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</si>
  <si>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</si>
  <si>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</si>
  <si>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</si>
  <si>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</si>
  <si>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</si>
  <si>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</si>
  <si>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</si>
  <si>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</si>
  <si>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</si>
  <si>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</si>
  <si>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</si>
  <si>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</si>
  <si>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</si>
  <si>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</si>
  <si>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</si>
  <si>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</si>
  <si>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</si>
  <si>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</si>
  <si>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</si>
  <si>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</si>
  <si>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</si>
  <si>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</si>
  <si>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</si>
  <si>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</si>
  <si>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</si>
  <si>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</si>
  <si>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</si>
  <si>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</si>
  <si>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</si>
  <si>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</si>
  <si>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</si>
  <si>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</si>
  <si>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</si>
  <si>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</si>
  <si>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</si>
  <si>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</si>
  <si>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</si>
  <si>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</si>
  <si>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</si>
  <si>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</si>
  <si>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</si>
  <si>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</si>
  <si>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</si>
  <si>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</si>
  <si>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</si>
  <si>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</si>
  <si>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</si>
  <si>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</si>
  <si>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</si>
  <si>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</si>
  <si>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</si>
  <si>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</si>
  <si>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</si>
  <si>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</si>
  <si>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</si>
  <si>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</si>
  <si>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</si>
  <si>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</si>
  <si>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</si>
  <si>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</si>
  <si>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</si>
  <si>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</si>
  <si>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</si>
  <si>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</si>
  <si>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</si>
  <si>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</si>
  <si>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</si>
  <si>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</si>
  <si>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</si>
  <si>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</si>
  <si>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</si>
  <si>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</si>
  <si>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</si>
  <si>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</si>
  <si>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</si>
  <si>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</si>
  <si>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</si>
  <si>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</si>
  <si>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</si>
  <si>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</si>
  <si>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</si>
  <si>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</si>
  <si>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</si>
  <si>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</si>
  <si>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</si>
  <si>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</si>
  <si>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</si>
  <si>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</si>
  <si>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</si>
  <si>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</si>
  <si>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</si>
  <si>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</si>
  <si>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</si>
  <si>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</si>
  <si>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</si>
  <si>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</si>
  <si>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</si>
  <si>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</si>
  <si>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</si>
  <si>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</si>
  <si>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</si>
  <si>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</si>
  <si>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</si>
  <si>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</si>
  <si>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</si>
  <si>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</si>
  <si>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</si>
  <si>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</si>
  <si>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</si>
  <si>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</si>
  <si>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</si>
  <si>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</si>
  <si>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</si>
  <si>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</si>
  <si>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</si>
  <si>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</si>
  <si>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</si>
  <si>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</si>
  <si>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</si>
  <si>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</si>
  <si>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</si>
  <si>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</si>
  <si>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</si>
  <si>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</si>
  <si>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</si>
  <si>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</si>
  <si>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</si>
  <si>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</si>
  <si>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</si>
  <si>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</si>
  <si>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</si>
  <si>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</si>
  <si>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</si>
  <si>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</si>
  <si>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</si>
  <si>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</si>
  <si>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</si>
  <si>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</si>
  <si>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</si>
  <si>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</si>
  <si>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</si>
  <si>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</si>
  <si>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</si>
  <si>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</si>
  <si>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</si>
  <si>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</si>
  <si>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</si>
  <si>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</si>
  <si>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</si>
  <si>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</si>
  <si>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</si>
  <si>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</si>
  <si>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</si>
  <si>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</si>
  <si>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</si>
  <si>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</si>
  <si>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</si>
  <si>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All sorts of great happy hour small plates!&lt;br&gt;Draught beers at $4/glass&lt;br&gt;Select wines at $5/glass&lt;br&gt;House cocktails at $6/glass&lt;br&gt;Private parking lot! Makes parking a snap!</t>
  </si>
  <si>
    <t>1/2 OFF SELECT DRAFT BEER&lt;br&gt;$3 WELL DRINKS&lt;br&gt;$5 SELECT WINES&lt;br&gt;$6 SNACK PLATES</t>
  </si>
  <si>
    <t>Rally5 Street Eats and Bar</t>
  </si>
  <si>
    <t>2310 E Harmony Rd, Fort Collins, CO 80525</t>
  </si>
  <si>
    <t>$3 Well Drinks and Micro drafts&lt;br&gt;$4 Wine by the glass, Premium Drafts, Mules, Classics, Mojitos and Margs&lt;br&gt;$5 Shareable Plates</t>
  </si>
  <si>
    <t>https://www.rally5streeteats.com/</t>
  </si>
  <si>
    <t>Monday-Sunday&lt;br&gt;2pm-5pm:&lt;br&gt;$1 off Black Bottle Beers&lt;br&gt;$3 well drinks&lt;br&gt;$5 Moscow Mules&lt;br&gt;&lt;br&gt;Toddler Tuesdays: &lt;br&gt;Kids eat FREE!&lt;br&gt;&lt;br&gt;Wednesday and Sunday: &lt;br&gt;1/2 PRICE GROWLER FILLS</t>
  </si>
  <si>
    <t>Vatos Tacos and Tequila</t>
  </si>
  <si>
    <t>FoCo DoCo</t>
  </si>
  <si>
    <t>Urban Bricks</t>
  </si>
  <si>
    <t>Friendly Nicks Butcher</t>
  </si>
  <si>
    <t>Sips Grub and Pub</t>
  </si>
  <si>
    <t>Oreganos</t>
  </si>
  <si>
    <t>The Regional</t>
  </si>
  <si>
    <t>200 N College Ave, Fort Collins, CO 80524</t>
  </si>
  <si>
    <t>https://vatostacosandtequila.com/</t>
  </si>
  <si>
    <t>234 N College Ave a1, Fort Collins, CO 80524</t>
  </si>
  <si>
    <t>https://focodoco.com/</t>
  </si>
  <si>
    <t>2860 E Harmony Rd #110, Fort Collins, CO 80528</t>
  </si>
  <si>
    <t>https://www.urbanbricks.com/</t>
  </si>
  <si>
    <t>2601 S Lemay Ave #4, Fort Collins, CO 80525</t>
  </si>
  <si>
    <t>https://www.fnbutcher.com/</t>
  </si>
  <si>
    <t>1801 S College Ave unit d, Fort Collins, CO 80525</t>
  </si>
  <si>
    <t>https://www.facebook.com/sipsgrub/</t>
  </si>
  <si>
    <t>4235 S College Ave, Fort Collins, CO 80525</t>
  </si>
  <si>
    <t>http://oreganos.com/locations/fort-collins/</t>
  </si>
  <si>
    <t>130 S Mason St, Fort Collins, CO 80524</t>
  </si>
  <si>
    <t>https://www.theregionalfood.com/</t>
  </si>
  <si>
    <t>200 N College Ave</t>
  </si>
  <si>
    <t xml:space="preserve"> Fort Collins</t>
  </si>
  <si>
    <t xml:space="preserve"> CO 80524</t>
  </si>
  <si>
    <t>234 N College Ave a1</t>
  </si>
  <si>
    <t>2860 E Harmony Rd #110</t>
  </si>
  <si>
    <t xml:space="preserve"> CO 80528</t>
  </si>
  <si>
    <t>2601 S Lemay Ave #4</t>
  </si>
  <si>
    <t xml:space="preserve"> CO 80525</t>
  </si>
  <si>
    <t>1801 S College Ave unit d</t>
  </si>
  <si>
    <t>4235 S College Ave</t>
  </si>
  <si>
    <t>130 S Mason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</si>
</sst>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barlouie.com/locations/states/colorado/foothills-mall-fort-collins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horseanddragonbrewing.com/" TargetMode="External"/><Relationship Id="rId47" Type="http://schemas.openxmlformats.org/officeDocument/2006/relationships/hyperlink" Target="http://www.scrumpys.net/" TargetMode="External"/><Relationship Id="rId50" Type="http://schemas.openxmlformats.org/officeDocument/2006/relationships/hyperlink" Target="http://www.tortillamarissas.com/" TargetMode="External"/><Relationship Id="rId55" Type="http://schemas.openxmlformats.org/officeDocument/2006/relationships/hyperlink" Target="http://www.thefoxandthecrow.net/" TargetMode="External"/><Relationship Id="rId63" Type="http://schemas.openxmlformats.org/officeDocument/2006/relationships/hyperlink" Target="http://www.austinsamericangrill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nicksfc.com/" TargetMode="External"/><Relationship Id="rId40" Type="http://schemas.openxmlformats.org/officeDocument/2006/relationships/hyperlink" Target="http://www.blueagavegrillcolorado.com/menu/" TargetMode="External"/><Relationship Id="rId45" Type="http://schemas.openxmlformats.org/officeDocument/2006/relationships/hyperlink" Target="http://www.pourbrothers.com/" TargetMode="External"/><Relationship Id="rId53" Type="http://schemas.openxmlformats.org/officeDocument/2006/relationships/hyperlink" Target="http://www.elliotsmartini.com/" TargetMode="External"/><Relationship Id="rId58" Type="http://schemas.openxmlformats.org/officeDocument/2006/relationships/hyperlink" Target="http://www.socialfortcollins.com/" TargetMode="External"/><Relationship Id="rId66" Type="http://schemas.openxmlformats.org/officeDocument/2006/relationships/hyperlink" Target="https://themayorofoldtown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chcco.com/" TargetMode="External"/><Relationship Id="rId49" Type="http://schemas.openxmlformats.org/officeDocument/2006/relationships/hyperlink" Target="http://www.thecoloradoroom.com/" TargetMode="External"/><Relationship Id="rId57" Type="http://schemas.openxmlformats.org/officeDocument/2006/relationships/hyperlink" Target="http://www.luckyjoes.com/" TargetMode="External"/><Relationship Id="rId61" Type="http://schemas.openxmlformats.org/officeDocument/2006/relationships/hyperlink" Target="https://www.hopgrenadefoco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mobbmountain.com/" TargetMode="External"/><Relationship Id="rId52" Type="http://schemas.openxmlformats.org/officeDocument/2006/relationships/hyperlink" Target="http://www.blindpigfortcollins.com/" TargetMode="External"/><Relationship Id="rId60" Type="http://schemas.openxmlformats.org/officeDocument/2006/relationships/hyperlink" Target="http://emporiumftcollins.com/" TargetMode="External"/><Relationship Id="rId65" Type="http://schemas.openxmlformats.org/officeDocument/2006/relationships/hyperlink" Target="https://www.yelp.com/biz/avuncular-bobs-beerhouse-fort-collins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maxlinebrewing.com/" TargetMode="External"/><Relationship Id="rId43" Type="http://schemas.openxmlformats.org/officeDocument/2006/relationships/hyperlink" Target="http://www.intersectbrewing.com/" TargetMode="External"/><Relationship Id="rId48" Type="http://schemas.openxmlformats.org/officeDocument/2006/relationships/hyperlink" Target="http://www.snowbank.beer/" TargetMode="External"/><Relationship Id="rId56" Type="http://schemas.openxmlformats.org/officeDocument/2006/relationships/hyperlink" Target="http://www.highpointbar.com/" TargetMode="External"/><Relationship Id="rId64" Type="http://schemas.openxmlformats.org/officeDocument/2006/relationships/hyperlink" Target="https://www.thestillwhiskeysteaks.com/" TargetMode="External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zweibrewing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rareitalian.com/" TargetMode="External"/><Relationship Id="rId46" Type="http://schemas.openxmlformats.org/officeDocument/2006/relationships/hyperlink" Target="http://www.road34.com/" TargetMode="External"/><Relationship Id="rId59" Type="http://schemas.openxmlformats.org/officeDocument/2006/relationships/hyperlink" Target="http://www.trailheadtavern.com/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feistyspirits.com/" TargetMode="External"/><Relationship Id="rId54" Type="http://schemas.openxmlformats.org/officeDocument/2006/relationships/hyperlink" Target="http://www.theforgepublickhouse.com/" TargetMode="External"/><Relationship Id="rId62" Type="http://schemas.openxmlformats.org/officeDocument/2006/relationships/hyperlink" Target="https://www.dcoakesbrewhou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5"/>
  <sheetViews>
    <sheetView tabSelected="1" zoomScale="85" zoomScaleNormal="85" workbookViewId="0">
      <pane xSplit="4" ySplit="1" topLeftCell="E179" activePane="bottomRight" state="frozen"/>
      <selection pane="topRight" activeCell="E1" sqref="E1"/>
      <selection pane="bottomLeft" activeCell="U86" sqref="U86"/>
      <selection pane="bottomRight" activeCell="B2" sqref="B2:B195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411</v>
      </c>
      <c r="X1" s="1" t="s">
        <v>412</v>
      </c>
      <c r="Y1" s="1" t="s">
        <v>413</v>
      </c>
      <c r="Z1" s="1" t="s">
        <v>414</v>
      </c>
      <c r="AA1" s="1" t="s">
        <v>415</v>
      </c>
      <c r="AB1" s="1" t="s">
        <v>416</v>
      </c>
      <c r="AC1" s="1" t="s">
        <v>417</v>
      </c>
      <c r="AD1" s="1" t="s">
        <v>418</v>
      </c>
      <c r="AE1" s="1" t="s">
        <v>419</v>
      </c>
      <c r="AF1" s="1" t="s">
        <v>420</v>
      </c>
      <c r="AG1" s="1" t="s">
        <v>421</v>
      </c>
      <c r="AH1" s="1" t="s">
        <v>422</v>
      </c>
      <c r="AI1" s="1" t="s">
        <v>423</v>
      </c>
      <c r="AJ1" s="1" t="s">
        <v>424</v>
      </c>
      <c r="AK1" s="1" t="s">
        <v>404</v>
      </c>
      <c r="AL1" s="1" t="s">
        <v>405</v>
      </c>
      <c r="AM1" s="1" t="s">
        <v>406</v>
      </c>
      <c r="AN1" s="1" t="s">
        <v>407</v>
      </c>
      <c r="AO1" s="1" t="s">
        <v>408</v>
      </c>
      <c r="AP1" s="1" t="s">
        <v>409</v>
      </c>
      <c r="AQ1" s="1" t="s">
        <v>410</v>
      </c>
      <c r="AR1" s="1" t="s">
        <v>17</v>
      </c>
      <c r="AS1" s="1" t="s">
        <v>304</v>
      </c>
      <c r="AT1" s="1" t="s">
        <v>305</v>
      </c>
      <c r="AU1" s="1" t="s">
        <v>298</v>
      </c>
      <c r="AV1" s="1" t="s">
        <v>21</v>
      </c>
      <c r="AW1" s="1" t="s">
        <v>22</v>
      </c>
      <c r="AY1" s="6"/>
      <c r="BD1" s="1" t="s">
        <v>425</v>
      </c>
      <c r="BE1" s="1" t="s">
        <v>426</v>
      </c>
      <c r="BF1" s="1" t="s">
        <v>431</v>
      </c>
      <c r="BG1" s="1" t="s">
        <v>433</v>
      </c>
      <c r="BH1" s="1" t="s">
        <v>434</v>
      </c>
      <c r="BJ1" s="1" t="s">
        <v>436</v>
      </c>
      <c r="BL1" s="1" t="s">
        <v>437</v>
      </c>
    </row>
    <row r="2" spans="2:64" ht="21" customHeight="1" x14ac:dyDescent="0.25">
      <c r="B2" s="1" t="s">
        <v>455</v>
      </c>
      <c r="C2" s="1" t="s">
        <v>429</v>
      </c>
      <c r="E2" s="1" t="s">
        <v>432</v>
      </c>
      <c r="G2" s="1" t="s">
        <v>456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>IF(H2&gt;0,H2/100,"")</f>
        <v>16</v>
      </c>
      <c r="X2" s="1">
        <f>IF(I2&gt;0,I2/100,"")</f>
        <v>18</v>
      </c>
      <c r="Y2" s="1">
        <f>IF(J2&gt;0,J2/100,"")</f>
        <v>16</v>
      </c>
      <c r="Z2" s="1">
        <f>IF(K2&gt;0,K2/100,"")</f>
        <v>18</v>
      </c>
      <c r="AA2" s="1">
        <f>IF(L2&gt;0,L2/100,"")</f>
        <v>16</v>
      </c>
      <c r="AB2" s="1">
        <f>IF(M2&gt;0,M2/100,"")</f>
        <v>18</v>
      </c>
      <c r="AC2" s="1">
        <f>IF(N2&gt;0,N2/100,"")</f>
        <v>16</v>
      </c>
      <c r="AD2" s="1">
        <f>IF(O2&gt;0,O2/100,"")</f>
        <v>18</v>
      </c>
      <c r="AE2" s="1">
        <f>IF(P2&gt;0,P2/100,"")</f>
        <v>16</v>
      </c>
      <c r="AF2" s="1">
        <f>IF(Q2&gt;0,Q2/100,"")</f>
        <v>18</v>
      </c>
      <c r="AG2" s="1">
        <f>IF(R2&gt;0,R2/100,"")</f>
        <v>16</v>
      </c>
      <c r="AH2" s="1">
        <f>IF(S2&gt;0,S2/100,"")</f>
        <v>18</v>
      </c>
      <c r="AI2" s="1">
        <f>IF(T2&gt;0,T2/100,"")</f>
        <v>16</v>
      </c>
      <c r="AJ2" s="1">
        <f>IF(U2&gt;0,U2/100,"")</f>
        <v>18</v>
      </c>
      <c r="AK2" s="1" t="str">
        <f>IF(H2&gt;0,CONCATENATE(IF(W2&lt;=12,W2,W2-12),IF(OR(W2&lt;12,W2=24),"am","pm"),"-",IF(X2&lt;=12,X2,X2-12),IF(OR(X2&lt;12,X2=24),"am","pm")),"")</f>
        <v>4pm-6pm</v>
      </c>
      <c r="AL2" s="1" t="str">
        <f>IF(J2&gt;0,CONCATENATE(IF(Y2&lt;=12,Y2,Y2-12),IF(OR(Y2&lt;12,Y2=24),"am","pm"),"-",IF(Z2&lt;=12,Z2,Z2-12),IF(OR(Z2&lt;12,Z2=24),"am","pm")),"")</f>
        <v>4pm-6pm</v>
      </c>
      <c r="AM2" s="1" t="str">
        <f>IF(L2&gt;0,CONCATENATE(IF(AA2&lt;=12,AA2,AA2-12),IF(OR(AA2&lt;12,AA2=24),"am","pm"),"-",IF(AB2&lt;=12,AB2,AB2-12),IF(OR(AB2&lt;12,AB2=24),"am","pm")),"")</f>
        <v>4pm-6pm</v>
      </c>
      <c r="AN2" s="1" t="str">
        <f>IF(N2&gt;0,CONCATENATE(IF(AC2&lt;=12,AC2,AC2-12),IF(OR(AC2&lt;12,AC2=24),"am","pm"),"-",IF(AD2&lt;=12,AD2,AD2-12),IF(OR(AD2&lt;12,AD2=24),"am","pm")),"")</f>
        <v>4pm-6pm</v>
      </c>
      <c r="AO2" s="1" t="str">
        <f>IF(O2&gt;0,CONCATENATE(IF(AE2&lt;=12,AE2,AE2-12),IF(OR(AE2&lt;12,AE2=24),"am","pm"),"-",IF(AF2&lt;=12,AF2,AF2-12),IF(OR(AF2&lt;12,AF2=24),"am","pm")),"")</f>
        <v>4pm-6pm</v>
      </c>
      <c r="AP2" s="1" t="str">
        <f>IF(R2&gt;0,CONCATENATE(IF(AG2&lt;=12,AG2,AG2-12),IF(OR(AG2&lt;12,AG2=24),"am","pm"),"-",IF(AH2&lt;=12,AH2,AH2-12),IF(OR(AH2&lt;12,AH2=24),"am","pm")),"")</f>
        <v>4pm-6pm</v>
      </c>
      <c r="AQ2" s="1" t="str">
        <f>IF(T2&gt;0,CONCATENATE(IF(AI2&lt;=12,AI2,AI2-12),IF(OR(AI2&lt;12,AI2=24),"am","pm"),"-",IF(AJ2&lt;=12,AJ2,AJ2-12),IF(OR(AJ2&lt;12,AJ2=24),"am","pm")),"")</f>
        <v>4pm-6pm</v>
      </c>
      <c r="AR2" s="1" t="s">
        <v>457</v>
      </c>
      <c r="AU2" s="1" t="s">
        <v>300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510</v>
      </c>
    </row>
    <row r="3" spans="2:64" ht="21" customHeight="1" x14ac:dyDescent="0.25">
      <c r="B3" s="1" t="s">
        <v>140</v>
      </c>
      <c r="C3" s="1" t="s">
        <v>427</v>
      </c>
      <c r="D3" s="1" t="s">
        <v>141</v>
      </c>
      <c r="E3" s="1" t="s">
        <v>432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>IF(H3&gt;0,H3/100,"")</f>
        <v>16</v>
      </c>
      <c r="X3" s="1">
        <f>IF(I3&gt;0,I3/100,"")</f>
        <v>18</v>
      </c>
      <c r="Y3" s="1">
        <f>IF(J3&gt;0,J3/100,"")</f>
        <v>16</v>
      </c>
      <c r="Z3" s="1">
        <f>IF(K3&gt;0,K3/100,"")</f>
        <v>18</v>
      </c>
      <c r="AA3" s="1">
        <f>IF(L3&gt;0,L3/100,"")</f>
        <v>16</v>
      </c>
      <c r="AB3" s="1">
        <f>IF(M3&gt;0,M3/100,"")</f>
        <v>18</v>
      </c>
      <c r="AC3" s="1">
        <f>IF(N3&gt;0,N3/100,"")</f>
        <v>16</v>
      </c>
      <c r="AD3" s="1">
        <f>IF(O3&gt;0,O3/100,"")</f>
        <v>18</v>
      </c>
      <c r="AE3" s="1">
        <f>IF(P3&gt;0,P3/100,"")</f>
        <v>16</v>
      </c>
      <c r="AF3" s="1">
        <f>IF(Q3&gt;0,Q3/100,"")</f>
        <v>18</v>
      </c>
      <c r="AG3" s="1">
        <f>IF(R3&gt;0,R3/100,"")</f>
        <v>16</v>
      </c>
      <c r="AH3" s="1">
        <f>IF(S3&gt;0,S3/100,"")</f>
        <v>18</v>
      </c>
      <c r="AI3" s="1">
        <f>IF(T3&gt;0,T3/100,"")</f>
        <v>16</v>
      </c>
      <c r="AJ3" s="1">
        <f>IF(U3&gt;0,U3/100,"")</f>
        <v>18</v>
      </c>
      <c r="AK3" s="1" t="str">
        <f>IF(H3&gt;0,CONCATENATE(IF(W3&lt;=12,W3,W3-12),IF(OR(W3&lt;12,W3=24),"am","pm"),"-",IF(X3&lt;=12,X3,X3-12),IF(OR(X3&lt;12,X3=24),"am","pm")),"")</f>
        <v>4pm-6pm</v>
      </c>
      <c r="AL3" s="1" t="str">
        <f>IF(J3&gt;0,CONCATENATE(IF(Y3&lt;=12,Y3,Y3-12),IF(OR(Y3&lt;12,Y3=24),"am","pm"),"-",IF(Z3&lt;=12,Z3,Z3-12),IF(OR(Z3&lt;12,Z3=24),"am","pm")),"")</f>
        <v>4pm-6pm</v>
      </c>
      <c r="AM3" s="1" t="str">
        <f>IF(L3&gt;0,CONCATENATE(IF(AA3&lt;=12,AA3,AA3-12),IF(OR(AA3&lt;12,AA3=24),"am","pm"),"-",IF(AB3&lt;=12,AB3,AB3-12),IF(OR(AB3&lt;12,AB3=24),"am","pm")),"")</f>
        <v>4pm-6pm</v>
      </c>
      <c r="AN3" s="1" t="str">
        <f>IF(N3&gt;0,CONCATENATE(IF(AC3&lt;=12,AC3,AC3-12),IF(OR(AC3&lt;12,AC3=24),"am","pm"),"-",IF(AD3&lt;=12,AD3,AD3-12),IF(OR(AD3&lt;12,AD3=24),"am","pm")),"")</f>
        <v>4pm-6pm</v>
      </c>
      <c r="AO3" s="1" t="str">
        <f>IF(O3&gt;0,CONCATENATE(IF(AE3&lt;=12,AE3,AE3-12),IF(OR(AE3&lt;12,AE3=24),"am","pm"),"-",IF(AF3&lt;=12,AF3,AF3-12),IF(OR(AF3&lt;12,AF3=24),"am","pm")),"")</f>
        <v>4pm-6pm</v>
      </c>
      <c r="AP3" s="1" t="str">
        <f>IF(R3&gt;0,CONCATENATE(IF(AG3&lt;=12,AG3,AG3-12),IF(OR(AG3&lt;12,AG3=24),"am","pm"),"-",IF(AH3&lt;=12,AH3,AH3-12),IF(OR(AH3&lt;12,AH3=24),"am","pm")),"")</f>
        <v>4pm-6pm</v>
      </c>
      <c r="AQ3" s="1" t="str">
        <f>IF(T3&gt;0,CONCATENATE(IF(AI3&lt;=12,AI3,AI3-12),IF(OR(AI3&lt;12,AI3=24),"am","pm"),"-",IF(AJ3&lt;=12,AJ3,AJ3-12),IF(OR(AJ3&lt;12,AJ3=24),"am","pm")),"")</f>
        <v>4pm-6pm</v>
      </c>
      <c r="AR3" s="8" t="s">
        <v>252</v>
      </c>
      <c r="AU3" s="1" t="s">
        <v>299</v>
      </c>
      <c r="AV3" s="5" t="s">
        <v>308</v>
      </c>
      <c r="AW3" s="5" t="s">
        <v>308</v>
      </c>
      <c r="AX3" s="6" t="str">
        <f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>IF(AS3&gt;0,"&lt;img src=@img/outdoor.png@&gt;","")</f>
        <v/>
      </c>
      <c r="AZ3" s="1" t="str">
        <f>IF(AT3&gt;0,"&lt;img src=@img/pets.png@&gt;","")</f>
        <v/>
      </c>
      <c r="BA3" s="1" t="str">
        <f>IF(AU3="hard","&lt;img src=@img/hard.png@&gt;",IF(AU3="medium","&lt;img src=@img/medium.png@&gt;",IF(AU3="easy","&lt;img src=@img/easy.png@&gt;","")))</f>
        <v>&lt;img src=@img/hard.png@&gt;</v>
      </c>
      <c r="BB3" s="1" t="str">
        <f>IF(AV3="true","&lt;img src=@img/drinkicon.png@&gt;","")</f>
        <v/>
      </c>
      <c r="BC3" s="1" t="str">
        <f>IF(AW3="true","&lt;img src=@img/foodicon.png@&gt;","")</f>
        <v/>
      </c>
      <c r="BD3" s="1" t="str">
        <f>CONCATENATE(AY3,AZ3,BA3,BB3,BC3,BK3)</f>
        <v>&lt;img src=@img/hard.png@&gt;</v>
      </c>
      <c r="BE3" s="1" t="str">
        <f>CONCATENATE(IF(AS3&gt;0,"outdoor ",""),IF(AT3&gt;0,"pet ",""),IF(AV3="true","drink ",""),IF(AW3="true","food ",""),AU3," ",E3," ",C3,IF(BJ3=TRUE," kid",""))</f>
        <v>hard med old</v>
      </c>
      <c r="BF3" s="1" t="str">
        <f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678</v>
      </c>
      <c r="C4" s="1" t="s">
        <v>427</v>
      </c>
      <c r="E4" s="1" t="s">
        <v>432</v>
      </c>
      <c r="G4" s="1" t="s">
        <v>699</v>
      </c>
      <c r="W4" s="1" t="str">
        <f>IF(H4&gt;0,H4/100,"")</f>
        <v/>
      </c>
      <c r="X4" s="1" t="str">
        <f>IF(I4&gt;0,I4/100,"")</f>
        <v/>
      </c>
      <c r="Y4" s="1" t="str">
        <f>IF(J4&gt;0,J4/100,"")</f>
        <v/>
      </c>
      <c r="Z4" s="1" t="str">
        <f>IF(K4&gt;0,K4/100,"")</f>
        <v/>
      </c>
      <c r="AA4" s="1" t="str">
        <f>IF(L4&gt;0,L4/100,"")</f>
        <v/>
      </c>
      <c r="AB4" s="1" t="str">
        <f>IF(M4&gt;0,M4/100,"")</f>
        <v/>
      </c>
      <c r="AC4" s="1" t="str">
        <f>IF(N4&gt;0,N4/100,"")</f>
        <v/>
      </c>
      <c r="AD4" s="1" t="str">
        <f>IF(O4&gt;0,O4/100,"")</f>
        <v/>
      </c>
      <c r="AE4" s="1" t="str">
        <f>IF(P4&gt;0,P4/100,"")</f>
        <v/>
      </c>
      <c r="AF4" s="1" t="str">
        <f>IF(Q4&gt;0,Q4/100,"")</f>
        <v/>
      </c>
      <c r="AG4" s="1" t="str">
        <f>IF(R4&gt;0,R4/100,"")</f>
        <v/>
      </c>
      <c r="AH4" s="1" t="str">
        <f>IF(S4&gt;0,S4/100,"")</f>
        <v/>
      </c>
      <c r="AI4" s="1" t="str">
        <f>IF(T4&gt;0,T4/100,"")</f>
        <v/>
      </c>
      <c r="AJ4" s="1" t="str">
        <f>IF(U4&gt;0,U4/100,"")</f>
        <v/>
      </c>
      <c r="AK4" s="1" t="str">
        <f>IF(H4&gt;0,CONCATENATE(IF(W4&lt;=12,W4,W4-12),IF(OR(W4&lt;12,W4=24),"am","pm"),"-",IF(X4&lt;=12,X4,X4-12),IF(OR(X4&lt;12,X4=24),"am","pm")),"")</f>
        <v/>
      </c>
      <c r="AL4" s="1" t="str">
        <f>IF(J4&gt;0,CONCATENATE(IF(Y4&lt;=12,Y4,Y4-12),IF(OR(Y4&lt;12,Y4=24),"am","pm"),"-",IF(Z4&lt;=12,Z4,Z4-12),IF(OR(Z4&lt;12,Z4=24),"am","pm")),"")</f>
        <v/>
      </c>
      <c r="AM4" s="1" t="str">
        <f>IF(L4&gt;0,CONCATENATE(IF(AA4&lt;=12,AA4,AA4-12),IF(OR(AA4&lt;12,AA4=24),"am","pm"),"-",IF(AB4&lt;=12,AB4,AB4-12),IF(OR(AB4&lt;12,AB4=24),"am","pm")),"")</f>
        <v/>
      </c>
      <c r="AN4" s="1" t="str">
        <f>IF(N4&gt;0,CONCATENATE(IF(AC4&lt;=12,AC4,AC4-12),IF(OR(AC4&lt;12,AC4=24),"am","pm"),"-",IF(AD4&lt;=12,AD4,AD4-12),IF(OR(AD4&lt;12,AD4=24),"am","pm")),"")</f>
        <v/>
      </c>
      <c r="AO4" s="1" t="str">
        <f>IF(O4&gt;0,CONCATENATE(IF(AE4&lt;=12,AE4,AE4-12),IF(OR(AE4&lt;12,AE4=24),"am","pm"),"-",IF(AF4&lt;=12,AF4,AF4-12),IF(OR(AF4&lt;12,AF4=24),"am","pm")),"")</f>
        <v/>
      </c>
      <c r="AP4" s="1" t="str">
        <f>IF(R4&gt;0,CONCATENATE(IF(AG4&lt;=12,AG4,AG4-12),IF(OR(AG4&lt;12,AG4=24),"am","pm"),"-",IF(AH4&lt;=12,AH4,AH4-12),IF(OR(AH4&lt;12,AH4=24),"am","pm")),"")</f>
        <v/>
      </c>
      <c r="AQ4" s="1" t="str">
        <f>IF(T4&gt;0,CONCATENATE(IF(AI4&lt;=12,AI4,AI4-12),IF(OR(AI4&lt;12,AI4=24),"am","pm"),"-",IF(AJ4&lt;=12,AJ4,AJ4-12),IF(OR(AJ4&lt;12,AJ4=24),"am","pm")),"")</f>
        <v/>
      </c>
      <c r="AR4" s="1" t="s">
        <v>707</v>
      </c>
      <c r="AU4" s="1" t="s">
        <v>299</v>
      </c>
      <c r="AV4" s="5" t="s">
        <v>308</v>
      </c>
      <c r="AW4" s="5" t="s">
        <v>308</v>
      </c>
      <c r="AX4" s="6" t="str">
        <f>CONCATENATE("{
    'name': """,B4,""",
    'area': ","""",C4,""",",
"'hours': {
      'sunday-start':","""",H4,"""",", 'sunday-end':","""",I4,"""",", 'monday-start':","""",J4,"""",", 'monday-end':","""",K4,"""",", 'tuesday-start':","""",L4,"""",", 'tuesday-end':","""",M4,""", 'wednesday-start':","""",N4,""", 'wednesday-end':","""",O4,""", 'thursday-start':","""",P4,""", 'thursday-end':","""",Q4,""", 'friday-start':","""",R4,""", 'friday-end':","""",S4,""", 'saturday-start':","""",T4,""", 'saturday-end':","""",U4,"""","},","  'description': ","""",V4,"""",", 'link':","""",AR4,"""",", 'pricing':","""",E4,"""",",   'phone-number': ","""",F4,"""",", 'address': ","""",G4,"""",", 'other-amenities': [","'",AS4,"','",AT4,"','",AU4,"'","]",", 'has-drink':",AV4,", 'has-food':",AW4,"},")</f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>IF(AS4&gt;0,"&lt;img src=@img/outdoor.png@&gt;","")</f>
        <v/>
      </c>
      <c r="AZ4" s="1" t="str">
        <f>IF(AT4&gt;0,"&lt;img src=@img/pets.png@&gt;","")</f>
        <v/>
      </c>
      <c r="BA4" s="1" t="str">
        <f>IF(AU4="hard","&lt;img src=@img/hard.png@&gt;",IF(AU4="medium","&lt;img src=@img/medium.png@&gt;",IF(AU4="easy","&lt;img src=@img/easy.png@&gt;","")))</f>
        <v>&lt;img src=@img/hard.png@&gt;</v>
      </c>
      <c r="BB4" s="1" t="str">
        <f>IF(AV4="true","&lt;img src=@img/drinkicon.png@&gt;","")</f>
        <v/>
      </c>
      <c r="BC4" s="1" t="str">
        <f>IF(AW4="true","&lt;img src=@img/foodicon.png@&gt;","")</f>
        <v/>
      </c>
      <c r="BD4" s="1" t="str">
        <f>CONCATENATE(AY4,AZ4,BA4,BB4,BC4,BK4)</f>
        <v>&lt;img src=@img/hard.png@&gt;</v>
      </c>
      <c r="BE4" s="1" t="str">
        <f>CONCATENATE(IF(AS4&gt;0,"outdoor ",""),IF(AT4&gt;0,"pet ",""),IF(AV4="true","drink ",""),IF(AW4="true","food ",""),AU4," ",E4," ",C4,IF(BJ4=TRUE," kid",""))</f>
        <v>hard med old</v>
      </c>
      <c r="BF4" s="1" t="str">
        <f>IF(C4="old","Old Town",IF(C4="campus","Near Campus",IF(C4="sfoco","South Foco",IF(C4="nfoco","North Foco",IF(C4="midtown","Midtown",IF(C4="cwest","Campus West",IF(C4="efoco","East FoCo",IF(C4="windsor","Windsor",""))))))))</f>
        <v>Old Town</v>
      </c>
      <c r="BG4" s="1">
        <v>40.585259999999998</v>
      </c>
      <c r="BH4" s="1">
        <v>-105.07653000000001</v>
      </c>
      <c r="BI4" s="1" t="str">
        <f>CONCATENATE("[",BG4,",",BH4,"],")</f>
        <v>[40.58526,-105.07653],</v>
      </c>
    </row>
    <row r="5" spans="2:64" ht="21" customHeight="1" x14ac:dyDescent="0.25">
      <c r="B5" s="1" t="s">
        <v>146</v>
      </c>
      <c r="C5" s="1" t="s">
        <v>309</v>
      </c>
      <c r="D5" s="1" t="s">
        <v>147</v>
      </c>
      <c r="E5" s="1" t="s">
        <v>54</v>
      </c>
      <c r="G5" s="3" t="s">
        <v>148</v>
      </c>
      <c r="W5" s="1" t="str">
        <f>IF(H5&gt;0,H5/100,"")</f>
        <v/>
      </c>
      <c r="X5" s="1" t="str">
        <f>IF(I5&gt;0,I5/100,"")</f>
        <v/>
      </c>
      <c r="Y5" s="1" t="str">
        <f>IF(J5&gt;0,J5/100,"")</f>
        <v/>
      </c>
      <c r="Z5" s="1" t="str">
        <f>IF(K5&gt;0,K5/100,"")</f>
        <v/>
      </c>
      <c r="AA5" s="1" t="str">
        <f>IF(L5&gt;0,L5/100,"")</f>
        <v/>
      </c>
      <c r="AB5" s="1" t="str">
        <f>IF(M5&gt;0,M5/100,"")</f>
        <v/>
      </c>
      <c r="AC5" s="1" t="str">
        <f>IF(N5&gt;0,N5/100,"")</f>
        <v/>
      </c>
      <c r="AD5" s="1" t="str">
        <f>IF(O5&gt;0,O5/100,"")</f>
        <v/>
      </c>
      <c r="AE5" s="1" t="str">
        <f>IF(P5&gt;0,P5/100,"")</f>
        <v/>
      </c>
      <c r="AF5" s="1" t="str">
        <f>IF(Q5&gt;0,Q5/100,"")</f>
        <v/>
      </c>
      <c r="AG5" s="1" t="str">
        <f>IF(R5&gt;0,R5/100,"")</f>
        <v/>
      </c>
      <c r="AH5" s="1" t="str">
        <f>IF(S5&gt;0,S5/100,"")</f>
        <v/>
      </c>
      <c r="AI5" s="1" t="str">
        <f>IF(T5&gt;0,T5/100,"")</f>
        <v/>
      </c>
      <c r="AJ5" s="1" t="str">
        <f>IF(U5&gt;0,U5/100,"")</f>
        <v/>
      </c>
      <c r="AK5" s="1" t="str">
        <f>IF(H5&gt;0,CONCATENATE(IF(W5&lt;=12,W5,W5-12),IF(OR(W5&lt;12,W5=24),"am","pm"),"-",IF(X5&lt;=12,X5,X5-12),IF(OR(X5&lt;12,X5=24),"am","pm")),"")</f>
        <v/>
      </c>
      <c r="AL5" s="1" t="str">
        <f>IF(J5&gt;0,CONCATENATE(IF(Y5&lt;=12,Y5,Y5-12),IF(OR(Y5&lt;12,Y5=24),"am","pm"),"-",IF(Z5&lt;=12,Z5,Z5-12),IF(OR(Z5&lt;12,Z5=24),"am","pm")),"")</f>
        <v/>
      </c>
      <c r="AM5" s="1" t="str">
        <f>IF(L5&gt;0,CONCATENATE(IF(AA5&lt;=12,AA5,AA5-12),IF(OR(AA5&lt;12,AA5=24),"am","pm"),"-",IF(AB5&lt;=12,AB5,AB5-12),IF(OR(AB5&lt;12,AB5=24),"am","pm")),"")</f>
        <v/>
      </c>
      <c r="AN5" s="1" t="str">
        <f>IF(N5&gt;0,CONCATENATE(IF(AC5&lt;=12,AC5,AC5-12),IF(OR(AC5&lt;12,AC5=24),"am","pm"),"-",IF(AD5&lt;=12,AD5,AD5-12),IF(OR(AD5&lt;12,AD5=24),"am","pm")),"")</f>
        <v/>
      </c>
      <c r="AO5" s="1" t="str">
        <f>IF(O5&gt;0,CONCATENATE(IF(AE5&lt;=12,AE5,AE5-12),IF(OR(AE5&lt;12,AE5=24),"am","pm"),"-",IF(AF5&lt;=12,AF5,AF5-12),IF(OR(AF5&lt;12,AF5=24),"am","pm")),"")</f>
        <v/>
      </c>
      <c r="AP5" s="1" t="str">
        <f>IF(R5&gt;0,CONCATENATE(IF(AG5&lt;=12,AG5,AG5-12),IF(OR(AG5&lt;12,AG5=24),"am","pm"),"-",IF(AH5&lt;=12,AH5,AH5-12),IF(OR(AH5&lt;12,AH5=24),"am","pm")),"")</f>
        <v/>
      </c>
      <c r="AQ5" s="1" t="str">
        <f>IF(T5&gt;0,CONCATENATE(IF(AI5&lt;=12,AI5,AI5-12),IF(OR(AI5&lt;12,AI5=24),"am","pm"),"-",IF(AJ5&lt;=12,AJ5,AJ5-12),IF(OR(AJ5&lt;12,AJ5=24),"am","pm")),"")</f>
        <v/>
      </c>
      <c r="AR5" s="4" t="s">
        <v>334</v>
      </c>
      <c r="AU5" s="1" t="s">
        <v>28</v>
      </c>
      <c r="AV5" s="5" t="s">
        <v>308</v>
      </c>
      <c r="AW5" s="5" t="s">
        <v>308</v>
      </c>
      <c r="AX5" s="6" t="str">
        <f>CONCATENATE("{
    'name': """,B5,""",
    'area': ","""",C5,""",",
"'hours': {
      'sunday-start':","""",H5,"""",", 'sunday-end':","""",I5,"""",", 'monday-start':","""",J5,"""",", 'monday-end':","""",K5,"""",", 'tuesday-start':","""",L5,"""",", 'tuesday-end':","""",M5,""", 'wednesday-start':","""",N5,""", 'wednesday-end':","""",O5,""", 'thursday-start':","""",P5,""", 'thursday-end':","""",Q5,""", 'friday-start':","""",R5,""", 'friday-end':","""",S5,""", 'saturday-start':","""",T5,""", 'saturday-end':","""",U5,"""","},","  'description': ","""",V5,"""",", 'link':","""",AR5,"""",", 'pricing':","""",E5,"""",",   'phone-number': ","""",F5,"""",", 'address': ","""",G5,"""",", 'other-amenities': [","'",AS5,"','",AT5,"','",AU5,"'","]",", 'has-drink':",AV5,", 'has-food':",AW5,"},")</f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>IF(AS5&gt;0,"&lt;img src=@img/outdoor.png@&gt;","")</f>
        <v/>
      </c>
      <c r="AZ5" s="1" t="str">
        <f>IF(AT5&gt;0,"&lt;img src=@img/pets.png@&gt;","")</f>
        <v/>
      </c>
      <c r="BA5" s="1" t="str">
        <f>IF(AU5="hard","&lt;img src=@img/hard.png@&gt;",IF(AU5="medium","&lt;img src=@img/medium.png@&gt;",IF(AU5="easy","&lt;img src=@img/easy.png@&gt;","")))</f>
        <v>&lt;img src=@img/medium.png@&gt;</v>
      </c>
      <c r="BB5" s="1" t="str">
        <f>IF(AV5="true","&lt;img src=@img/drinkicon.png@&gt;","")</f>
        <v/>
      </c>
      <c r="BC5" s="1" t="str">
        <f>IF(AW5="true","&lt;img src=@img/foodicon.png@&gt;","")</f>
        <v/>
      </c>
      <c r="BD5" s="1" t="str">
        <f>CONCATENATE(AY5,AZ5,BA5,BB5,BC5,BK5)</f>
        <v>&lt;img src=@img/medium.png@&gt;</v>
      </c>
      <c r="BE5" s="1" t="str">
        <f>CONCATENATE(IF(AS5&gt;0,"outdoor ",""),IF(AT5&gt;0,"pet ",""),IF(AV5="true","drink ",""),IF(AW5="true","food ",""),AU5," ",E5," ",C5,IF(BJ5=TRUE," kid",""))</f>
        <v>medium low campus</v>
      </c>
      <c r="BF5" s="1" t="str">
        <f>IF(C5="old","Old Town",IF(C5="campus","Near Campus",IF(C5="sfoco","South Foco",IF(C5="nfoco","North Foco",IF(C5="midtown","Midtown",IF(C5="cwest","Campus West",IF(C5="efoco","East FoCo",IF(C5="windsor","Windsor",""))))))))</f>
        <v>Near Campus</v>
      </c>
      <c r="BG5" s="1">
        <v>40.578207999999997</v>
      </c>
      <c r="BH5" s="1">
        <v>-105.082031</v>
      </c>
      <c r="BI5" s="1" t="str">
        <f>CONCATENATE("[",BG5,",",BH5,"],")</f>
        <v>[40.578208,-105.082031],</v>
      </c>
      <c r="BK5" s="1" t="str">
        <f>IF(BJ5&gt;0,"&lt;img src=@img/kidicon.png@&gt;","")</f>
        <v/>
      </c>
    </row>
    <row r="6" spans="2:64" ht="21" customHeight="1" x14ac:dyDescent="0.25">
      <c r="B6" s="1" t="s">
        <v>511</v>
      </c>
      <c r="C6" s="1" t="s">
        <v>309</v>
      </c>
      <c r="D6" s="1" t="s">
        <v>512</v>
      </c>
      <c r="E6" s="1" t="s">
        <v>54</v>
      </c>
      <c r="G6" s="3" t="s">
        <v>513</v>
      </c>
      <c r="W6" s="1" t="str">
        <f>IF(H6&gt;0,H6/100,"")</f>
        <v/>
      </c>
      <c r="X6" s="1" t="str">
        <f>IF(I6&gt;0,I6/100,"")</f>
        <v/>
      </c>
      <c r="Y6" s="1" t="str">
        <f>IF(J6&gt;0,J6/100,"")</f>
        <v/>
      </c>
      <c r="Z6" s="1" t="str">
        <f>IF(K6&gt;0,K6/100,"")</f>
        <v/>
      </c>
      <c r="AA6" s="1" t="str">
        <f>IF(L6&gt;0,L6/100,"")</f>
        <v/>
      </c>
      <c r="AB6" s="1" t="str">
        <f>IF(M6&gt;0,M6/100,"")</f>
        <v/>
      </c>
      <c r="AC6" s="1" t="str">
        <f>IF(N6&gt;0,N6/100,"")</f>
        <v/>
      </c>
      <c r="AD6" s="1" t="str">
        <f>IF(O6&gt;0,O6/100,"")</f>
        <v/>
      </c>
      <c r="AE6" s="1" t="str">
        <f>IF(P6&gt;0,P6/100,"")</f>
        <v/>
      </c>
      <c r="AF6" s="1" t="str">
        <f>IF(Q6&gt;0,Q6/100,"")</f>
        <v/>
      </c>
      <c r="AG6" s="1" t="str">
        <f>IF(R6&gt;0,R6/100,"")</f>
        <v/>
      </c>
      <c r="AH6" s="1" t="str">
        <f>IF(S6&gt;0,S6/100,"")</f>
        <v/>
      </c>
      <c r="AI6" s="1" t="str">
        <f>IF(T6&gt;0,T6/100,"")</f>
        <v/>
      </c>
      <c r="AJ6" s="1" t="str">
        <f>IF(U6&gt;0,U6/100,"")</f>
        <v/>
      </c>
      <c r="AK6" s="1" t="str">
        <f>IF(H6&gt;0,CONCATENATE(IF(W6&lt;=12,W6,W6-12),IF(OR(W6&lt;12,W6=24),"am","pm"),"-",IF(X6&lt;=12,X6,X6-12),IF(OR(X6&lt;12,X6=24),"am","pm")),"")</f>
        <v/>
      </c>
      <c r="AL6" s="1" t="str">
        <f>IF(J6&gt;0,CONCATENATE(IF(Y6&lt;=12,Y6,Y6-12),IF(OR(Y6&lt;12,Y6=24),"am","pm"),"-",IF(Z6&lt;=12,Z6,Z6-12),IF(OR(Z6&lt;12,Z6=24),"am","pm")),"")</f>
        <v/>
      </c>
      <c r="AM6" s="1" t="str">
        <f>IF(L6&gt;0,CONCATENATE(IF(AA6&lt;=12,AA6,AA6-12),IF(OR(AA6&lt;12,AA6=24),"am","pm"),"-",IF(AB6&lt;=12,AB6,AB6-12),IF(OR(AB6&lt;12,AB6=24),"am","pm")),"")</f>
        <v/>
      </c>
      <c r="AN6" s="1" t="str">
        <f>IF(N6&gt;0,CONCATENATE(IF(AC6&lt;=12,AC6,AC6-12),IF(OR(AC6&lt;12,AC6=24),"am","pm"),"-",IF(AD6&lt;=12,AD6,AD6-12),IF(OR(AD6&lt;12,AD6=24),"am","pm")),"")</f>
        <v/>
      </c>
      <c r="AO6" s="1" t="str">
        <f>IF(O6&gt;0,CONCATENATE(IF(AE6&lt;=12,AE6,AE6-12),IF(OR(AE6&lt;12,AE6=24),"am","pm"),"-",IF(AF6&lt;=12,AF6,AF6-12),IF(OR(AF6&lt;12,AF6=24),"am","pm")),"")</f>
        <v/>
      </c>
      <c r="AP6" s="1" t="str">
        <f>IF(R6&gt;0,CONCATENATE(IF(AG6&lt;=12,AG6,AG6-12),IF(OR(AG6&lt;12,AG6=24),"am","pm"),"-",IF(AH6&lt;=12,AH6,AH6-12),IF(OR(AH6&lt;12,AH6=24),"am","pm")),"")</f>
        <v/>
      </c>
      <c r="AQ6" s="1" t="str">
        <f>IF(T6&gt;0,CONCATENATE(IF(AI6&lt;=12,AI6,AI6-12),IF(OR(AI6&lt;12,AI6=24),"am","pm"),"-",IF(AJ6&lt;=12,AJ6,AJ6-12),IF(OR(AJ6&lt;12,AJ6=24),"am","pm")),"")</f>
        <v/>
      </c>
      <c r="AR6" s="4"/>
      <c r="AU6" s="1" t="s">
        <v>28</v>
      </c>
      <c r="AV6" s="5" t="s">
        <v>308</v>
      </c>
      <c r="AW6" s="5" t="s">
        <v>308</v>
      </c>
      <c r="AX6" s="6" t="str">
        <f>CONCATENATE("{
    'name': """,B6,""",
    'area': ","""",C6,""",",
"'hours': {
      'sunday-start':","""",H6,"""",", 'sunday-end':","""",I6,"""",", 'monday-start':","""",J6,"""",", 'monday-end':","""",K6,"""",", 'tuesday-start':","""",L6,"""",", 'tuesday-end':","""",M6,""", 'wednesday-start':","""",N6,""", 'wednesday-end':","""",O6,""", 'thursday-start':","""",P6,""", 'thursday-end':","""",Q6,""", 'friday-start':","""",R6,""", 'friday-end':","""",S6,""", 'saturday-start':","""",T6,""", 'saturday-end':","""",U6,"""","},","  'description': ","""",V6,"""",", 'link':","""",AR6,"""",", 'pricing':","""",E6,"""",",   'phone-number': ","""",F6,"""",", 'address': ","""",G6,"""",", 'other-amenities': [","'",AS6,"','",AT6,"','",AU6,"'","]",", 'has-drink':",AV6,", 'has-food':",AW6,"},")</f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>IF(AS6&gt;0,"&lt;img src=@img/outdoor.png@&gt;","")</f>
        <v/>
      </c>
      <c r="AZ6" s="1" t="str">
        <f>IF(AT6&gt;0,"&lt;img src=@img/pets.png@&gt;","")</f>
        <v/>
      </c>
      <c r="BA6" s="1" t="str">
        <f>IF(AU6="hard","&lt;img src=@img/hard.png@&gt;",IF(AU6="medium","&lt;img src=@img/medium.png@&gt;",IF(AU6="easy","&lt;img src=@img/easy.png@&gt;","")))</f>
        <v>&lt;img src=@img/medium.png@&gt;</v>
      </c>
      <c r="BB6" s="1" t="str">
        <f>IF(AV6="true","&lt;img src=@img/drinkicon.png@&gt;","")</f>
        <v/>
      </c>
      <c r="BC6" s="1" t="str">
        <f>IF(AW6="true","&lt;img src=@img/foodicon.png@&gt;","")</f>
        <v/>
      </c>
      <c r="BD6" s="1" t="str">
        <f>CONCATENATE(AY6,AZ6,BA6,BB6,BC6,BK6)</f>
        <v>&lt;img src=@img/medium.png@&gt;</v>
      </c>
      <c r="BE6" s="1" t="str">
        <f>CONCATENATE(IF(AS6&gt;0,"outdoor ",""),IF(AT6&gt;0,"pet ",""),IF(AV6="true","drink ",""),IF(AW6="true","food ",""),AU6," ",E6," ",C6,IF(BJ6=TRUE," kid",""))</f>
        <v>medium low campus</v>
      </c>
      <c r="BF6" s="1" t="str">
        <f>IF(C6="old","Old Town",IF(C6="campus","Near Campus",IF(C6="sfoco","South Foco",IF(C6="nfoco","North Foco",IF(C6="midtown","Midtown",IF(C6="cwest","Campus West",IF(C6="efoco","East FoCo",IF(C6="windsor","Windsor",""))))))))</f>
        <v>Near Campus</v>
      </c>
      <c r="BG6" s="1">
        <v>40.575831999999998</v>
      </c>
      <c r="BH6" s="1">
        <v>-105.076725</v>
      </c>
      <c r="BI6" s="1" t="str">
        <f>CONCATENATE("[",BG6,",",BH6,"],")</f>
        <v>[40.575832,-105.076725],</v>
      </c>
      <c r="BK6" s="1" t="str">
        <f>IF(BJ6&gt;0,"&lt;img src=@img/kidicon.png@&gt;","")</f>
        <v/>
      </c>
    </row>
    <row r="7" spans="2:64" ht="21" customHeight="1" x14ac:dyDescent="0.25">
      <c r="B7" s="1" t="s">
        <v>149</v>
      </c>
      <c r="C7" s="1" t="s">
        <v>428</v>
      </c>
      <c r="D7" s="1" t="s">
        <v>273</v>
      </c>
      <c r="E7" s="1" t="s">
        <v>432</v>
      </c>
      <c r="G7" s="1" t="s">
        <v>150</v>
      </c>
      <c r="W7" s="1" t="str">
        <f>IF(H7&gt;0,H7/100,"")</f>
        <v/>
      </c>
      <c r="X7" s="1" t="str">
        <f>IF(I7&gt;0,I7/100,"")</f>
        <v/>
      </c>
      <c r="Y7" s="1" t="str">
        <f>IF(J7&gt;0,J7/100,"")</f>
        <v/>
      </c>
      <c r="Z7" s="1" t="str">
        <f>IF(K7&gt;0,K7/100,"")</f>
        <v/>
      </c>
      <c r="AA7" s="1" t="str">
        <f>IF(L7&gt;0,L7/100,"")</f>
        <v/>
      </c>
      <c r="AB7" s="1" t="str">
        <f>IF(M7&gt;0,M7/100,"")</f>
        <v/>
      </c>
      <c r="AC7" s="1" t="str">
        <f>IF(N7&gt;0,N7/100,"")</f>
        <v/>
      </c>
      <c r="AD7" s="1" t="str">
        <f>IF(O7&gt;0,O7/100,"")</f>
        <v/>
      </c>
      <c r="AE7" s="1" t="str">
        <f>IF(P7&gt;0,P7/100,"")</f>
        <v/>
      </c>
      <c r="AF7" s="1" t="str">
        <f>IF(Q7&gt;0,Q7/100,"")</f>
        <v/>
      </c>
      <c r="AG7" s="1" t="str">
        <f>IF(R7&gt;0,R7/100,"")</f>
        <v/>
      </c>
      <c r="AH7" s="1" t="str">
        <f>IF(S7&gt;0,S7/100,"")</f>
        <v/>
      </c>
      <c r="AI7" s="1" t="str">
        <f>IF(T7&gt;0,T7/100,"")</f>
        <v/>
      </c>
      <c r="AJ7" s="1" t="str">
        <f>IF(U7&gt;0,U7/100,"")</f>
        <v/>
      </c>
      <c r="AK7" s="1" t="str">
        <f>IF(H7&gt;0,CONCATENATE(IF(W7&lt;=12,W7,W7-12),IF(OR(W7&lt;12,W7=24),"am","pm"),"-",IF(X7&lt;=12,X7,X7-12),IF(OR(X7&lt;12,X7=24),"am","pm")),"")</f>
        <v/>
      </c>
      <c r="AL7" s="1" t="str">
        <f>IF(J7&gt;0,CONCATENATE(IF(Y7&lt;=12,Y7,Y7-12),IF(OR(Y7&lt;12,Y7=24),"am","pm"),"-",IF(Z7&lt;=12,Z7,Z7-12),IF(OR(Z7&lt;12,Z7=24),"am","pm")),"")</f>
        <v/>
      </c>
      <c r="AM7" s="1" t="str">
        <f>IF(L7&gt;0,CONCATENATE(IF(AA7&lt;=12,AA7,AA7-12),IF(OR(AA7&lt;12,AA7=24),"am","pm"),"-",IF(AB7&lt;=12,AB7,AB7-12),IF(OR(AB7&lt;12,AB7=24),"am","pm")),"")</f>
        <v/>
      </c>
      <c r="AN7" s="1" t="str">
        <f>IF(N7&gt;0,CONCATENATE(IF(AC7&lt;=12,AC7,AC7-12),IF(OR(AC7&lt;12,AC7=24),"am","pm"),"-",IF(AD7&lt;=12,AD7,AD7-12),IF(OR(AD7&lt;12,AD7=24),"am","pm")),"")</f>
        <v/>
      </c>
      <c r="AO7" s="1" t="str">
        <f>IF(O7&gt;0,CONCATENATE(IF(AE7&lt;=12,AE7,AE7-12),IF(OR(AE7&lt;12,AE7=24),"am","pm"),"-",IF(AF7&lt;=12,AF7,AF7-12),IF(OR(AF7&lt;12,AF7=24),"am","pm")),"")</f>
        <v/>
      </c>
      <c r="AP7" s="1" t="str">
        <f>IF(R7&gt;0,CONCATENATE(IF(AG7&lt;=12,AG7,AG7-12),IF(OR(AG7&lt;12,AG7=24),"am","pm"),"-",IF(AH7&lt;=12,AH7,AH7-12),IF(OR(AH7&lt;12,AH7=24),"am","pm")),"")</f>
        <v/>
      </c>
      <c r="AQ7" s="1" t="str">
        <f>IF(T7&gt;0,CONCATENATE(IF(AI7&lt;=12,AI7,AI7-12),IF(OR(AI7&lt;12,AI7=24),"am","pm"),"-",IF(AJ7&lt;=12,AJ7,AJ7-12),IF(OR(AJ7&lt;12,AJ7=24),"am","pm")),"")</f>
        <v/>
      </c>
      <c r="AR7" s="4" t="s">
        <v>335</v>
      </c>
      <c r="AS7" s="1" t="s">
        <v>296</v>
      </c>
      <c r="AT7" s="1" t="s">
        <v>306</v>
      </c>
      <c r="AU7" s="1" t="s">
        <v>300</v>
      </c>
      <c r="AV7" s="5" t="s">
        <v>308</v>
      </c>
      <c r="AW7" s="5" t="s">
        <v>308</v>
      </c>
      <c r="AX7" s="6" t="str">
        <f>CONCATENATE("{
    'name': """,B7,""",
    'area': ","""",C7,""",",
"'hours': {
      'sunday-start':","""",H7,"""",", 'sunday-end':","""",I7,"""",", 'monday-start':","""",J7,"""",", 'monday-end':","""",K7,"""",", 'tuesday-start':","""",L7,"""",", 'tuesday-end':","""",M7,""", 'wednesday-start':","""",N7,""", 'wednesday-end':","""",O7,""", 'thursday-start':","""",P7,""", 'thursday-end':","""",Q7,""", 'friday-start':","""",R7,""", 'friday-end':","""",S7,""", 'saturday-start':","""",T7,""", 'saturday-end':","""",U7,"""","},","  'description': ","""",V7,"""",", 'link':","""",AR7,"""",", 'pricing':","""",E7,"""",",   'phone-number': ","""",F7,"""",", 'address': ","""",G7,"""",", 'other-amenities': [","'",AS7,"','",AT7,"','",AU7,"'","]",", 'has-drink':",AV7,", 'has-food':",AW7,"},")</f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>IF(AS7&gt;0,"&lt;img src=@img/outdoor.png@&gt;","")</f>
        <v>&lt;img src=@img/outdoor.png@&gt;</v>
      </c>
      <c r="AZ7" s="1" t="str">
        <f>IF(AT7&gt;0,"&lt;img src=@img/pets.png@&gt;","")</f>
        <v>&lt;img src=@img/pets.png@&gt;</v>
      </c>
      <c r="BA7" s="1" t="str">
        <f>IF(AU7="hard","&lt;img src=@img/hard.png@&gt;",IF(AU7="medium","&lt;img src=@img/medium.png@&gt;",IF(AU7="easy","&lt;img src=@img/easy.png@&gt;","")))</f>
        <v>&lt;img src=@img/easy.png@&gt;</v>
      </c>
      <c r="BB7" s="1" t="str">
        <f>IF(AV7="true","&lt;img src=@img/drinkicon.png@&gt;","")</f>
        <v/>
      </c>
      <c r="BC7" s="1" t="str">
        <f>IF(AW7="true","&lt;img src=@img/foodicon.png@&gt;","")</f>
        <v/>
      </c>
      <c r="BD7" s="1" t="str">
        <f>CONCATENATE(AY7,AZ7,BA7,BB7,BC7,BK7)</f>
        <v>&lt;img src=@img/outdoor.png@&gt;&lt;img src=@img/pets.png@&gt;&lt;img src=@img/easy.png@&gt;</v>
      </c>
      <c r="BE7" s="1" t="str">
        <f>CONCATENATE(IF(AS7&gt;0,"outdoor ",""),IF(AT7&gt;0,"pet ",""),IF(AV7="true","drink ",""),IF(AW7="true","food ",""),AU7," ",E7," ",C7,IF(BJ7=TRUE," kid",""))</f>
        <v>outdoor pet easy med nfoco</v>
      </c>
      <c r="BF7" s="1" t="str">
        <f>IF(C7="old","Old Town",IF(C7="campus","Near Campus",IF(C7="sfoco","South Foco",IF(C7="nfoco","North Foco",IF(C7="midtown","Midtown",IF(C7="cwest","Campus West",IF(C7="efoco","East FoCo",IF(C7="windsor","Windsor",""))))))))</f>
        <v>North Foco</v>
      </c>
      <c r="BG7" s="1">
        <v>40.620443000000002</v>
      </c>
      <c r="BH7" s="1">
        <v>-105.009394</v>
      </c>
      <c r="BI7" s="1" t="str">
        <f>CONCATENATE("[",BG7,",",BH7,"],")</f>
        <v>[40.620443,-105.009394],</v>
      </c>
      <c r="BK7" s="1" t="str">
        <f>IF(BJ7&gt;0,"&lt;img src=@img/kidicon.png@&gt;","")</f>
        <v/>
      </c>
    </row>
    <row r="8" spans="2:64" ht="21" customHeight="1" x14ac:dyDescent="0.25">
      <c r="B8" s="1" t="s">
        <v>65</v>
      </c>
      <c r="C8" s="1" t="s">
        <v>429</v>
      </c>
      <c r="D8" s="1" t="s">
        <v>66</v>
      </c>
      <c r="E8" s="1" t="s">
        <v>432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514</v>
      </c>
      <c r="W8" s="1">
        <f>IF(H8&gt;0,H8/100,"")</f>
        <v>15</v>
      </c>
      <c r="X8" s="1">
        <f>IF(I8&gt;0,I8/100,"")</f>
        <v>18</v>
      </c>
      <c r="Y8" s="1">
        <f>IF(J8&gt;0,J8/100,"")</f>
        <v>15</v>
      </c>
      <c r="Z8" s="1">
        <f>IF(K8&gt;0,K8/100,"")</f>
        <v>18</v>
      </c>
      <c r="AA8" s="1">
        <f>IF(L8&gt;0,L8/100,"")</f>
        <v>15</v>
      </c>
      <c r="AB8" s="1">
        <f>IF(M8&gt;0,M8/100,"")</f>
        <v>18</v>
      </c>
      <c r="AC8" s="1">
        <f>IF(N8&gt;0,N8/100,"")</f>
        <v>15</v>
      </c>
      <c r="AD8" s="1">
        <f>IF(O8&gt;0,O8/100,"")</f>
        <v>18</v>
      </c>
      <c r="AE8" s="1">
        <f>IF(P8&gt;0,P8/100,"")</f>
        <v>15</v>
      </c>
      <c r="AF8" s="1">
        <f>IF(Q8&gt;0,Q8/100,"")</f>
        <v>18</v>
      </c>
      <c r="AG8" s="1">
        <f>IF(R8&gt;0,R8/100,"")</f>
        <v>15</v>
      </c>
      <c r="AH8" s="1">
        <f>IF(S8&gt;0,S8/100,"")</f>
        <v>18</v>
      </c>
      <c r="AI8" s="1">
        <f>IF(T8&gt;0,T8/100,"")</f>
        <v>16</v>
      </c>
      <c r="AJ8" s="1">
        <f>IF(U8&gt;0,U8/100,"")</f>
        <v>18</v>
      </c>
      <c r="AK8" s="1" t="str">
        <f>IF(H8&gt;0,CONCATENATE(IF(W8&lt;=12,W8,W8-12),IF(OR(W8&lt;12,W8=24),"am","pm"),"-",IF(X8&lt;=12,X8,X8-12),IF(OR(X8&lt;12,X8=24),"am","pm")),"")</f>
        <v>3pm-6pm</v>
      </c>
      <c r="AL8" s="1" t="str">
        <f>IF(J8&gt;0,CONCATENATE(IF(Y8&lt;=12,Y8,Y8-12),IF(OR(Y8&lt;12,Y8=24),"am","pm"),"-",IF(Z8&lt;=12,Z8,Z8-12),IF(OR(Z8&lt;12,Z8=24),"am","pm")),"")</f>
        <v>3pm-6pm</v>
      </c>
      <c r="AM8" s="1" t="str">
        <f>IF(L8&gt;0,CONCATENATE(IF(AA8&lt;=12,AA8,AA8-12),IF(OR(AA8&lt;12,AA8=24),"am","pm"),"-",IF(AB8&lt;=12,AB8,AB8-12),IF(OR(AB8&lt;12,AB8=24),"am","pm")),"")</f>
        <v>3pm-6pm</v>
      </c>
      <c r="AN8" s="1" t="str">
        <f>IF(N8&gt;0,CONCATENATE(IF(AC8&lt;=12,AC8,AC8-12),IF(OR(AC8&lt;12,AC8=24),"am","pm"),"-",IF(AD8&lt;=12,AD8,AD8-12),IF(OR(AD8&lt;12,AD8=24),"am","pm")),"")</f>
        <v>3pm-6pm</v>
      </c>
      <c r="AO8" s="1" t="str">
        <f>IF(O8&gt;0,CONCATENATE(IF(AE8&lt;=12,AE8,AE8-12),IF(OR(AE8&lt;12,AE8=24),"am","pm"),"-",IF(AF8&lt;=12,AF8,AF8-12),IF(OR(AF8&lt;12,AF8=24),"am","pm")),"")</f>
        <v>3pm-6pm</v>
      </c>
      <c r="AP8" s="1" t="str">
        <f>IF(R8&gt;0,CONCATENATE(IF(AG8&lt;=12,AG8,AG8-12),IF(OR(AG8&lt;12,AG8=24),"am","pm"),"-",IF(AH8&lt;=12,AH8,AH8-12),IF(OR(AH8&lt;12,AH8=24),"am","pm")),"")</f>
        <v>3pm-6pm</v>
      </c>
      <c r="AQ8" s="1" t="str">
        <f>IF(T8&gt;0,CONCATENATE(IF(AI8&lt;=12,AI8,AI8-12),IF(OR(AI8&lt;12,AI8=24),"am","pm"),"-",IF(AJ8&lt;=12,AJ8,AJ8-12),IF(OR(AJ8&lt;12,AJ8=24),"am","pm")),"")</f>
        <v>4pm-6pm</v>
      </c>
      <c r="AR8" s="4" t="s">
        <v>312</v>
      </c>
      <c r="AS8" s="1" t="s">
        <v>296</v>
      </c>
      <c r="AU8" s="1" t="s">
        <v>300</v>
      </c>
      <c r="AV8" s="5" t="s">
        <v>307</v>
      </c>
      <c r="AW8" s="5" t="s">
        <v>307</v>
      </c>
      <c r="AX8" s="6" t="str">
        <f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>IF(AS8&gt;0,"&lt;img src=@img/outdoor.png@&gt;","")</f>
        <v>&lt;img src=@img/outdoor.png@&gt;</v>
      </c>
      <c r="AZ8" s="1" t="str">
        <f>IF(AT8&gt;0,"&lt;img src=@img/pets.png@&gt;","")</f>
        <v/>
      </c>
      <c r="BA8" s="1" t="str">
        <f>IF(AU8="hard","&lt;img src=@img/hard.png@&gt;",IF(AU8="medium","&lt;img src=@img/medium.png@&gt;",IF(AU8="easy","&lt;img src=@img/easy.png@&gt;","")))</f>
        <v>&lt;img src=@img/easy.png@&gt;</v>
      </c>
      <c r="BB8" s="1" t="str">
        <f>IF(AV8="true","&lt;img src=@img/drinkicon.png@&gt;","")</f>
        <v>&lt;img src=@img/drinkicon.png@&gt;</v>
      </c>
      <c r="BC8" s="1" t="str">
        <f>IF(AW8="true","&lt;img src=@img/foodicon.png@&gt;","")</f>
        <v>&lt;img src=@img/foodicon.png@&gt;</v>
      </c>
      <c r="BD8" s="1" t="str">
        <f>CONCATENATE(AY8,AZ8,BA8,BB8,BC8,BK8)</f>
        <v>&lt;img src=@img/outdoor.png@&gt;&lt;img src=@img/easy.png@&gt;&lt;img src=@img/drinkicon.png@&gt;&lt;img src=@img/foodicon.png@&gt;</v>
      </c>
      <c r="BE8" s="1" t="str">
        <f>CONCATENATE(IF(AS8&gt;0,"outdoor ",""),IF(AT8&gt;0,"pet ",""),IF(AV8="true","drink ",""),IF(AW8="true","food ",""),AU8," ",E8," ",C8,IF(BJ8=TRUE," kid",""))</f>
        <v>outdoor drink food easy med sfoco</v>
      </c>
      <c r="BF8" s="1" t="str">
        <f>IF(C8="old","Old Town",IF(C8="campus","Near Campus",IF(C8="sfoco","South Foco",IF(C8="nfoco","North Foco",IF(C8="midtown","Midtown",IF(C8="cwest","Campus West",IF(C8="efoco","East FoCo",IF(C8="windsor","Windsor",""))))))))</f>
        <v>South Foco</v>
      </c>
      <c r="BG8" s="1">
        <v>40.522584000000002</v>
      </c>
      <c r="BH8" s="1">
        <v>-105.02533200000001</v>
      </c>
      <c r="BI8" s="1" t="str">
        <f>CONCATENATE("[",BG8,",",BH8,"],")</f>
        <v>[40.522584,-105.025332],</v>
      </c>
      <c r="BK8" s="1" t="str">
        <f>IF(BJ8&gt;0,"&lt;img src=@img/kidicon.png@&gt;","")</f>
        <v/>
      </c>
    </row>
    <row r="9" spans="2:64" ht="21" customHeight="1" x14ac:dyDescent="0.25">
      <c r="B9" s="1" t="s">
        <v>515</v>
      </c>
      <c r="C9" s="1" t="s">
        <v>427</v>
      </c>
      <c r="D9" s="1" t="s">
        <v>516</v>
      </c>
      <c r="E9" s="1" t="s">
        <v>432</v>
      </c>
      <c r="G9" s="3" t="s">
        <v>517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514</v>
      </c>
      <c r="W9" s="1">
        <f>IF(H9&gt;0,H9/100,"")</f>
        <v>15</v>
      </c>
      <c r="X9" s="1">
        <f>IF(I9&gt;0,I9/100,"")</f>
        <v>18</v>
      </c>
      <c r="Y9" s="1">
        <f>IF(J9&gt;0,J9/100,"")</f>
        <v>15</v>
      </c>
      <c r="Z9" s="1">
        <f>IF(K9&gt;0,K9/100,"")</f>
        <v>18</v>
      </c>
      <c r="AA9" s="1">
        <f>IF(L9&gt;0,L9/100,"")</f>
        <v>15</v>
      </c>
      <c r="AB9" s="1">
        <f>IF(M9&gt;0,M9/100,"")</f>
        <v>18</v>
      </c>
      <c r="AC9" s="1">
        <f>IF(N9&gt;0,N9/100,"")</f>
        <v>15</v>
      </c>
      <c r="AD9" s="1">
        <f>IF(O9&gt;0,O9/100,"")</f>
        <v>18</v>
      </c>
      <c r="AE9" s="1">
        <f>IF(P9&gt;0,P9/100,"")</f>
        <v>15</v>
      </c>
      <c r="AF9" s="1">
        <f>IF(Q9&gt;0,Q9/100,"")</f>
        <v>18</v>
      </c>
      <c r="AG9" s="1">
        <f>IF(R9&gt;0,R9/100,"")</f>
        <v>15</v>
      </c>
      <c r="AH9" s="1">
        <f>IF(S9&gt;0,S9/100,"")</f>
        <v>18</v>
      </c>
      <c r="AI9" s="1">
        <f>IF(T9&gt;0,T9/100,"")</f>
        <v>16</v>
      </c>
      <c r="AJ9" s="1">
        <f>IF(U9&gt;0,U9/100,"")</f>
        <v>18</v>
      </c>
      <c r="AK9" s="1" t="str">
        <f>IF(H9&gt;0,CONCATENATE(IF(W9&lt;=12,W9,W9-12),IF(OR(W9&lt;12,W9=24),"am","pm"),"-",IF(X9&lt;=12,X9,X9-12),IF(OR(X9&lt;12,X9=24),"am","pm")),"")</f>
        <v>3pm-6pm</v>
      </c>
      <c r="AL9" s="1" t="str">
        <f>IF(J9&gt;0,CONCATENATE(IF(Y9&lt;=12,Y9,Y9-12),IF(OR(Y9&lt;12,Y9=24),"am","pm"),"-",IF(Z9&lt;=12,Z9,Z9-12),IF(OR(Z9&lt;12,Z9=24),"am","pm")),"")</f>
        <v>3pm-6pm</v>
      </c>
      <c r="AM9" s="1" t="str">
        <f>IF(L9&gt;0,CONCATENATE(IF(AA9&lt;=12,AA9,AA9-12),IF(OR(AA9&lt;12,AA9=24),"am","pm"),"-",IF(AB9&lt;=12,AB9,AB9-12),IF(OR(AB9&lt;12,AB9=24),"am","pm")),"")</f>
        <v>3pm-6pm</v>
      </c>
      <c r="AN9" s="1" t="str">
        <f>IF(N9&gt;0,CONCATENATE(IF(AC9&lt;=12,AC9,AC9-12),IF(OR(AC9&lt;12,AC9=24),"am","pm"),"-",IF(AD9&lt;=12,AD9,AD9-12),IF(OR(AD9&lt;12,AD9=24),"am","pm")),"")</f>
        <v>3pm-6pm</v>
      </c>
      <c r="AO9" s="1" t="str">
        <f>IF(O9&gt;0,CONCATENATE(IF(AE9&lt;=12,AE9,AE9-12),IF(OR(AE9&lt;12,AE9=24),"am","pm"),"-",IF(AF9&lt;=12,AF9,AF9-12),IF(OR(AF9&lt;12,AF9=24),"am","pm")),"")</f>
        <v>3pm-6pm</v>
      </c>
      <c r="AP9" s="1" t="str">
        <f>IF(R9&gt;0,CONCATENATE(IF(AG9&lt;=12,AG9,AG9-12),IF(OR(AG9&lt;12,AG9=24),"am","pm"),"-",IF(AH9&lt;=12,AH9,AH9-12),IF(OR(AH9&lt;12,AH9=24),"am","pm")),"")</f>
        <v>3pm-6pm</v>
      </c>
      <c r="AQ9" s="1" t="str">
        <f>IF(T9&gt;0,CONCATENATE(IF(AI9&lt;=12,AI9,AI9-12),IF(OR(AI9&lt;12,AI9=24),"am","pm"),"-",IF(AJ9&lt;=12,AJ9,AJ9-12),IF(OR(AJ9&lt;12,AJ9=24),"am","pm")),"")</f>
        <v>4pm-6pm</v>
      </c>
      <c r="AR9" s="4" t="s">
        <v>312</v>
      </c>
      <c r="AS9" s="1" t="s">
        <v>296</v>
      </c>
      <c r="AU9" s="1" t="s">
        <v>299</v>
      </c>
      <c r="AV9" s="5" t="s">
        <v>307</v>
      </c>
      <c r="AW9" s="5" t="s">
        <v>307</v>
      </c>
      <c r="AX9" s="6" t="str">
        <f>CONCATENATE("{
    'name': """,B9,""",
    'area': ","""",C9,""",",
"'hours': {
      'sunday-start':","""",H9,"""",", 'sunday-end':","""",I9,"""",", 'monday-start':","""",J9,"""",", 'monday-end':","""",K9,"""",", 'tuesday-start':","""",L9,"""",", 'tuesday-end':","""",M9,""", 'wednesday-start':","""",N9,""", 'wednesday-end':","""",O9,""", 'thursday-start':","""",P9,""", 'thursday-end':","""",Q9,""", 'friday-start':","""",R9,""", 'friday-end':","""",S9,""", 'saturday-start':","""",T9,""", 'saturday-end':","""",U9,"""","},","  'description': ","""",V9,"""",", 'link':","""",AR9,"""",", 'pricing':","""",E9,"""",",   'phone-number': ","""",F9,"""",", 'address': ","""",G9,"""",", 'other-amenities': [","'",AS9,"','",AT9,"','",AU9,"'","]",", 'has-drink':",AV9,", 'has-food':",AW9,"},")</f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>IF(AS9&gt;0,"&lt;img src=@img/outdoor.png@&gt;","")</f>
        <v>&lt;img src=@img/outdoor.png@&gt;</v>
      </c>
      <c r="AZ9" s="1" t="str">
        <f>IF(AT9&gt;0,"&lt;img src=@img/pets.png@&gt;","")</f>
        <v/>
      </c>
      <c r="BA9" s="1" t="str">
        <f>IF(AU9="hard","&lt;img src=@img/hard.png@&gt;",IF(AU9="medium","&lt;img src=@img/medium.png@&gt;",IF(AU9="easy","&lt;img src=@img/easy.png@&gt;","")))</f>
        <v>&lt;img src=@img/hard.png@&gt;</v>
      </c>
      <c r="BB9" s="1" t="str">
        <f>IF(AV9="true","&lt;img src=@img/drinkicon.png@&gt;","")</f>
        <v>&lt;img src=@img/drinkicon.png@&gt;</v>
      </c>
      <c r="BC9" s="1" t="str">
        <f>IF(AW9="true","&lt;img src=@img/foodicon.png@&gt;","")</f>
        <v>&lt;img src=@img/foodicon.png@&gt;</v>
      </c>
      <c r="BD9" s="1" t="str">
        <f>CONCATENATE(AY9,AZ9,BA9,BB9,BC9,BK9)</f>
        <v>&lt;img src=@img/outdoor.png@&gt;&lt;img src=@img/hard.png@&gt;&lt;img src=@img/drinkicon.png@&gt;&lt;img src=@img/foodicon.png@&gt;</v>
      </c>
      <c r="BE9" s="1" t="str">
        <f>CONCATENATE(IF(AS9&gt;0,"outdoor ",""),IF(AT9&gt;0,"pet ",""),IF(AV9="true","drink ",""),IF(AW9="true","food ",""),AU9," ",E9," ",C9,IF(BJ9=TRUE," kid",""))</f>
        <v>outdoor drink food hard med old</v>
      </c>
      <c r="BF9" s="1" t="str">
        <f>IF(C9="old","Old Town",IF(C9="campus","Near Campus",IF(C9="sfoco","South Foco",IF(C9="nfoco","North Foco",IF(C9="midtown","Midtown",IF(C9="cwest","Campus West",IF(C9="efoco","East FoCo",IF(C9="windsor","Windsor",""))))))))</f>
        <v>Old Town</v>
      </c>
      <c r="BG9" s="1">
        <v>40.587294999999997</v>
      </c>
      <c r="BH9" s="1">
        <v>-105.07738999999999</v>
      </c>
      <c r="BI9" s="1" t="str">
        <f>CONCATENATE("[",BG9,",",BH9,"],")</f>
        <v>[40.587295,-105.07739],</v>
      </c>
      <c r="BK9" s="1" t="str">
        <f>IF(BJ9&gt;0,"&lt;img src=@img/kidicon.png@&gt;","")</f>
        <v/>
      </c>
    </row>
    <row r="10" spans="2:64" ht="21" customHeight="1" x14ac:dyDescent="0.25">
      <c r="B10" s="1" t="s">
        <v>109</v>
      </c>
      <c r="C10" s="1" t="s">
        <v>309</v>
      </c>
      <c r="D10" s="1" t="s">
        <v>110</v>
      </c>
      <c r="E10" s="1" t="s">
        <v>432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248</v>
      </c>
      <c r="W10" s="1">
        <f>IF(H10&gt;0,H10/100,"")</f>
        <v>9</v>
      </c>
      <c r="X10" s="1">
        <f>IF(I10&gt;0,I10/100,"")</f>
        <v>24</v>
      </c>
      <c r="Y10" s="1">
        <f>IF(J10&gt;0,J10/100,"")</f>
        <v>11</v>
      </c>
      <c r="Z10" s="1">
        <f>IF(K10&gt;0,K10/100,"")</f>
        <v>24</v>
      </c>
      <c r="AA10" s="1">
        <f>IF(L10&gt;0,L10/100,"")</f>
        <v>11</v>
      </c>
      <c r="AB10" s="1">
        <f>IF(M10&gt;0,M10/100,"")</f>
        <v>24</v>
      </c>
      <c r="AC10" s="1">
        <f>IF(N10&gt;0,N10/100,"")</f>
        <v>11</v>
      </c>
      <c r="AD10" s="1">
        <f>IF(O10&gt;0,O10/100,"")</f>
        <v>24</v>
      </c>
      <c r="AE10" s="1">
        <f>IF(P10&gt;0,P10/100,"")</f>
        <v>11</v>
      </c>
      <c r="AF10" s="1">
        <f>IF(Q10&gt;0,Q10/100,"")</f>
        <v>24</v>
      </c>
      <c r="AG10" s="1">
        <f>IF(R10&gt;0,R10/100,"")</f>
        <v>11</v>
      </c>
      <c r="AH10" s="1">
        <f>IF(S10&gt;0,S10/100,"")</f>
        <v>24</v>
      </c>
      <c r="AI10" s="1">
        <f>IF(T10&gt;0,T10/100,"")</f>
        <v>9</v>
      </c>
      <c r="AJ10" s="1">
        <f>IF(U10&gt;0,U10/100,"")</f>
        <v>24</v>
      </c>
      <c r="AK10" s="1" t="str">
        <f>IF(H10&gt;0,CONCATENATE(IF(W10&lt;=12,W10,W10-12),IF(OR(W10&lt;12,W10=24),"am","pm"),"-",IF(X10&lt;=12,X10,X10-12),IF(OR(X10&lt;12,X10=24),"am","pm")),"")</f>
        <v>9am-12am</v>
      </c>
      <c r="AL10" s="1" t="str">
        <f>IF(J10&gt;0,CONCATENATE(IF(Y10&lt;=12,Y10,Y10-12),IF(OR(Y10&lt;12,Y10=24),"am","pm"),"-",IF(Z10&lt;=12,Z10,Z10-12),IF(OR(Z10&lt;12,Z10=24),"am","pm")),"")</f>
        <v>11am-12am</v>
      </c>
      <c r="AM10" s="1" t="str">
        <f>IF(L10&gt;0,CONCATENATE(IF(AA10&lt;=12,AA10,AA10-12),IF(OR(AA10&lt;12,AA10=24),"am","pm"),"-",IF(AB10&lt;=12,AB10,AB10-12),IF(OR(AB10&lt;12,AB10=24),"am","pm")),"")</f>
        <v>11am-12am</v>
      </c>
      <c r="AN10" s="1" t="str">
        <f>IF(N10&gt;0,CONCATENATE(IF(AC10&lt;=12,AC10,AC10-12),IF(OR(AC10&lt;12,AC10=24),"am","pm"),"-",IF(AD10&lt;=12,AD10,AD10-12),IF(OR(AD10&lt;12,AD10=24),"am","pm")),"")</f>
        <v>11am-12am</v>
      </c>
      <c r="AO10" s="1" t="str">
        <f>IF(O10&gt;0,CONCATENATE(IF(AE10&lt;=12,AE10,AE10-12),IF(OR(AE10&lt;12,AE10=24),"am","pm"),"-",IF(AF10&lt;=12,AF10,AF10-12),IF(OR(AF10&lt;12,AF10=24),"am","pm")),"")</f>
        <v>11am-12am</v>
      </c>
      <c r="AP10" s="1" t="str">
        <f>IF(R10&gt;0,CONCATENATE(IF(AG10&lt;=12,AG10,AG10-12),IF(OR(AG10&lt;12,AG10=24),"am","pm"),"-",IF(AH10&lt;=12,AH10,AH10-12),IF(OR(AH10&lt;12,AH10=24),"am","pm")),"")</f>
        <v>11am-12am</v>
      </c>
      <c r="AQ10" s="1" t="str">
        <f>IF(T10&gt;0,CONCATENATE(IF(AI10&lt;=12,AI10,AI10-12),IF(OR(AI10&lt;12,AI10=24),"am","pm"),"-",IF(AJ10&lt;=12,AJ10,AJ10-12),IF(OR(AJ10&lt;12,AJ10=24),"am","pm")),"")</f>
        <v>9am-12am</v>
      </c>
      <c r="AR10" s="4" t="s">
        <v>325</v>
      </c>
      <c r="AS10" s="1" t="s">
        <v>296</v>
      </c>
      <c r="AU10" s="1" t="s">
        <v>28</v>
      </c>
      <c r="AV10" s="5" t="s">
        <v>307</v>
      </c>
      <c r="AW10" s="5" t="s">
        <v>308</v>
      </c>
      <c r="AX10" s="6" t="str">
        <f>CONCATENATE("{
    'name': """,B10,""",
    'area': ","""",C10,""",",
"'hours': {
      'sunday-start':","""",H10,"""",", 'sunday-end':","""",I10,"""",", 'monday-start':","""",J10,"""",", 'monday-end':","""",K10,"""",", 'tuesday-start':","""",L10,"""",", 'tuesday-end':","""",M10,""", 'wednesday-start':","""",N10,""", 'wednesday-end':","""",O10,""", 'thursday-start':","""",P10,""", 'thursday-end':","""",Q10,""", 'friday-start':","""",R10,""", 'friday-end':","""",S10,""", 'saturday-start':","""",T10,""", 'saturday-end':","""",U10,"""","},","  'description': ","""",V10,"""",", 'link':","""",AR10,"""",", 'pricing':","""",E10,"""",",   'phone-number': ","""",F10,"""",", 'address': ","""",G10,"""",", 'other-amenities': [","'",AS10,"','",AT10,"','",AU10,"'","]",", 'has-drink':",AV10,", 'has-food':",AW10,"},")</f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>IF(AS10&gt;0,"&lt;img src=@img/outdoor.png@&gt;","")</f>
        <v>&lt;img src=@img/outdoor.png@&gt;</v>
      </c>
      <c r="AZ10" s="1" t="str">
        <f>IF(AT10&gt;0,"&lt;img src=@img/pets.png@&gt;","")</f>
        <v/>
      </c>
      <c r="BA10" s="1" t="str">
        <f>IF(AU10="hard","&lt;img src=@img/hard.png@&gt;",IF(AU10="medium","&lt;img src=@img/medium.png@&gt;",IF(AU10="easy","&lt;img src=@img/easy.png@&gt;","")))</f>
        <v>&lt;img src=@img/medium.png@&gt;</v>
      </c>
      <c r="BB10" s="1" t="str">
        <f>IF(AV10="true","&lt;img src=@img/drinkicon.png@&gt;","")</f>
        <v>&lt;img src=@img/drinkicon.png@&gt;</v>
      </c>
      <c r="BC10" s="1" t="str">
        <f>IF(AW10="true","&lt;img src=@img/foodicon.png@&gt;","")</f>
        <v/>
      </c>
      <c r="BD10" s="1" t="str">
        <f>CONCATENATE(AY10,AZ10,BA10,BB10,BC10,BK10)</f>
        <v>&lt;img src=@img/outdoor.png@&gt;&lt;img src=@img/medium.png@&gt;&lt;img src=@img/drinkicon.png@&gt;</v>
      </c>
      <c r="BE10" s="1" t="str">
        <f>CONCATENATE(IF(AS10&gt;0,"outdoor ",""),IF(AT10&gt;0,"pet ",""),IF(AV10="true","drink ",""),IF(AW10="true","food ",""),AU10," ",E10," ",C10,IF(BJ10=TRUE," kid",""))</f>
        <v>outdoor drink medium med campus</v>
      </c>
      <c r="BF10" s="1" t="str">
        <f>IF(C10="old","Old Town",IF(C10="campus","Near Campus",IF(C10="sfoco","South Foco",IF(C10="nfoco","North Foco",IF(C10="midtown","Midtown",IF(C10="cwest","Campus West",IF(C10="efoco","East FoCo",IF(C10="windsor","Windsor",""))))))))</f>
        <v>Near Campus</v>
      </c>
      <c r="BG10" s="1">
        <v>40.579591999999998</v>
      </c>
      <c r="BH10" s="1">
        <v>-105.079256</v>
      </c>
      <c r="BI10" s="1" t="str">
        <f>CONCATENATE("[",BG10,",",BH10,"],")</f>
        <v>[40.579592,-105.079256],</v>
      </c>
      <c r="BK10" s="1" t="str">
        <f>IF(BJ10&gt;0,"&lt;img src=@img/kidicon.png@&gt;","")</f>
        <v/>
      </c>
    </row>
    <row r="11" spans="2:64" ht="21" customHeight="1" x14ac:dyDescent="0.25">
      <c r="B11" s="4" t="s">
        <v>571</v>
      </c>
      <c r="C11" s="1" t="s">
        <v>309</v>
      </c>
      <c r="D11" s="1" t="s">
        <v>563</v>
      </c>
      <c r="E11" s="1" t="s">
        <v>432</v>
      </c>
      <c r="G11" s="3" t="s">
        <v>572</v>
      </c>
      <c r="W11" s="1" t="str">
        <f>IF(H11&gt;0,H11/100,"")</f>
        <v/>
      </c>
      <c r="X11" s="1" t="str">
        <f>IF(I11&gt;0,I11/100,"")</f>
        <v/>
      </c>
      <c r="Y11" s="1" t="str">
        <f>IF(J11&gt;0,J11/100,"")</f>
        <v/>
      </c>
      <c r="Z11" s="1" t="str">
        <f>IF(K11&gt;0,K11/100,"")</f>
        <v/>
      </c>
      <c r="AA11" s="1" t="str">
        <f>IF(L11&gt;0,L11/100,"")</f>
        <v/>
      </c>
      <c r="AB11" s="1" t="str">
        <f>IF(M11&gt;0,M11/100,"")</f>
        <v/>
      </c>
      <c r="AC11" s="1" t="str">
        <f>IF(N11&gt;0,N11/100,"")</f>
        <v/>
      </c>
      <c r="AD11" s="1" t="str">
        <f>IF(O11&gt;0,O11/100,"")</f>
        <v/>
      </c>
      <c r="AE11" s="1" t="str">
        <f>IF(P11&gt;0,P11/100,"")</f>
        <v/>
      </c>
      <c r="AF11" s="1" t="str">
        <f>IF(Q11&gt;0,Q11/100,"")</f>
        <v/>
      </c>
      <c r="AG11" s="1" t="str">
        <f>IF(R11&gt;0,R11/100,"")</f>
        <v/>
      </c>
      <c r="AH11" s="1" t="str">
        <f>IF(S11&gt;0,S11/100,"")</f>
        <v/>
      </c>
      <c r="AI11" s="1" t="str">
        <f>IF(T11&gt;0,T11/100,"")</f>
        <v/>
      </c>
      <c r="AJ11" s="1" t="str">
        <f>IF(U11&gt;0,U11/100,"")</f>
        <v/>
      </c>
      <c r="AK11" s="1" t="str">
        <f>IF(H11&gt;0,CONCATENATE(IF(W11&lt;=12,W11,W11-12),IF(OR(W11&lt;12,W11=24),"am","pm"),"-",IF(X11&lt;=12,X11,X11-12),IF(OR(X11&lt;12,X11=24),"am","pm")),"")</f>
        <v/>
      </c>
      <c r="AL11" s="1" t="str">
        <f>IF(J11&gt;0,CONCATENATE(IF(Y11&lt;=12,Y11,Y11-12),IF(OR(Y11&lt;12,Y11=24),"am","pm"),"-",IF(Z11&lt;=12,Z11,Z11-12),IF(OR(Z11&lt;12,Z11=24),"am","pm")),"")</f>
        <v/>
      </c>
      <c r="AM11" s="1" t="str">
        <f>IF(L11&gt;0,CONCATENATE(IF(AA11&lt;=12,AA11,AA11-12),IF(OR(AA11&lt;12,AA11=24),"am","pm"),"-",IF(AB11&lt;=12,AB11,AB11-12),IF(OR(AB11&lt;12,AB11=24),"am","pm")),"")</f>
        <v/>
      </c>
      <c r="AN11" s="1" t="str">
        <f>IF(N11&gt;0,CONCATENATE(IF(AC11&lt;=12,AC11,AC11-12),IF(OR(AC11&lt;12,AC11=24),"am","pm"),"-",IF(AD11&lt;=12,AD11,AD11-12),IF(OR(AD11&lt;12,AD11=24),"am","pm")),"")</f>
        <v/>
      </c>
      <c r="AO11" s="1" t="str">
        <f>IF(O11&gt;0,CONCATENATE(IF(AE11&lt;=12,AE11,AE11-12),IF(OR(AE11&lt;12,AE11=24),"am","pm"),"-",IF(AF11&lt;=12,AF11,AF11-12),IF(OR(AF11&lt;12,AF11=24),"am","pm")),"")</f>
        <v/>
      </c>
      <c r="AP11" s="1" t="str">
        <f>IF(R11&gt;0,CONCATENATE(IF(AG11&lt;=12,AG11,AG11-12),IF(OR(AG11&lt;12,AG11=24),"am","pm"),"-",IF(AH11&lt;=12,AH11,AH11-12),IF(OR(AH11&lt;12,AH11=24),"am","pm")),"")</f>
        <v/>
      </c>
      <c r="AQ11" s="1" t="str">
        <f>IF(T11&gt;0,CONCATENATE(IF(AI11&lt;=12,AI11,AI11-12),IF(OR(AI11&lt;12,AI11=24),"am","pm"),"-",IF(AJ11&lt;=12,AJ11,AJ11-12),IF(OR(AJ11&lt;12,AJ11=24),"am","pm")),"")</f>
        <v/>
      </c>
      <c r="AR11" s="13" t="s">
        <v>573</v>
      </c>
      <c r="AU11" s="1" t="s">
        <v>28</v>
      </c>
      <c r="AV11" s="5" t="s">
        <v>308</v>
      </c>
      <c r="AW11" s="5" t="s">
        <v>308</v>
      </c>
      <c r="AX11" s="6" t="str">
        <f>CONCATENATE("{
    'name': """,B11,""",
    'area': ","""",C11,""",",
"'hours': {
      'sunday-start':","""",H11,"""",", 'sunday-end':","""",I11,"""",", 'monday-start':","""",J11,"""",", 'monday-end':","""",K11,"""",", 'tuesday-start':","""",L11,"""",", 'tuesday-end':","""",M11,""", 'wednesday-start':","""",N11,""", 'wednesday-end':","""",O11,""", 'thursday-start':","""",P11,""", 'thursday-end':","""",Q11,""", 'friday-start':","""",R11,""", 'friday-end':","""",S11,""", 'saturday-start':","""",T11,""", 'saturday-end':","""",U11,"""","},","  'description': ","""",V11,"""",", 'link':","""",AR11,"""",", 'pricing':","""",E11,"""",",   'phone-number': ","""",F11,"""",", 'address': ","""",G11,"""",", 'other-amenities': [","'",AS11,"','",AT11,"','",AU11,"'","]",", 'has-drink':",AV11,", 'has-food':",AW11,"},")</f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>IF(AS11&gt;0,"&lt;img src=@img/outdoor.png@&gt;","")</f>
        <v/>
      </c>
      <c r="AZ11" s="1" t="str">
        <f>IF(AT11&gt;0,"&lt;img src=@img/pets.png@&gt;","")</f>
        <v/>
      </c>
      <c r="BA11" s="1" t="str">
        <f>IF(AU11="hard","&lt;img src=@img/hard.png@&gt;",IF(AU11="medium","&lt;img src=@img/medium.png@&gt;",IF(AU11="easy","&lt;img src=@img/easy.png@&gt;","")))</f>
        <v>&lt;img src=@img/medium.png@&gt;</v>
      </c>
      <c r="BB11" s="1" t="str">
        <f>IF(AV11="true","&lt;img src=@img/drinkicon.png@&gt;","")</f>
        <v/>
      </c>
      <c r="BC11" s="1" t="str">
        <f>IF(AW11="true","&lt;img src=@img/foodicon.png@&gt;","")</f>
        <v/>
      </c>
      <c r="BD11" s="1" t="str">
        <f>CONCATENATE(AY11,AZ11,BA11,BB11,BC11,BK11)</f>
        <v>&lt;img src=@img/medium.png@&gt;</v>
      </c>
      <c r="BE11" s="1" t="str">
        <f>CONCATENATE(IF(AS11&gt;0,"outdoor ",""),IF(AT11&gt;0,"pet ",""),IF(AV11="true","drink ",""),IF(AW11="true","food ",""),AU11," ",E11," ",C11,IF(BJ11=TRUE," kid",""))</f>
        <v>medium med campus</v>
      </c>
      <c r="BF11" s="1" t="str">
        <f>IF(C11="old","Old Town",IF(C11="campus","Near Campus",IF(C11="sfoco","South Foco",IF(C11="nfoco","North Foco",IF(C11="midtown","Midtown",IF(C11="cwest","Campus West",IF(C11="efoco","East FoCo",IF(C11="windsor","Windsor",""))))))))</f>
        <v>Near Campus</v>
      </c>
      <c r="BG11" s="1">
        <v>40.575609999999998</v>
      </c>
      <c r="BH11" s="1">
        <v>-105.07659</v>
      </c>
      <c r="BI11" s="1" t="str">
        <f>CONCATENATE("[",BG11,",",BH11,"],")</f>
        <v>[40.57561,-105.07659],</v>
      </c>
    </row>
    <row r="12" spans="2:64" ht="21" customHeight="1" x14ac:dyDescent="0.25">
      <c r="B12" s="1" t="s">
        <v>518</v>
      </c>
      <c r="C12" s="1" t="s">
        <v>428</v>
      </c>
      <c r="D12" s="1" t="s">
        <v>516</v>
      </c>
      <c r="E12" s="1" t="s">
        <v>432</v>
      </c>
      <c r="G12" s="3" t="s">
        <v>519</v>
      </c>
      <c r="W12" s="1" t="str">
        <f>IF(H12&gt;0,H12/100,"")</f>
        <v/>
      </c>
      <c r="X12" s="1" t="str">
        <f>IF(I12&gt;0,I12/100,"")</f>
        <v/>
      </c>
      <c r="Y12" s="1" t="str">
        <f>IF(J12&gt;0,J12/100,"")</f>
        <v/>
      </c>
      <c r="Z12" s="1" t="str">
        <f>IF(K12&gt;0,K12/100,"")</f>
        <v/>
      </c>
      <c r="AA12" s="1" t="str">
        <f>IF(L12&gt;0,L12/100,"")</f>
        <v/>
      </c>
      <c r="AB12" s="1" t="str">
        <f>IF(M12&gt;0,M12/100,"")</f>
        <v/>
      </c>
      <c r="AC12" s="1" t="str">
        <f>IF(N12&gt;0,N12/100,"")</f>
        <v/>
      </c>
      <c r="AD12" s="1" t="str">
        <f>IF(O12&gt;0,O12/100,"")</f>
        <v/>
      </c>
      <c r="AE12" s="1" t="str">
        <f>IF(P12&gt;0,P12/100,"")</f>
        <v/>
      </c>
      <c r="AF12" s="1" t="str">
        <f>IF(Q12&gt;0,Q12/100,"")</f>
        <v/>
      </c>
      <c r="AG12" s="1" t="str">
        <f>IF(R12&gt;0,R12/100,"")</f>
        <v/>
      </c>
      <c r="AH12" s="1" t="str">
        <f>IF(S12&gt;0,S12/100,"")</f>
        <v/>
      </c>
      <c r="AI12" s="1" t="str">
        <f>IF(T12&gt;0,T12/100,"")</f>
        <v/>
      </c>
      <c r="AJ12" s="1" t="str">
        <f>IF(U12&gt;0,U12/100,"")</f>
        <v/>
      </c>
      <c r="AK12" s="1" t="str">
        <f>IF(H12&gt;0,CONCATENATE(IF(W12&lt;=12,W12,W12-12),IF(OR(W12&lt;12,W12=24),"am","pm"),"-",IF(X12&lt;=12,X12,X12-12),IF(OR(X12&lt;12,X12=24),"am","pm")),"")</f>
        <v/>
      </c>
      <c r="AL12" s="1" t="str">
        <f>IF(J12&gt;0,CONCATENATE(IF(Y12&lt;=12,Y12,Y12-12),IF(OR(Y12&lt;12,Y12=24),"am","pm"),"-",IF(Z12&lt;=12,Z12,Z12-12),IF(OR(Z12&lt;12,Z12=24),"am","pm")),"")</f>
        <v/>
      </c>
      <c r="AM12" s="1" t="str">
        <f>IF(L12&gt;0,CONCATENATE(IF(AA12&lt;=12,AA12,AA12-12),IF(OR(AA12&lt;12,AA12=24),"am","pm"),"-",IF(AB12&lt;=12,AB12,AB12-12),IF(OR(AB12&lt;12,AB12=24),"am","pm")),"")</f>
        <v/>
      </c>
      <c r="AN12" s="1" t="str">
        <f>IF(N12&gt;0,CONCATENATE(IF(AC12&lt;=12,AC12,AC12-12),IF(OR(AC12&lt;12,AC12=24),"am","pm"),"-",IF(AD12&lt;=12,AD12,AD12-12),IF(OR(AD12&lt;12,AD12=24),"am","pm")),"")</f>
        <v/>
      </c>
      <c r="AO12" s="1" t="str">
        <f>IF(O12&gt;0,CONCATENATE(IF(AE12&lt;=12,AE12,AE12-12),IF(OR(AE12&lt;12,AE12=24),"am","pm"),"-",IF(AF12&lt;=12,AF12,AF12-12),IF(OR(AF12&lt;12,AF12=24),"am","pm")),"")</f>
        <v/>
      </c>
      <c r="AP12" s="1" t="str">
        <f>IF(R12&gt;0,CONCATENATE(IF(AG12&lt;=12,AG12,AG12-12),IF(OR(AG12&lt;12,AG12=24),"am","pm"),"-",IF(AH12&lt;=12,AH12,AH12-12),IF(OR(AH12&lt;12,AH12=24),"am","pm")),"")</f>
        <v/>
      </c>
      <c r="AQ12" s="1" t="str">
        <f>IF(T12&gt;0,CONCATENATE(IF(AI12&lt;=12,AI12,AI12-12),IF(OR(AI12&lt;12,AI12=24),"am","pm"),"-",IF(AJ12&lt;=12,AJ12,AJ12-12),IF(OR(AJ12&lt;12,AJ12=24),"am","pm")),"")</f>
        <v/>
      </c>
      <c r="AR12" s="4"/>
      <c r="AU12" s="1" t="s">
        <v>300</v>
      </c>
      <c r="AV12" s="5" t="s">
        <v>308</v>
      </c>
      <c r="AW12" s="5" t="s">
        <v>308</v>
      </c>
      <c r="AX12" s="6" t="str">
        <f>CONCATENATE("{
    'name': """,B12,""",
    'area': ","""",C12,""",",
"'hours': {
      'sunday-start':","""",H12,"""",", 'sunday-end':","""",I12,"""",", 'monday-start':","""",J12,"""",", 'monday-end':","""",K12,"""",", 'tuesday-start':","""",L12,"""",", 'tuesday-end':","""",M12,""", 'wednesday-start':","""",N12,""", 'wednesday-end':","""",O12,""", 'thursday-start':","""",P12,""", 'thursday-end':","""",Q12,""", 'friday-start':","""",R12,""", 'friday-end':","""",S12,""", 'saturday-start':","""",T12,""", 'saturday-end':","""",U12,"""","},","  'description': ","""",V12,"""",", 'link':","""",AR12,"""",", 'pricing':","""",E12,"""",",   'phone-number': ","""",F12,"""",", 'address': ","""",G12,"""",", 'other-amenities': [","'",AS12,"','",AT12,"','",AU12,"'","]",", 'has-drink':",AV12,", 'has-food':",AW12,"},")</f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>IF(AS12&gt;0,"&lt;img src=@img/outdoor.png@&gt;","")</f>
        <v/>
      </c>
      <c r="AZ12" s="1" t="str">
        <f>IF(AT12&gt;0,"&lt;img src=@img/pets.png@&gt;","")</f>
        <v/>
      </c>
      <c r="BA12" s="1" t="str">
        <f>IF(AU12="hard","&lt;img src=@img/hard.png@&gt;",IF(AU12="medium","&lt;img src=@img/medium.png@&gt;",IF(AU12="easy","&lt;img src=@img/easy.png@&gt;","")))</f>
        <v>&lt;img src=@img/easy.png@&gt;</v>
      </c>
      <c r="BB12" s="1" t="str">
        <f>IF(AV12="true","&lt;img src=@img/drinkicon.png@&gt;","")</f>
        <v/>
      </c>
      <c r="BC12" s="1" t="str">
        <f>IF(AW12="true","&lt;img src=@img/foodicon.png@&gt;","")</f>
        <v/>
      </c>
      <c r="BD12" s="1" t="str">
        <f>CONCATENATE(AY12,AZ12,BA12,BB12,BC12,BK12)</f>
        <v>&lt;img src=@img/easy.png@&gt;</v>
      </c>
      <c r="BE12" s="1" t="str">
        <f>CONCATENATE(IF(AS12&gt;0,"outdoor ",""),IF(AT12&gt;0,"pet ",""),IF(AV12="true","drink ",""),IF(AW12="true","food ",""),AU12," ",E12," ",C12,IF(BJ12=TRUE," kid",""))</f>
        <v>easy med nfoco</v>
      </c>
      <c r="BF12" s="1" t="str">
        <f>IF(C12="old","Old Town",IF(C12="campus","Near Campus",IF(C12="sfoco","South Foco",IF(C12="nfoco","North Foco",IF(C12="midtown","Midtown",IF(C12="cwest","Campus West",IF(C12="efoco","East FoCo",IF(C12="windsor","Windsor",""))))))))</f>
        <v>North Foco</v>
      </c>
      <c r="BG12" s="1">
        <v>40.588402000000002</v>
      </c>
      <c r="BH12" s="1">
        <v>-105.05787599999999</v>
      </c>
      <c r="BI12" s="1" t="str">
        <f>CONCATENATE("[",BG12,",",BH12,"],")</f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520</v>
      </c>
      <c r="C13" s="1" t="s">
        <v>427</v>
      </c>
      <c r="E13" s="1" t="s">
        <v>432</v>
      </c>
      <c r="G13" s="3" t="s">
        <v>521</v>
      </c>
      <c r="W13" s="1" t="str">
        <f>IF(H13&gt;0,H13/100,"")</f>
        <v/>
      </c>
      <c r="X13" s="1" t="str">
        <f>IF(I13&gt;0,I13/100,"")</f>
        <v/>
      </c>
      <c r="Y13" s="1" t="str">
        <f>IF(J13&gt;0,J13/100,"")</f>
        <v/>
      </c>
      <c r="Z13" s="1" t="str">
        <f>IF(K13&gt;0,K13/100,"")</f>
        <v/>
      </c>
      <c r="AA13" s="1" t="str">
        <f>IF(L13&gt;0,L13/100,"")</f>
        <v/>
      </c>
      <c r="AB13" s="1" t="str">
        <f>IF(M13&gt;0,M13/100,"")</f>
        <v/>
      </c>
      <c r="AC13" s="1" t="str">
        <f>IF(N13&gt;0,N13/100,"")</f>
        <v/>
      </c>
      <c r="AD13" s="1" t="str">
        <f>IF(O13&gt;0,O13/100,"")</f>
        <v/>
      </c>
      <c r="AE13" s="1" t="str">
        <f>IF(P13&gt;0,P13/100,"")</f>
        <v/>
      </c>
      <c r="AF13" s="1" t="str">
        <f>IF(Q13&gt;0,Q13/100,"")</f>
        <v/>
      </c>
      <c r="AG13" s="1" t="str">
        <f>IF(R13&gt;0,R13/100,"")</f>
        <v/>
      </c>
      <c r="AH13" s="1" t="str">
        <f>IF(S13&gt;0,S13/100,"")</f>
        <v/>
      </c>
      <c r="AI13" s="1" t="str">
        <f>IF(T13&gt;0,T13/100,"")</f>
        <v/>
      </c>
      <c r="AJ13" s="1" t="str">
        <f>IF(U13&gt;0,U13/100,"")</f>
        <v/>
      </c>
      <c r="AK13" s="1" t="str">
        <f>IF(H13&gt;0,CONCATENATE(IF(W13&lt;=12,W13,W13-12),IF(OR(W13&lt;12,W13=24),"am","pm"),"-",IF(X13&lt;=12,X13,X13-12),IF(OR(X13&lt;12,X13=24),"am","pm")),"")</f>
        <v/>
      </c>
      <c r="AL13" s="1" t="str">
        <f>IF(J13&gt;0,CONCATENATE(IF(Y13&lt;=12,Y13,Y13-12),IF(OR(Y13&lt;12,Y13=24),"am","pm"),"-",IF(Z13&lt;=12,Z13,Z13-12),IF(OR(Z13&lt;12,Z13=24),"am","pm")),"")</f>
        <v/>
      </c>
      <c r="AM13" s="1" t="str">
        <f>IF(L13&gt;0,CONCATENATE(IF(AA13&lt;=12,AA13,AA13-12),IF(OR(AA13&lt;12,AA13=24),"am","pm"),"-",IF(AB13&lt;=12,AB13,AB13-12),IF(OR(AB13&lt;12,AB13=24),"am","pm")),"")</f>
        <v/>
      </c>
      <c r="AN13" s="1" t="str">
        <f>IF(N13&gt;0,CONCATENATE(IF(AC13&lt;=12,AC13,AC13-12),IF(OR(AC13&lt;12,AC13=24),"am","pm"),"-",IF(AD13&lt;=12,AD13,AD13-12),IF(OR(AD13&lt;12,AD13=24),"am","pm")),"")</f>
        <v/>
      </c>
      <c r="AO13" s="1" t="str">
        <f>IF(O13&gt;0,CONCATENATE(IF(AE13&lt;=12,AE13,AE13-12),IF(OR(AE13&lt;12,AE13=24),"am","pm"),"-",IF(AF13&lt;=12,AF13,AF13-12),IF(OR(AF13&lt;12,AF13=24),"am","pm")),"")</f>
        <v/>
      </c>
      <c r="AP13" s="1" t="str">
        <f>IF(R13&gt;0,CONCATENATE(IF(AG13&lt;=12,AG13,AG13-12),IF(OR(AG13&lt;12,AG13=24),"am","pm"),"-",IF(AH13&lt;=12,AH13,AH13-12),IF(OR(AH13&lt;12,AH13=24),"am","pm")),"")</f>
        <v/>
      </c>
      <c r="AQ13" s="1" t="str">
        <f>IF(T13&gt;0,CONCATENATE(IF(AI13&lt;=12,AI13,AI13-12),IF(OR(AI13&lt;12,AI13=24),"am","pm"),"-",IF(AJ13&lt;=12,AJ13,AJ13-12),IF(OR(AJ13&lt;12,AJ13=24),"am","pm")),"")</f>
        <v/>
      </c>
      <c r="AR13" s="4"/>
      <c r="AU13" s="1" t="s">
        <v>299</v>
      </c>
      <c r="AV13" s="5" t="s">
        <v>308</v>
      </c>
      <c r="AW13" s="5" t="s">
        <v>308</v>
      </c>
      <c r="AX13" s="6" t="str">
        <f>CONCATENATE("{
    'name': """,B13,""",
    'area': ","""",C13,""",",
"'hours': {
      'sunday-start':","""",H13,"""",", 'sunday-end':","""",I13,"""",", 'monday-start':","""",J13,"""",", 'monday-end':","""",K13,"""",", 'tuesday-start':","""",L13,"""",", 'tuesday-end':","""",M13,""", 'wednesday-start':","""",N13,""", 'wednesday-end':","""",O13,""", 'thursday-start':","""",P13,""", 'thursday-end':","""",Q13,""", 'friday-start':","""",R13,""", 'friday-end':","""",S13,""", 'saturday-start':","""",T13,""", 'saturday-end':","""",U13,"""","},","  'description': ","""",V13,"""",", 'link':","""",AR13,"""",", 'pricing':","""",E13,"""",",   'phone-number': ","""",F13,"""",", 'address': ","""",G13,"""",", 'other-amenities': [","'",AS13,"','",AT13,"','",AU13,"'","]",", 'has-drink':",AV13,", 'has-food':",AW13,"},")</f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>IF(AS13&gt;0,"&lt;img src=@img/outdoor.png@&gt;","")</f>
        <v/>
      </c>
      <c r="AZ13" s="1" t="str">
        <f>IF(AT13&gt;0,"&lt;img src=@img/pets.png@&gt;","")</f>
        <v/>
      </c>
      <c r="BA13" s="1" t="str">
        <f>IF(AU13="hard","&lt;img src=@img/hard.png@&gt;",IF(AU13="medium","&lt;img src=@img/medium.png@&gt;",IF(AU13="easy","&lt;img src=@img/easy.png@&gt;","")))</f>
        <v>&lt;img src=@img/hard.png@&gt;</v>
      </c>
      <c r="BB13" s="1" t="str">
        <f>IF(AV13="true","&lt;img src=@img/drinkicon.png@&gt;","")</f>
        <v/>
      </c>
      <c r="BC13" s="1" t="str">
        <f>IF(AW13="true","&lt;img src=@img/foodicon.png@&gt;","")</f>
        <v/>
      </c>
      <c r="BD13" s="1" t="str">
        <f>CONCATENATE(AY13,AZ13,BA13,BB13,BC13,BK13)</f>
        <v>&lt;img src=@img/hard.png@&gt;</v>
      </c>
      <c r="BE13" s="1" t="str">
        <f>CONCATENATE(IF(AS13&gt;0,"outdoor ",""),IF(AT13&gt;0,"pet ",""),IF(AV13="true","drink ",""),IF(AW13="true","food ",""),AU13," ",E13," ",C13,IF(BJ13=TRUE," kid",""))</f>
        <v>hard med old</v>
      </c>
      <c r="BF13" s="1" t="str">
        <f>IF(C13="old","Old Town",IF(C13="campus","Near Campus",IF(C13="sfoco","South Foco",IF(C13="nfoco","North Foco",IF(C13="midtown","Midtown",IF(C13="cwest","Campus West",IF(C13="efoco","East FoCo",IF(C13="windsor","Windsor",""))))))))</f>
        <v>Old Town</v>
      </c>
      <c r="BG13" s="1">
        <v>40.587916</v>
      </c>
      <c r="BH13" s="1">
        <v>-105.07676499999999</v>
      </c>
      <c r="BI13" s="1" t="str">
        <f>CONCATENATE("[",BG13,",",BH13,"],")</f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727</v>
      </c>
      <c r="C14" s="1" t="s">
        <v>310</v>
      </c>
      <c r="E14" s="1" t="s">
        <v>432</v>
      </c>
      <c r="G14" s="3" t="s">
        <v>728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733</v>
      </c>
      <c r="W14" s="1">
        <f>IF(H14&gt;0,H14/100,"")</f>
        <v>15</v>
      </c>
      <c r="X14" s="1">
        <f>IF(I14&gt;0,I14/100,"")</f>
        <v>18</v>
      </c>
      <c r="Y14" s="1">
        <f>IF(J14&gt;0,J14/100,"")</f>
        <v>15</v>
      </c>
      <c r="Z14" s="1">
        <f>IF(K14&gt;0,K14/100,"")</f>
        <v>18</v>
      </c>
      <c r="AA14" s="1">
        <f>IF(L14&gt;0,L14/100,"")</f>
        <v>15</v>
      </c>
      <c r="AB14" s="1">
        <f>IF(M14&gt;0,M14/100,"")</f>
        <v>18</v>
      </c>
      <c r="AC14" s="1">
        <f>IF(N14&gt;0,N14/100,"")</f>
        <v>15</v>
      </c>
      <c r="AD14" s="1">
        <f>IF(O14&gt;0,O14/100,"")</f>
        <v>18</v>
      </c>
      <c r="AE14" s="1">
        <f>IF(P14&gt;0,P14/100,"")</f>
        <v>15</v>
      </c>
      <c r="AF14" s="1">
        <f>IF(Q14&gt;0,Q14/100,"")</f>
        <v>18</v>
      </c>
      <c r="AG14" s="1">
        <f>IF(R14&gt;0,R14/100,"")</f>
        <v>15</v>
      </c>
      <c r="AH14" s="1">
        <f>IF(S14&gt;0,S14/100,"")</f>
        <v>18</v>
      </c>
      <c r="AI14" s="1">
        <f>IF(T14&gt;0,T14/100,"")</f>
        <v>15</v>
      </c>
      <c r="AJ14" s="1">
        <f>IF(U14&gt;0,U14/100,"")</f>
        <v>18</v>
      </c>
      <c r="AK14" s="1" t="str">
        <f>IF(H14&gt;0,CONCATENATE(IF(W14&lt;=12,W14,W14-12),IF(OR(W14&lt;12,W14=24),"am","pm"),"-",IF(X14&lt;=12,X14,X14-12),IF(OR(X14&lt;12,X14=24),"am","pm")),"")</f>
        <v>3pm-6pm</v>
      </c>
      <c r="AL14" s="1" t="str">
        <f>IF(J14&gt;0,CONCATENATE(IF(Y14&lt;=12,Y14,Y14-12),IF(OR(Y14&lt;12,Y14=24),"am","pm"),"-",IF(Z14&lt;=12,Z14,Z14-12),IF(OR(Z14&lt;12,Z14=24),"am","pm")),"")</f>
        <v>3pm-6pm</v>
      </c>
      <c r="AM14" s="1" t="str">
        <f>IF(L14&gt;0,CONCATENATE(IF(AA14&lt;=12,AA14,AA14-12),IF(OR(AA14&lt;12,AA14=24),"am","pm"),"-",IF(AB14&lt;=12,AB14,AB14-12),IF(OR(AB14&lt;12,AB14=24),"am","pm")),"")</f>
        <v>3pm-6pm</v>
      </c>
      <c r="AN14" s="1" t="str">
        <f>IF(N14&gt;0,CONCATENATE(IF(AC14&lt;=12,AC14,AC14-12),IF(OR(AC14&lt;12,AC14=24),"am","pm"),"-",IF(AD14&lt;=12,AD14,AD14-12),IF(OR(AD14&lt;12,AD14=24),"am","pm")),"")</f>
        <v>3pm-6pm</v>
      </c>
      <c r="AO14" s="1" t="str">
        <f>IF(O14&gt;0,CONCATENATE(IF(AE14&lt;=12,AE14,AE14-12),IF(OR(AE14&lt;12,AE14=24),"am","pm"),"-",IF(AF14&lt;=12,AF14,AF14-12),IF(OR(AF14&lt;12,AF14=24),"am","pm")),"")</f>
        <v>3pm-6pm</v>
      </c>
      <c r="AP14" s="1" t="str">
        <f>IF(R14&gt;0,CONCATENATE(IF(AG14&lt;=12,AG14,AG14-12),IF(OR(AG14&lt;12,AG14=24),"am","pm"),"-",IF(AH14&lt;=12,AH14,AH14-12),IF(OR(AH14&lt;12,AH14=24),"am","pm")),"")</f>
        <v>3pm-6pm</v>
      </c>
      <c r="AQ14" s="1" t="str">
        <f>IF(T14&gt;0,CONCATENATE(IF(AI14&lt;=12,AI14,AI14-12),IF(OR(AI14&lt;12,AI14=24),"am","pm"),"-",IF(AJ14&lt;=12,AJ14,AJ14-12),IF(OR(AJ14&lt;12,AJ14=24),"am","pm")),"")</f>
        <v>3pm-6pm</v>
      </c>
      <c r="AR14" s="4" t="s">
        <v>734</v>
      </c>
      <c r="AS14" s="1" t="s">
        <v>296</v>
      </c>
      <c r="AU14" s="1" t="s">
        <v>300</v>
      </c>
      <c r="AV14" s="18" t="s">
        <v>735</v>
      </c>
      <c r="AW14" s="5" t="s">
        <v>307</v>
      </c>
      <c r="AX14" s="6" t="str">
        <f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>IF(AS14&gt;0,"&lt;img src=@img/outdoor.png@&gt;","")</f>
        <v>&lt;img src=@img/outdoor.png@&gt;</v>
      </c>
      <c r="AZ14" s="1" t="str">
        <f>IF(AT14&gt;0,"&lt;img src=@img/pets.png@&gt;","")</f>
        <v/>
      </c>
      <c r="BA14" s="1" t="str">
        <f>IF(AU14="hard","&lt;img src=@img/hard.png@&gt;",IF(AU14="medium","&lt;img src=@img/medium.png@&gt;",IF(AU14="easy","&lt;img src=@img/easy.png@&gt;","")))</f>
        <v>&lt;img src=@img/easy.png@&gt;</v>
      </c>
      <c r="BB14" s="1" t="str">
        <f>IF(AV14="true","&lt;img src=@img/drinkicon.png@&gt;","")</f>
        <v/>
      </c>
      <c r="BC14" s="1" t="str">
        <f>IF(AW14="true","&lt;img src=@img/foodicon.png@&gt;","")</f>
        <v>&lt;img src=@img/foodicon.png@&gt;</v>
      </c>
      <c r="BD14" s="1" t="str">
        <f>CONCATENATE(AY14,AZ14,BA14,BB14,BC14,BK14)</f>
        <v>&lt;img src=@img/outdoor.png@&gt;&lt;img src=@img/easy.png@&gt;&lt;img src=@img/foodicon.png@&gt;</v>
      </c>
      <c r="BE14" s="1" t="str">
        <f>CONCATENATE(IF(AS14&gt;0,"outdoor ",""),IF(AT14&gt;0,"pet ",""),IF(AV14="true","drink ",""),IF(AW14="true","food ",""),AU14," ",E14," ",C14,IF(BJ14=TRUE," kid",""))</f>
        <v>outdoor food easy med midtown</v>
      </c>
      <c r="BF14" s="1" t="str">
        <f>IF(C14="old","Old Town",IF(C14="campus","Near Campus",IF(C14="sfoco","South Foco",IF(C14="nfoco","North Foco",IF(C14="midtown","Midtown",IF(C14="cwest","Campus West",IF(C14="efoco","East FoCo",IF(C14="windsor","Windsor",""))))))))</f>
        <v>Midtown</v>
      </c>
      <c r="BG14" s="1">
        <v>40.543717999999998</v>
      </c>
      <c r="BH14" s="1">
        <v>-105.074853</v>
      </c>
      <c r="BI14" s="1" t="str">
        <f>CONCATENATE("[",BG14,",",BH14,"],")</f>
        <v>[40.543718,-105.074853],</v>
      </c>
    </row>
    <row r="15" spans="2:64" ht="21" customHeight="1" x14ac:dyDescent="0.25">
      <c r="B15" s="1" t="s">
        <v>134</v>
      </c>
      <c r="C15" s="1" t="s">
        <v>309</v>
      </c>
      <c r="D15" s="1" t="s">
        <v>119</v>
      </c>
      <c r="E15" s="1" t="s">
        <v>54</v>
      </c>
      <c r="G15" s="3" t="s">
        <v>108</v>
      </c>
      <c r="V15" s="19"/>
      <c r="W15" s="1" t="str">
        <f>IF(H15&gt;0,H15/100,"")</f>
        <v/>
      </c>
      <c r="X15" s="1" t="str">
        <f>IF(I15&gt;0,I15/100,"")</f>
        <v/>
      </c>
      <c r="Y15" s="1" t="str">
        <f>IF(J15&gt;0,J15/100,"")</f>
        <v/>
      </c>
      <c r="Z15" s="1" t="str">
        <f>IF(K15&gt;0,K15/100,"")</f>
        <v/>
      </c>
      <c r="AA15" s="1" t="str">
        <f>IF(L15&gt;0,L15/100,"")</f>
        <v/>
      </c>
      <c r="AB15" s="1" t="str">
        <f>IF(M15&gt;0,M15/100,"")</f>
        <v/>
      </c>
      <c r="AC15" s="1" t="str">
        <f>IF(N15&gt;0,N15/100,"")</f>
        <v/>
      </c>
      <c r="AD15" s="1" t="str">
        <f>IF(O15&gt;0,O15/100,"")</f>
        <v/>
      </c>
      <c r="AE15" s="1" t="str">
        <f>IF(P15&gt;0,P15/100,"")</f>
        <v/>
      </c>
      <c r="AF15" s="1" t="str">
        <f>IF(Q15&gt;0,Q15/100,"")</f>
        <v/>
      </c>
      <c r="AG15" s="1" t="str">
        <f>IF(R15&gt;0,R15/100,"")</f>
        <v/>
      </c>
      <c r="AH15" s="1" t="str">
        <f>IF(S15&gt;0,S15/100,"")</f>
        <v/>
      </c>
      <c r="AI15" s="1" t="str">
        <f>IF(T15&gt;0,T15/100,"")</f>
        <v/>
      </c>
      <c r="AJ15" s="1" t="str">
        <f>IF(U15&gt;0,U15/100,"")</f>
        <v/>
      </c>
      <c r="AK15" s="1" t="str">
        <f>IF(H15&gt;0,CONCATENATE(IF(W15&lt;=12,W15,W15-12),IF(OR(W15&lt;12,W15=24),"am","pm"),"-",IF(X15&lt;=12,X15,X15-12),IF(OR(X15&lt;12,X15=24),"am","pm")),"")</f>
        <v/>
      </c>
      <c r="AL15" s="1" t="str">
        <f>IF(J15&gt;0,CONCATENATE(IF(Y15&lt;=12,Y15,Y15-12),IF(OR(Y15&lt;12,Y15=24),"am","pm"),"-",IF(Z15&lt;=12,Z15,Z15-12),IF(OR(Z15&lt;12,Z15=24),"am","pm")),"")</f>
        <v/>
      </c>
      <c r="AM15" s="1" t="str">
        <f>IF(L15&gt;0,CONCATENATE(IF(AA15&lt;=12,AA15,AA15-12),IF(OR(AA15&lt;12,AA15=24),"am","pm"),"-",IF(AB15&lt;=12,AB15,AB15-12),IF(OR(AB15&lt;12,AB15=24),"am","pm")),"")</f>
        <v/>
      </c>
      <c r="AN15" s="1" t="str">
        <f>IF(N15&gt;0,CONCATENATE(IF(AC15&lt;=12,AC15,AC15-12),IF(OR(AC15&lt;12,AC15=24),"am","pm"),"-",IF(AD15&lt;=12,AD15,AD15-12),IF(OR(AD15&lt;12,AD15=24),"am","pm")),"")</f>
        <v/>
      </c>
      <c r="AO15" s="1" t="str">
        <f>IF(O15&gt;0,CONCATENATE(IF(AE15&lt;=12,AE15,AE15-12),IF(OR(AE15&lt;12,AE15=24),"am","pm"),"-",IF(AF15&lt;=12,AF15,AF15-12),IF(OR(AF15&lt;12,AF15=24),"am","pm")),"")</f>
        <v/>
      </c>
      <c r="AP15" s="1" t="str">
        <f>IF(R15&gt;0,CONCATENATE(IF(AG15&lt;=12,AG15,AG15-12),IF(OR(AG15&lt;12,AG15=24),"am","pm"),"-",IF(AH15&lt;=12,AH15,AH15-12),IF(OR(AH15&lt;12,AH15=24),"am","pm")),"")</f>
        <v/>
      </c>
      <c r="AQ15" s="1" t="str">
        <f>IF(T15&gt;0,CONCATENATE(IF(AI15&lt;=12,AI15,AI15-12),IF(OR(AI15&lt;12,AI15=24),"am","pm"),"-",IF(AJ15&lt;=12,AJ15,AJ15-12),IF(OR(AJ15&lt;12,AJ15=24),"am","pm")),"")</f>
        <v/>
      </c>
      <c r="AR15" s="4" t="s">
        <v>332</v>
      </c>
      <c r="AU15" s="1" t="s">
        <v>28</v>
      </c>
      <c r="AV15" s="5" t="s">
        <v>308</v>
      </c>
      <c r="AW15" s="5" t="s">
        <v>308</v>
      </c>
      <c r="AX15" s="6" t="str">
        <f>CONCATENATE("{
    'name': """,B15,""",
    'area': ","""",C15,""",",
"'hours': {
      'sunday-start':","""",H15,"""",", 'sunday-end':","""",I15,"""",", 'monday-start':","""",J15,"""",", 'monday-end':","""",K15,"""",", 'tuesday-start':","""",L15,"""",", 'tuesday-end':","""",M15,""", 'wednesday-start':","""",N15,""", 'wednesday-end':","""",O15,""", 'thursday-start':","""",P15,""", 'thursday-end':","""",Q15,""", 'friday-start':","""",R15,""", 'friday-end':","""",S15,""", 'saturday-start':","""",T15,""", 'saturday-end':","""",U15,"""","},","  'description': ","""",V15,"""",", 'link':","""",AR15,"""",", 'pricing':","""",E15,"""",",   'phone-number': ","""",F15,"""",", 'address': ","""",G15,"""",", 'other-amenities': [","'",AS15,"','",AT15,"','",AU15,"'","]",", 'has-drink':",AV15,", 'has-food':",AW15,"},")</f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>IF(AS15&gt;0,"&lt;img src=@img/outdoor.png@&gt;","")</f>
        <v/>
      </c>
      <c r="AZ15" s="1" t="str">
        <f>IF(AT15&gt;0,"&lt;img src=@img/pets.png@&gt;","")</f>
        <v/>
      </c>
      <c r="BA15" s="1" t="str">
        <f>IF(AU15="hard","&lt;img src=@img/hard.png@&gt;",IF(AU15="medium","&lt;img src=@img/medium.png@&gt;",IF(AU15="easy","&lt;img src=@img/easy.png@&gt;","")))</f>
        <v>&lt;img src=@img/medium.png@&gt;</v>
      </c>
      <c r="BB15" s="1" t="str">
        <f>IF(AV15="true","&lt;img src=@img/drinkicon.png@&gt;","")</f>
        <v/>
      </c>
      <c r="BC15" s="1" t="str">
        <f>IF(AW15="true","&lt;img src=@img/foodicon.png@&gt;","")</f>
        <v/>
      </c>
      <c r="BD15" s="1" t="str">
        <f>CONCATENATE(AY15,AZ15,BA15,BB15,BC15,BK15)</f>
        <v>&lt;img src=@img/medium.png@&gt;</v>
      </c>
      <c r="BE15" s="1" t="str">
        <f>CONCATENATE(IF(AS15&gt;0,"outdoor ",""),IF(AT15&gt;0,"pet ",""),IF(AV15="true","drink ",""),IF(AW15="true","food ",""),AU15," ",E15," ",C15,IF(BJ15=TRUE," kid",""))</f>
        <v>medium low campus</v>
      </c>
      <c r="BF15" s="1" t="str">
        <f>IF(C15="old","Old Town",IF(C15="campus","Near Campus",IF(C15="sfoco","South Foco",IF(C15="nfoco","North Foco",IF(C15="midtown","Midtown",IF(C15="cwest","Campus West",IF(C15="efoco","East FoCo",IF(C15="windsor","Windsor",""))))))))</f>
        <v>Near Campus</v>
      </c>
      <c r="BG15" s="1">
        <v>40.579048</v>
      </c>
      <c r="BH15" s="1">
        <v>-105.07677099999999</v>
      </c>
      <c r="BI15" s="1" t="str">
        <f>CONCATENATE("[",BG15,",",BH15,"],")</f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310</v>
      </c>
      <c r="D16" s="1" t="s">
        <v>176</v>
      </c>
      <c r="E16" s="1" t="s">
        <v>432</v>
      </c>
      <c r="G16" s="1" t="s">
        <v>177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729</v>
      </c>
      <c r="W16" s="1" t="str">
        <f>IF(H16&gt;0,H16/100,"")</f>
        <v/>
      </c>
      <c r="X16" s="1" t="str">
        <f>IF(I16&gt;0,I16/100,"")</f>
        <v/>
      </c>
      <c r="Y16" s="1">
        <f>IF(J16&gt;0,J16/100,"")</f>
        <v>16</v>
      </c>
      <c r="Z16" s="1">
        <f>IF(K16&gt;0,K16/100,"")</f>
        <v>19</v>
      </c>
      <c r="AA16" s="1">
        <f>IF(L16&gt;0,L16/100,"")</f>
        <v>16</v>
      </c>
      <c r="AB16" s="1">
        <f>IF(M16&gt;0,M16/100,"")</f>
        <v>19</v>
      </c>
      <c r="AC16" s="1">
        <f>IF(N16&gt;0,N16/100,"")</f>
        <v>16</v>
      </c>
      <c r="AD16" s="1">
        <f>IF(O16&gt;0,O16/100,"")</f>
        <v>19</v>
      </c>
      <c r="AE16" s="1">
        <f>IF(P16&gt;0,P16/100,"")</f>
        <v>16</v>
      </c>
      <c r="AF16" s="1">
        <f>IF(Q16&gt;0,Q16/100,"")</f>
        <v>19</v>
      </c>
      <c r="AG16" s="1">
        <f>IF(R16&gt;0,R16/100,"")</f>
        <v>16</v>
      </c>
      <c r="AH16" s="1">
        <f>IF(S16&gt;0,S16/100,"")</f>
        <v>19</v>
      </c>
      <c r="AI16" s="1" t="str">
        <f>IF(T16&gt;0,T16/100,"")</f>
        <v/>
      </c>
      <c r="AJ16" s="1" t="str">
        <f>IF(U16&gt;0,U16/100,"")</f>
        <v/>
      </c>
      <c r="AK16" s="1" t="str">
        <f>IF(H16&gt;0,CONCATENATE(IF(W16&lt;=12,W16,W16-12),IF(OR(W16&lt;12,W16=24),"am","pm"),"-",IF(X16&lt;=12,X16,X16-12),IF(OR(X16&lt;12,X16=24),"am","pm")),"")</f>
        <v/>
      </c>
      <c r="AL16" s="1" t="str">
        <f>IF(J16&gt;0,CONCATENATE(IF(Y16&lt;=12,Y16,Y16-12),IF(OR(Y16&lt;12,Y16=24),"am","pm"),"-",IF(Z16&lt;=12,Z16,Z16-12),IF(OR(Z16&lt;12,Z16=24),"am","pm")),"")</f>
        <v>4pm-7pm</v>
      </c>
      <c r="AM16" s="1" t="str">
        <f>IF(L16&gt;0,CONCATENATE(IF(AA16&lt;=12,AA16,AA16-12),IF(OR(AA16&lt;12,AA16=24),"am","pm"),"-",IF(AB16&lt;=12,AB16,AB16-12),IF(OR(AB16&lt;12,AB16=24),"am","pm")),"")</f>
        <v>4pm-7pm</v>
      </c>
      <c r="AN16" s="1" t="str">
        <f>IF(N16&gt;0,CONCATENATE(IF(AC16&lt;=12,AC16,AC16-12),IF(OR(AC16&lt;12,AC16=24),"am","pm"),"-",IF(AD16&lt;=12,AD16,AD16-12),IF(OR(AD16&lt;12,AD16=24),"am","pm")),"")</f>
        <v>4pm-7pm</v>
      </c>
      <c r="AO16" s="1" t="str">
        <f>IF(O16&gt;0,CONCATENATE(IF(AE16&lt;=12,AE16,AE16-12),IF(OR(AE16&lt;12,AE16=24),"am","pm"),"-",IF(AF16&lt;=12,AF16,AF16-12),IF(OR(AF16&lt;12,AF16=24),"am","pm")),"")</f>
        <v>4pm-7pm</v>
      </c>
      <c r="AP16" s="1" t="str">
        <f>IF(R16&gt;0,CONCATENATE(IF(AG16&lt;=12,AG16,AG16-12),IF(OR(AG16&lt;12,AG16=24),"am","pm"),"-",IF(AH16&lt;=12,AH16,AH16-12),IF(OR(AH16&lt;12,AH16=24),"am","pm")),"")</f>
        <v>4pm-7pm</v>
      </c>
      <c r="AQ16" s="1" t="str">
        <f>IF(T16&gt;0,CONCATENATE(IF(AI16&lt;=12,AI16,AI16-12),IF(OR(AI16&lt;12,AI16=24),"am","pm"),"-",IF(AJ16&lt;=12,AJ16,AJ16-12),IF(OR(AJ16&lt;12,AJ16=24),"am","pm")),"")</f>
        <v/>
      </c>
      <c r="AR16" s="14" t="s">
        <v>344</v>
      </c>
      <c r="AS16" s="1" t="s">
        <v>296</v>
      </c>
      <c r="AU16" s="1" t="s">
        <v>300</v>
      </c>
      <c r="AV16" s="5" t="s">
        <v>307</v>
      </c>
      <c r="AW16" s="5" t="s">
        <v>307</v>
      </c>
      <c r="AX16" s="6" t="str">
        <f>CONCATENATE("{
    'name': """,B16,""",
    'area': ","""",C16,""",",
"'hours': {
      'sunday-start':","""",H16,"""",", 'sunday-end':","""",I16,"""",", 'monday-start':","""",J16,"""",", 'monday-end':","""",K16,"""",", 'tuesday-start':","""",L16,"""",", 'tuesday-end':","""",M16,""", 'wednesday-start':","""",N16,""", 'wednesday-end':","""",O16,""", 'thursday-start':","""",P16,""", 'thursday-end':","""",Q16,""", 'friday-start':","""",R16,""", 'friday-end':","""",S16,""", 'saturday-start':","""",T16,""", 'saturday-end':","""",U16,"""","},","  'description': ","""",V16,"""",", 'link':","""",AR16,"""",", 'pricing':","""",E16,"""",",   'phone-number': ","""",F16,"""",", 'address': ","""",G16,"""",", 'other-amenities': [","'",AS16,"','",AT16,"','",AU16,"'","]",", 'has-drink':",AV16,", 'has-food':",AW16,"},")</f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>IF(AS16&gt;0,"&lt;img src=@img/outdoor.png@&gt;","")</f>
        <v>&lt;img src=@img/outdoor.png@&gt;</v>
      </c>
      <c r="AZ16" s="1" t="str">
        <f>IF(AT16&gt;0,"&lt;img src=@img/pets.png@&gt;","")</f>
        <v/>
      </c>
      <c r="BA16" s="1" t="str">
        <f>IF(AU16="hard","&lt;img src=@img/hard.png@&gt;",IF(AU16="medium","&lt;img src=@img/medium.png@&gt;",IF(AU16="easy","&lt;img src=@img/easy.png@&gt;","")))</f>
        <v>&lt;img src=@img/easy.png@&gt;</v>
      </c>
      <c r="BB16" s="1" t="str">
        <f>IF(AV16="true","&lt;img src=@img/drinkicon.png@&gt;","")</f>
        <v>&lt;img src=@img/drinkicon.png@&gt;</v>
      </c>
      <c r="BC16" s="1" t="str">
        <f>IF(AW16="true","&lt;img src=@img/foodicon.png@&gt;","")</f>
        <v>&lt;img src=@img/foodicon.png@&gt;</v>
      </c>
      <c r="BD16" s="1" t="str">
        <f>CONCATENATE(AY16,AZ16,BA16,BB16,BC16,BK16)</f>
        <v>&lt;img src=@img/outdoor.png@&gt;&lt;img src=@img/easy.png@&gt;&lt;img src=@img/drinkicon.png@&gt;&lt;img src=@img/foodicon.png@&gt;</v>
      </c>
      <c r="BE16" s="1" t="str">
        <f>CONCATENATE(IF(AS16&gt;0,"outdoor ",""),IF(AT16&gt;0,"pet ",""),IF(AV16="true","drink ",""),IF(AW16="true","food ",""),AU16," ",E16," ",C16,IF(BJ16=TRUE," kid",""))</f>
        <v>outdoor drink food easy med midtown</v>
      </c>
      <c r="BF16" s="1" t="str">
        <f>IF(C16="old","Old Town",IF(C16="campus","Near Campus",IF(C16="sfoco","South Foco",IF(C16="nfoco","North Foco",IF(C16="midtown","Midtown",IF(C16="cwest","Campus West",IF(C16="efoco","East FoCo",IF(C16="windsor","Windsor",""))))))))</f>
        <v>Midtown</v>
      </c>
      <c r="BG16" s="1">
        <v>40.542237999999998</v>
      </c>
      <c r="BH16" s="1">
        <v>-105.072501</v>
      </c>
      <c r="BI16" s="1" t="str">
        <f>CONCATENATE("[",BG16,",",BH16,"],")</f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582</v>
      </c>
      <c r="C17" s="1" t="s">
        <v>309</v>
      </c>
      <c r="G17" s="9" t="s">
        <v>583</v>
      </c>
      <c r="V17" s="19" t="s">
        <v>730</v>
      </c>
      <c r="W17" s="1" t="str">
        <f>IF(H17&gt;0,H17/100,"")</f>
        <v/>
      </c>
      <c r="X17" s="1" t="str">
        <f>IF(I17&gt;0,I17/100,"")</f>
        <v/>
      </c>
      <c r="Y17" s="1" t="str">
        <f>IF(J17&gt;0,J17/100,"")</f>
        <v/>
      </c>
      <c r="Z17" s="1" t="str">
        <f>IF(K17&gt;0,K17/100,"")</f>
        <v/>
      </c>
      <c r="AA17" s="1" t="str">
        <f>IF(L17&gt;0,L17/100,"")</f>
        <v/>
      </c>
      <c r="AB17" s="1" t="str">
        <f>IF(M17&gt;0,M17/100,"")</f>
        <v/>
      </c>
      <c r="AC17" s="1" t="str">
        <f>IF(N17&gt;0,N17/100,"")</f>
        <v/>
      </c>
      <c r="AD17" s="1" t="str">
        <f>IF(O17&gt;0,O17/100,"")</f>
        <v/>
      </c>
      <c r="AE17" s="1" t="str">
        <f>IF(P17&gt;0,P17/100,"")</f>
        <v/>
      </c>
      <c r="AF17" s="1" t="str">
        <f>IF(Q17&gt;0,Q17/100,"")</f>
        <v/>
      </c>
      <c r="AG17" s="1" t="str">
        <f>IF(R17&gt;0,R17/100,"")</f>
        <v/>
      </c>
      <c r="AH17" s="1" t="str">
        <f>IF(S17&gt;0,S17/100,"")</f>
        <v/>
      </c>
      <c r="AI17" s="1" t="str">
        <f>IF(T17&gt;0,T17/100,"")</f>
        <v/>
      </c>
      <c r="AJ17" s="1" t="str">
        <f>IF(U17&gt;0,U17/100,"")</f>
        <v/>
      </c>
      <c r="AK17" s="1" t="str">
        <f>IF(H17&gt;0,CONCATENATE(IF(W17&lt;=12,W17,W17-12),IF(OR(W17&lt;12,W17=24),"am","pm"),"-",IF(X17&lt;=12,X17,X17-12),IF(OR(X17&lt;12,X17=24),"am","pm")),"")</f>
        <v/>
      </c>
      <c r="AL17" s="1" t="str">
        <f>IF(J17&gt;0,CONCATENATE(IF(Y17&lt;=12,Y17,Y17-12),IF(OR(Y17&lt;12,Y17=24),"am","pm"),"-",IF(Z17&lt;=12,Z17,Z17-12),IF(OR(Z17&lt;12,Z17=24),"am","pm")),"")</f>
        <v/>
      </c>
      <c r="AM17" s="1" t="str">
        <f>IF(L17&gt;0,CONCATENATE(IF(AA17&lt;=12,AA17,AA17-12),IF(OR(AA17&lt;12,AA17=24),"am","pm"),"-",IF(AB17&lt;=12,AB17,AB17-12),IF(OR(AB17&lt;12,AB17=24),"am","pm")),"")</f>
        <v/>
      </c>
      <c r="AN17" s="1" t="str">
        <f>IF(N17&gt;0,CONCATENATE(IF(AC17&lt;=12,AC17,AC17-12),IF(OR(AC17&lt;12,AC17=24),"am","pm"),"-",IF(AD17&lt;=12,AD17,AD17-12),IF(OR(AD17&lt;12,AD17=24),"am","pm")),"")</f>
        <v/>
      </c>
      <c r="AO17" s="1" t="str">
        <f>IF(O17&gt;0,CONCATENATE(IF(AE17&lt;=12,AE17,AE17-12),IF(OR(AE17&lt;12,AE17=24),"am","pm"),"-",IF(AF17&lt;=12,AF17,AF17-12),IF(OR(AF17&lt;12,AF17=24),"am","pm")),"")</f>
        <v/>
      </c>
      <c r="AP17" s="1" t="str">
        <f>IF(R17&gt;0,CONCATENATE(IF(AG17&lt;=12,AG17,AG17-12),IF(OR(AG17&lt;12,AG17=24),"am","pm"),"-",IF(AH17&lt;=12,AH17,AH17-12),IF(OR(AH17&lt;12,AH17=24),"am","pm")),"")</f>
        <v/>
      </c>
      <c r="AQ17" s="1" t="str">
        <f>IF(T17&gt;0,CONCATENATE(IF(AI17&lt;=12,AI17,AI17-12),IF(OR(AI17&lt;12,AI17=24),"am","pm"),"-",IF(AJ17&lt;=12,AJ17,AJ17-12),IF(OR(AJ17&lt;12,AJ17=24),"am","pm")),"")</f>
        <v/>
      </c>
      <c r="AR17" s="15" t="s">
        <v>584</v>
      </c>
      <c r="AS17" s="1" t="s">
        <v>296</v>
      </c>
      <c r="AU17" s="1" t="s">
        <v>300</v>
      </c>
      <c r="AV17" s="1" t="b">
        <v>0</v>
      </c>
      <c r="AW17" s="1" t="b">
        <v>0</v>
      </c>
      <c r="AX17" s="6" t="str">
        <f>CONCATENATE("{
    'name': """,B17,""",
    'area': ","""",C17,""",",
"'hours': {
      'sunday-start':","""",H17,"""",", 'sunday-end':","""",I17,"""",", 'monday-start':","""",J17,"""",", 'monday-end':","""",K17,"""",", 'tuesday-start':","""",L17,"""",", 'tuesday-end':","""",M17,""", 'wednesday-start':","""",N17,""", 'wednesday-end':","""",O17,""", 'thursday-start':","""",P17,""", 'thursday-end':","""",Q17,""", 'friday-start':","""",R17,""", 'friday-end':","""",S17,""", 'saturday-start':","""",T17,""", 'saturday-end':","""",U17,"""","},","  'description': ","""",V17,"""",", 'link':","""",AR17,"""",", 'pricing':","""",E17,"""",",   'phone-number': ","""",F17,"""",", 'address': ","""",G17,"""",", 'other-amenities': [","'",AS17,"','",AT17,"','",AU17,"'","]",", 'has-drink':",AV17,", 'has-food':",AW17,"},")</f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>IF(AS17&gt;0,"&lt;img src=@img/outdoor.png@&gt;","")</f>
        <v>&lt;img src=@img/outdoor.png@&gt;</v>
      </c>
      <c r="AZ17" s="1" t="str">
        <f>IF(AT17&gt;0,"&lt;img src=@img/pets.png@&gt;","")</f>
        <v/>
      </c>
      <c r="BA17" s="1" t="str">
        <f>IF(AU17="hard","&lt;img src=@img/hard.png@&gt;",IF(AU17="medium","&lt;img src=@img/medium.png@&gt;",IF(AU17="easy","&lt;img src=@img/easy.png@&gt;","")))</f>
        <v>&lt;img src=@img/easy.png@&gt;</v>
      </c>
      <c r="BB17" s="1" t="str">
        <f>IF(AV17="true","&lt;img src=@img/drinkicon.png@&gt;","")</f>
        <v/>
      </c>
      <c r="BC17" s="1" t="str">
        <f>IF(AW17="true","&lt;img src=@img/foodicon.png@&gt;","")</f>
        <v/>
      </c>
      <c r="BD17" s="1" t="str">
        <f>CONCATENATE(AY17,AZ17,BA17,BB17,BC17,BK17)</f>
        <v>&lt;img src=@img/outdoor.png@&gt;&lt;img src=@img/easy.png@&gt;</v>
      </c>
      <c r="BE17" s="1" t="str">
        <f>CONCATENATE(IF(AS17&gt;0,"outdoor ",""),IF(AT17&gt;0,"pet ",""),IF(AV17="true","drink ",""),IF(AW17="true","food ",""),AU17," ",E17," ",C17,IF(BJ17=TRUE," kid",""))</f>
        <v>outdoor easy  campus</v>
      </c>
      <c r="BF17" s="1" t="str">
        <f>IF(C17="old","Old Town",IF(C17="campus","Near Campus",IF(C17="sfoco","South Foco",IF(C17="nfoco","North Foco",IF(C17="midtown","Midtown",IF(C17="cwest","Campus West",IF(C17="efoco","East FoCo",IF(C17="windsor","Windsor",""))))))))</f>
        <v>Near Campus</v>
      </c>
      <c r="BG17" s="1">
        <v>40.56626</v>
      </c>
      <c r="BH17" s="1">
        <v>-105.07835</v>
      </c>
      <c r="BI17" s="1" t="str">
        <f>CONCATENATE("[",BG17,",",BH17,"],")</f>
        <v>[40.56626,-105.07835],</v>
      </c>
    </row>
    <row r="18" spans="2:64" ht="21" customHeight="1" x14ac:dyDescent="0.25">
      <c r="B18" s="1" t="s">
        <v>56</v>
      </c>
      <c r="C18" s="1" t="s">
        <v>427</v>
      </c>
      <c r="D18" s="1" t="s">
        <v>57</v>
      </c>
      <c r="E18" s="1" t="s">
        <v>432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731</v>
      </c>
      <c r="W18" s="1">
        <f>IF(H18&gt;0,H18/100,"")</f>
        <v>15</v>
      </c>
      <c r="X18" s="1">
        <f>IF(I18&gt;0,I18/100,"")</f>
        <v>18</v>
      </c>
      <c r="Y18" s="1">
        <f>IF(J18&gt;0,J18/100,"")</f>
        <v>15</v>
      </c>
      <c r="Z18" s="1">
        <f>IF(K18&gt;0,K18/100,"")</f>
        <v>18</v>
      </c>
      <c r="AA18" s="1">
        <f>IF(L18&gt;0,L18/100,"")</f>
        <v>15</v>
      </c>
      <c r="AB18" s="1">
        <f>IF(M18&gt;0,M18/100,"")</f>
        <v>18</v>
      </c>
      <c r="AC18" s="1">
        <f>IF(N18&gt;0,N18/100,"")</f>
        <v>15</v>
      </c>
      <c r="AD18" s="1">
        <f>IF(O18&gt;0,O18/100,"")</f>
        <v>18</v>
      </c>
      <c r="AE18" s="1">
        <f>IF(P18&gt;0,P18/100,"")</f>
        <v>15</v>
      </c>
      <c r="AF18" s="1">
        <f>IF(Q18&gt;0,Q18/100,"")</f>
        <v>18</v>
      </c>
      <c r="AG18" s="1">
        <f>IF(R18&gt;0,R18/100,"")</f>
        <v>15</v>
      </c>
      <c r="AH18" s="1">
        <f>IF(S18&gt;0,S18/100,"")</f>
        <v>18</v>
      </c>
      <c r="AI18" s="1">
        <f>IF(T18&gt;0,T18/100,"")</f>
        <v>15</v>
      </c>
      <c r="AJ18" s="1">
        <f>IF(U18&gt;0,U18/100,"")</f>
        <v>18</v>
      </c>
      <c r="AK18" s="1" t="str">
        <f>IF(H18&gt;0,CONCATENATE(IF(W18&lt;=12,W18,W18-12),IF(OR(W18&lt;12,W18=24),"am","pm"),"-",IF(X18&lt;=12,X18,X18-12),IF(OR(X18&lt;12,X18=24),"am","pm")),"")</f>
        <v>3pm-6pm</v>
      </c>
      <c r="AL18" s="1" t="str">
        <f>IF(J18&gt;0,CONCATENATE(IF(Y18&lt;=12,Y18,Y18-12),IF(OR(Y18&lt;12,Y18=24),"am","pm"),"-",IF(Z18&lt;=12,Z18,Z18-12),IF(OR(Z18&lt;12,Z18=24),"am","pm")),"")</f>
        <v>3pm-6pm</v>
      </c>
      <c r="AM18" s="1" t="str">
        <f>IF(L18&gt;0,CONCATENATE(IF(AA18&lt;=12,AA18,AA18-12),IF(OR(AA18&lt;12,AA18=24),"am","pm"),"-",IF(AB18&lt;=12,AB18,AB18-12),IF(OR(AB18&lt;12,AB18=24),"am","pm")),"")</f>
        <v>3pm-6pm</v>
      </c>
      <c r="AN18" s="1" t="str">
        <f>IF(N18&gt;0,CONCATENATE(IF(AC18&lt;=12,AC18,AC18-12),IF(OR(AC18&lt;12,AC18=24),"am","pm"),"-",IF(AD18&lt;=12,AD18,AD18-12),IF(OR(AD18&lt;12,AD18=24),"am","pm")),"")</f>
        <v>3pm-6pm</v>
      </c>
      <c r="AO18" s="1" t="str">
        <f>IF(O18&gt;0,CONCATENATE(IF(AE18&lt;=12,AE18,AE18-12),IF(OR(AE18&lt;12,AE18=24),"am","pm"),"-",IF(AF18&lt;=12,AF18,AF18-12),IF(OR(AF18&lt;12,AF18=24),"am","pm")),"")</f>
        <v>3pm-6pm</v>
      </c>
      <c r="AP18" s="1" t="str">
        <f>IF(R18&gt;0,CONCATENATE(IF(AG18&lt;=12,AG18,AG18-12),IF(OR(AG18&lt;12,AG18=24),"am","pm"),"-",IF(AH18&lt;=12,AH18,AH18-12),IF(OR(AH18&lt;12,AH18=24),"am","pm")),"")</f>
        <v>3pm-6pm</v>
      </c>
      <c r="AQ18" s="1" t="str">
        <f>IF(T18&gt;0,CONCATENATE(IF(AI18&lt;=12,AI18,AI18-12),IF(OR(AI18&lt;12,AI18=24),"am","pm"),"-",IF(AJ18&lt;=12,AJ18,AJ18-12),IF(OR(AJ18&lt;12,AJ18=24),"am","pm")),"")</f>
        <v>3pm-6pm</v>
      </c>
      <c r="AR18" s="8" t="s">
        <v>239</v>
      </c>
      <c r="AS18" s="1" t="s">
        <v>296</v>
      </c>
      <c r="AU18" s="1" t="s">
        <v>28</v>
      </c>
      <c r="AV18" s="5" t="s">
        <v>307</v>
      </c>
      <c r="AW18" s="5" t="s">
        <v>308</v>
      </c>
      <c r="AX18" s="6" t="str">
        <f>CONCATENATE("{
    'name': """,B18,""",
    'area': ","""",C18,""",",
"'hours': {
      'sunday-start':","""",H18,"""",", 'sunday-end':","""",I18,"""",", 'monday-start':","""",J18,"""",", 'monday-end':","""",K18,"""",", 'tuesday-start':","""",L18,"""",", 'tuesday-end':","""",M18,""", 'wednesday-start':","""",N18,""", 'wednesday-end':","""",O18,""", 'thursday-start':","""",P18,""", 'thursday-end':","""",Q18,""", 'friday-start':","""",R18,""", 'friday-end':","""",S18,""", 'saturday-start':","""",T18,""", 'saturday-end':","""",U18,"""","},","  'description': ","""",V18,"""",", 'link':","""",AR18,"""",", 'pricing':","""",E18,"""",",   'phone-number': ","""",F18,"""",", 'address': ","""",G18,"""",", 'other-amenities': [","'",AS18,"','",AT18,"','",AU18,"'","]",", 'has-drink':",AV18,", 'has-food':",AW18,"},")</f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>IF(AS18&gt;0,"&lt;img src=@img/outdoor.png@&gt;","")</f>
        <v>&lt;img src=@img/outdoor.png@&gt;</v>
      </c>
      <c r="AZ18" s="1" t="str">
        <f>IF(AT18&gt;0,"&lt;img src=@img/pets.png@&gt;","")</f>
        <v/>
      </c>
      <c r="BA18" s="1" t="str">
        <f>IF(AU18="hard","&lt;img src=@img/hard.png@&gt;",IF(AU18="medium","&lt;img src=@img/medium.png@&gt;",IF(AU18="easy","&lt;img src=@img/easy.png@&gt;","")))</f>
        <v>&lt;img src=@img/medium.png@&gt;</v>
      </c>
      <c r="BB18" s="1" t="str">
        <f>IF(AV18="true","&lt;img src=@img/drinkicon.png@&gt;","")</f>
        <v>&lt;img src=@img/drinkicon.png@&gt;</v>
      </c>
      <c r="BC18" s="1" t="str">
        <f>IF(AW18="true","&lt;img src=@img/foodicon.png@&gt;","")</f>
        <v/>
      </c>
      <c r="BD18" s="1" t="str">
        <f>CONCATENATE(AY18,AZ18,BA18,BB18,BC18,BK18)</f>
        <v>&lt;img src=@img/outdoor.png@&gt;&lt;img src=@img/medium.png@&gt;&lt;img src=@img/drinkicon.png@&gt;&lt;img src=@img/kidicon.png@&gt;</v>
      </c>
      <c r="BE18" s="1" t="str">
        <f>CONCATENATE(IF(AS18&gt;0,"outdoor ",""),IF(AT18&gt;0,"pet ",""),IF(AV18="true","drink ",""),IF(AW18="true","food ",""),AU18," ",E18," ",C18,IF(BJ18=TRUE," kid",""))</f>
        <v>outdoor drink medium med old kid</v>
      </c>
      <c r="BF18" s="1" t="str">
        <f>IF(C18="old","Old Town",IF(C18="campus","Near Campus",IF(C18="sfoco","South Foco",IF(C18="nfoco","North Foco",IF(C18="midtown","Midtown",IF(C18="cwest","Campus West",IF(C18="efoco","East FoCo",IF(C18="windsor","Windsor",""))))))))</f>
        <v>Old Town</v>
      </c>
      <c r="BG18" s="1">
        <v>40.587240999999999</v>
      </c>
      <c r="BH18" s="1">
        <v>-105.076707</v>
      </c>
      <c r="BI18" s="1" t="str">
        <f>CONCATENATE("[",BG18,",",BH18,"],")</f>
        <v>[40.587241,-105.076707],</v>
      </c>
      <c r="BJ18" s="1" t="b">
        <v>1</v>
      </c>
      <c r="BK18" s="1" t="str">
        <f>IF(BJ18&gt;0,"&lt;img src=@img/kidicon.png@&gt;","")</f>
        <v>&lt;img src=@img/kidicon.png@&gt;</v>
      </c>
      <c r="BL18" s="1" t="s">
        <v>438</v>
      </c>
    </row>
    <row r="19" spans="2:64" ht="21" customHeight="1" x14ac:dyDescent="0.25">
      <c r="B19" s="1" t="s">
        <v>247</v>
      </c>
      <c r="C19" s="1" t="s">
        <v>427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732</v>
      </c>
      <c r="W19" s="1">
        <f>IF(H19&gt;0,H19/100,"")</f>
        <v>16</v>
      </c>
      <c r="X19" s="1">
        <f>IF(I19&gt;0,I19/100,"")</f>
        <v>24</v>
      </c>
      <c r="Y19" s="1">
        <f>IF(J19&gt;0,J19/100,"")</f>
        <v>16</v>
      </c>
      <c r="Z19" s="1">
        <f>IF(K19&gt;0,K19/100,"")</f>
        <v>18</v>
      </c>
      <c r="AA19" s="1">
        <f>IF(L19&gt;0,L19/100,"")</f>
        <v>16</v>
      </c>
      <c r="AB19" s="1">
        <f>IF(M19&gt;0,M19/100,"")</f>
        <v>18</v>
      </c>
      <c r="AC19" s="1">
        <f>IF(N19&gt;0,N19/100,"")</f>
        <v>16</v>
      </c>
      <c r="AD19" s="1">
        <f>IF(O19&gt;0,O19/100,"")</f>
        <v>18</v>
      </c>
      <c r="AE19" s="1">
        <f>IF(P19&gt;0,P19/100,"")</f>
        <v>16</v>
      </c>
      <c r="AF19" s="1">
        <f>IF(Q19&gt;0,Q19/100,"")</f>
        <v>18</v>
      </c>
      <c r="AG19" s="1">
        <f>IF(R19&gt;0,R19/100,"")</f>
        <v>16</v>
      </c>
      <c r="AH19" s="1">
        <f>IF(S19&gt;0,S19/100,"")</f>
        <v>18</v>
      </c>
      <c r="AI19" s="1">
        <f>IF(T19&gt;0,T19/100,"")</f>
        <v>16</v>
      </c>
      <c r="AJ19" s="1">
        <f>IF(U19&gt;0,U19/100,"")</f>
        <v>24</v>
      </c>
      <c r="AK19" s="1" t="str">
        <f>IF(H19&gt;0,CONCATENATE(IF(W19&lt;=12,W19,W19-12),IF(OR(W19&lt;12,W19=24),"am","pm"),"-",IF(X19&lt;=12,X19,X19-12),IF(OR(X19&lt;12,X19=24),"am","pm")),"")</f>
        <v>4pm-12am</v>
      </c>
      <c r="AL19" s="1" t="str">
        <f>IF(J19&gt;0,CONCATENATE(IF(Y19&lt;=12,Y19,Y19-12),IF(OR(Y19&lt;12,Y19=24),"am","pm"),"-",IF(Z19&lt;=12,Z19,Z19-12),IF(OR(Z19&lt;12,Z19=24),"am","pm")),"")</f>
        <v>4pm-6pm</v>
      </c>
      <c r="AM19" s="1" t="str">
        <f>IF(L19&gt;0,CONCATENATE(IF(AA19&lt;=12,AA19,AA19-12),IF(OR(AA19&lt;12,AA19=24),"am","pm"),"-",IF(AB19&lt;=12,AB19,AB19-12),IF(OR(AB19&lt;12,AB19=24),"am","pm")),"")</f>
        <v>4pm-6pm</v>
      </c>
      <c r="AN19" s="1" t="str">
        <f>IF(N19&gt;0,CONCATENATE(IF(AC19&lt;=12,AC19,AC19-12),IF(OR(AC19&lt;12,AC19=24),"am","pm"),"-",IF(AD19&lt;=12,AD19,AD19-12),IF(OR(AD19&lt;12,AD19=24),"am","pm")),"")</f>
        <v>4pm-6pm</v>
      </c>
      <c r="AO19" s="1" t="str">
        <f>IF(O19&gt;0,CONCATENATE(IF(AE19&lt;=12,AE19,AE19-12),IF(OR(AE19&lt;12,AE19=24),"am","pm"),"-",IF(AF19&lt;=12,AF19,AF19-12),IF(OR(AF19&lt;12,AF19=24),"am","pm")),"")</f>
        <v>4pm-6pm</v>
      </c>
      <c r="AP19" s="1" t="str">
        <f>IF(R19&gt;0,CONCATENATE(IF(AG19&lt;=12,AG19,AG19-12),IF(OR(AG19&lt;12,AG19=24),"am","pm"),"-",IF(AH19&lt;=12,AH19,AH19-12),IF(OR(AH19&lt;12,AH19=24),"am","pm")),"")</f>
        <v>4pm-6pm</v>
      </c>
      <c r="AQ19" s="1" t="str">
        <f>IF(T19&gt;0,CONCATENATE(IF(AI19&lt;=12,AI19,AI19-12),IF(OR(AI19&lt;12,AI19=24),"am","pm"),"-",IF(AJ19&lt;=12,AJ19,AJ19-12),IF(OR(AJ19&lt;12,AJ19=24),"am","pm")),"")</f>
        <v>4pm-12am</v>
      </c>
      <c r="AR19" s="14" t="s">
        <v>323</v>
      </c>
      <c r="AU19" s="1" t="s">
        <v>28</v>
      </c>
      <c r="AV19" s="5" t="s">
        <v>307</v>
      </c>
      <c r="AW19" s="5" t="s">
        <v>307</v>
      </c>
      <c r="AX19" s="6" t="str">
        <f>CONCATENATE("{
    'name': """,B19,""",
    'area': ","""",C19,""",",
"'hours': {
      'sunday-start':","""",H19,"""",", 'sunday-end':","""",I19,"""",", 'monday-start':","""",J19,"""",", 'monday-end':","""",K19,"""",", 'tuesday-start':","""",L19,"""",", 'tuesday-end':","""",M19,""", 'wednesday-start':","""",N19,""", 'wednesday-end':","""",O19,""", 'thursday-start':","""",P19,""", 'thursday-end':","""",Q19,""", 'friday-start':","""",R19,""", 'friday-end':","""",S19,""", 'saturday-start':","""",T19,""", 'saturday-end':","""",U19,"""","},","  'description': ","""",V19,"""",", 'link':","""",AR19,"""",", 'pricing':","""",E19,"""",",   'phone-number': ","""",F19,"""",", 'address': ","""",G19,"""",", 'other-amenities': [","'",AS19,"','",AT19,"','",AU19,"'","]",", 'has-drink':",AV19,", 'has-food':",AW19,"},")</f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>IF(AS19&gt;0,"&lt;img src=@img/outdoor.png@&gt;","")</f>
        <v/>
      </c>
      <c r="AZ19" s="1" t="str">
        <f>IF(AT19&gt;0,"&lt;img src=@img/pets.png@&gt;","")</f>
        <v/>
      </c>
      <c r="BA19" s="1" t="str">
        <f>IF(AU19="hard","&lt;img src=@img/hard.png@&gt;",IF(AU19="medium","&lt;img src=@img/medium.png@&gt;",IF(AU19="easy","&lt;img src=@img/easy.png@&gt;","")))</f>
        <v>&lt;img src=@img/medium.png@&gt;</v>
      </c>
      <c r="BB19" s="1" t="str">
        <f>IF(AV19="true","&lt;img src=@img/drinkicon.png@&gt;","")</f>
        <v>&lt;img src=@img/drinkicon.png@&gt;</v>
      </c>
      <c r="BC19" s="1" t="str">
        <f>IF(AW19="true","&lt;img src=@img/foodicon.png@&gt;","")</f>
        <v>&lt;img src=@img/foodicon.png@&gt;</v>
      </c>
      <c r="BD19" s="1" t="str">
        <f>CONCATENATE(AY19,AZ19,BA19,BB19,BC19,BK19)</f>
        <v>&lt;img src=@img/medium.png@&gt;&lt;img src=@img/drinkicon.png@&gt;&lt;img src=@img/foodicon.png@&gt;</v>
      </c>
      <c r="BE19" s="1" t="str">
        <f>CONCATENATE(IF(AS19&gt;0,"outdoor ",""),IF(AT19&gt;0,"pet ",""),IF(AV19="true","drink ",""),IF(AW19="true","food ",""),AU19," ",E19," ",C19,IF(BJ19=TRUE," kid",""))</f>
        <v>drink food medium low old</v>
      </c>
      <c r="BF19" s="1" t="str">
        <f>IF(C19="old","Old Town",IF(C19="campus","Near Campus",IF(C19="sfoco","South Foco",IF(C19="nfoco","North Foco",IF(C19="midtown","Midtown",IF(C19="cwest","Campus West",IF(C19="efoco","East FoCo",IF(C19="windsor","Windsor",""))))))))</f>
        <v>Old Town</v>
      </c>
      <c r="BG19" s="1">
        <v>40.587246</v>
      </c>
      <c r="BH19" s="1">
        <v>-105.078137</v>
      </c>
      <c r="BI19" s="1" t="str">
        <f>CONCATENATE("[",BG19,",",BH19,"],")</f>
        <v>[40.587246,-105.078137],</v>
      </c>
      <c r="BK19" s="1" t="str">
        <f>IF(BJ19&gt;0,"&lt;img src=@img/kidicon.png@&gt;","")</f>
        <v/>
      </c>
    </row>
    <row r="20" spans="2:64" ht="21" customHeight="1" x14ac:dyDescent="0.25">
      <c r="B20" s="1" t="s">
        <v>52</v>
      </c>
      <c r="C20" s="1" t="s">
        <v>309</v>
      </c>
      <c r="D20" s="1" t="s">
        <v>53</v>
      </c>
      <c r="E20" s="1" t="s">
        <v>54</v>
      </c>
      <c r="G20" s="3" t="s">
        <v>55</v>
      </c>
      <c r="W20" s="1" t="str">
        <f>IF(H20&gt;0,H20/100,"")</f>
        <v/>
      </c>
      <c r="X20" s="1" t="str">
        <f>IF(I20&gt;0,I20/100,"")</f>
        <v/>
      </c>
      <c r="Y20" s="1" t="str">
        <f>IF(J20&gt;0,J20/100,"")</f>
        <v/>
      </c>
      <c r="Z20" s="1" t="str">
        <f>IF(K20&gt;0,K20/100,"")</f>
        <v/>
      </c>
      <c r="AA20" s="1" t="str">
        <f>IF(L20&gt;0,L20/100,"")</f>
        <v/>
      </c>
      <c r="AB20" s="1" t="str">
        <f>IF(M20&gt;0,M20/100,"")</f>
        <v/>
      </c>
      <c r="AC20" s="1" t="str">
        <f>IF(N20&gt;0,N20/100,"")</f>
        <v/>
      </c>
      <c r="AD20" s="1" t="str">
        <f>IF(O20&gt;0,O20/100,"")</f>
        <v/>
      </c>
      <c r="AE20" s="1" t="str">
        <f>IF(P20&gt;0,P20/100,"")</f>
        <v/>
      </c>
      <c r="AF20" s="1" t="str">
        <f>IF(Q20&gt;0,Q20/100,"")</f>
        <v/>
      </c>
      <c r="AG20" s="1" t="str">
        <f>IF(R20&gt;0,R20/100,"")</f>
        <v/>
      </c>
      <c r="AH20" s="1" t="str">
        <f>IF(S20&gt;0,S20/100,"")</f>
        <v/>
      </c>
      <c r="AI20" s="1" t="str">
        <f>IF(T20&gt;0,T20/100,"")</f>
        <v/>
      </c>
      <c r="AJ20" s="1" t="str">
        <f>IF(U20&gt;0,U20/100,"")</f>
        <v/>
      </c>
      <c r="AK20" s="1" t="str">
        <f>IF(H20&gt;0,CONCATENATE(IF(W20&lt;=12,W20,W20-12),IF(OR(W20&lt;12,W20=24),"am","pm"),"-",IF(X20&lt;=12,X20,X20-12),IF(OR(X20&lt;12,X20=24),"am","pm")),"")</f>
        <v/>
      </c>
      <c r="AL20" s="1" t="str">
        <f>IF(J20&gt;0,CONCATENATE(IF(Y20&lt;=12,Y20,Y20-12),IF(OR(Y20&lt;12,Y20=24),"am","pm"),"-",IF(Z20&lt;=12,Z20,Z20-12),IF(OR(Z20&lt;12,Z20=24),"am","pm")),"")</f>
        <v/>
      </c>
      <c r="AM20" s="1" t="str">
        <f>IF(L20&gt;0,CONCATENATE(IF(AA20&lt;=12,AA20,AA20-12),IF(OR(AA20&lt;12,AA20=24),"am","pm"),"-",IF(AB20&lt;=12,AB20,AB20-12),IF(OR(AB20&lt;12,AB20=24),"am","pm")),"")</f>
        <v/>
      </c>
      <c r="AN20" s="1" t="str">
        <f>IF(N20&gt;0,CONCATENATE(IF(AC20&lt;=12,AC20,AC20-12),IF(OR(AC20&lt;12,AC20=24),"am","pm"),"-",IF(AD20&lt;=12,AD20,AD20-12),IF(OR(AD20&lt;12,AD20=24),"am","pm")),"")</f>
        <v/>
      </c>
      <c r="AO20" s="1" t="str">
        <f>IF(O20&gt;0,CONCATENATE(IF(AE20&lt;=12,AE20,AE20-12),IF(OR(AE20&lt;12,AE20=24),"am","pm"),"-",IF(AF20&lt;=12,AF20,AF20-12),IF(OR(AF20&lt;12,AF20=24),"am","pm")),"")</f>
        <v/>
      </c>
      <c r="AP20" s="1" t="str">
        <f>IF(R20&gt;0,CONCATENATE(IF(AG20&lt;=12,AG20,AG20-12),IF(OR(AG20&lt;12,AG20=24),"am","pm"),"-",IF(AH20&lt;=12,AH20,AH20-12),IF(OR(AH20&lt;12,AH20=24),"am","pm")),"")</f>
        <v/>
      </c>
      <c r="AQ20" s="1" t="str">
        <f>IF(T20&gt;0,CONCATENATE(IF(AI20&lt;=12,AI20,AI20-12),IF(OR(AI20&lt;12,AI20=24),"am","pm"),"-",IF(AJ20&lt;=12,AJ20,AJ20-12),IF(OR(AJ20&lt;12,AJ20=24),"am","pm")),"")</f>
        <v/>
      </c>
      <c r="AR20" s="4" t="s">
        <v>311</v>
      </c>
      <c r="AU20" s="1" t="s">
        <v>28</v>
      </c>
      <c r="AV20" s="5" t="s">
        <v>308</v>
      </c>
      <c r="AW20" s="5" t="s">
        <v>308</v>
      </c>
      <c r="AX20" s="6" t="str">
        <f>CONCATENATE("{
    'name': """,B20,""",
    'area': ","""",C20,""",",
"'hours': {
      'sunday-start':","""",H20,"""",", 'sunday-end':","""",I20,"""",", 'monday-start':","""",J20,"""",", 'monday-end':","""",K20,"""",", 'tuesday-start':","""",L20,"""",", 'tuesday-end':","""",M20,""", 'wednesday-start':","""",N20,""", 'wednesday-end':","""",O20,""", 'thursday-start':","""",P20,""", 'thursday-end':","""",Q20,""", 'friday-start':","""",R20,""", 'friday-end':","""",S20,""", 'saturday-start':","""",T20,""", 'saturday-end':","""",U20,"""","},","  'description': ","""",V20,"""",", 'link':","""",AR20,"""",", 'pricing':","""",E20,"""",",   'phone-number': ","""",F20,"""",", 'address': ","""",G20,"""",", 'other-amenities': [","'",AS20,"','",AT20,"','",AU20,"'","]",", 'has-drink':",AV20,", 'has-food':",AW20,"},")</f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>IF(AS20&gt;0,"&lt;img src=@img/outdoor.png@&gt;","")</f>
        <v/>
      </c>
      <c r="AZ20" s="1" t="str">
        <f>IF(AT20&gt;0,"&lt;img src=@img/pets.png@&gt;","")</f>
        <v/>
      </c>
      <c r="BA20" s="1" t="str">
        <f>IF(AU20="hard","&lt;img src=@img/hard.png@&gt;",IF(AU20="medium","&lt;img src=@img/medium.png@&gt;",IF(AU20="easy","&lt;img src=@img/easy.png@&gt;","")))</f>
        <v>&lt;img src=@img/medium.png@&gt;</v>
      </c>
      <c r="BB20" s="1" t="str">
        <f>IF(AV20="true","&lt;img src=@img/drinkicon.png@&gt;","")</f>
        <v/>
      </c>
      <c r="BC20" s="1" t="str">
        <f>IF(AW20="true","&lt;img src=@img/foodicon.png@&gt;","")</f>
        <v/>
      </c>
      <c r="BD20" s="1" t="str">
        <f>CONCATENATE(AY20,AZ20,BA20,BB20,BC20,BK20)</f>
        <v>&lt;img src=@img/medium.png@&gt;</v>
      </c>
      <c r="BE20" s="1" t="str">
        <f>CONCATENATE(IF(AS20&gt;0,"outdoor ",""),IF(AT20&gt;0,"pet ",""),IF(AV20="true","drink ",""),IF(AW20="true","food ",""),AU20," ",E20," ",C20,IF(BJ20=TRUE," kid",""))</f>
        <v>medium low campus</v>
      </c>
      <c r="BF20" s="1" t="str">
        <f>IF(C20="old","Old Town",IF(C20="campus","Near Campus",IF(C20="sfoco","South Foco",IF(C20="nfoco","North Foco",IF(C20="midtown","Midtown",IF(C20="cwest","Campus West",IF(C20="efoco","East FoCo",IF(C20="windsor","Windsor",""))))))))</f>
        <v>Near Campus</v>
      </c>
      <c r="BG20" s="1">
        <v>40.581021</v>
      </c>
      <c r="BH20" s="1">
        <v>-105.07677200000001</v>
      </c>
      <c r="BI20" s="1" t="str">
        <f>CONCATENATE("[",BG20,",",BH20,"],")</f>
        <v>[40.581021,-105.076772],</v>
      </c>
      <c r="BK20" s="1" t="str">
        <f>IF(BJ20&gt;0,"&lt;img src=@img/kidicon.png@&gt;","")</f>
        <v/>
      </c>
    </row>
    <row r="21" spans="2:64" ht="21" customHeight="1" x14ac:dyDescent="0.25">
      <c r="B21" s="1" t="s">
        <v>302</v>
      </c>
      <c r="C21" s="1" t="s">
        <v>429</v>
      </c>
      <c r="D21" s="1" t="s">
        <v>78</v>
      </c>
      <c r="E21" s="1" t="s">
        <v>432</v>
      </c>
      <c r="G21" s="9" t="s">
        <v>291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482</v>
      </c>
      <c r="W21" s="1" t="str">
        <f>IF(H21&gt;0,H21/100,"")</f>
        <v/>
      </c>
      <c r="X21" s="1" t="str">
        <f>IF(I21&gt;0,I21/100,"")</f>
        <v/>
      </c>
      <c r="Y21" s="1">
        <f>IF(J21&gt;0,J21/100,"")</f>
        <v>15</v>
      </c>
      <c r="Z21" s="1">
        <f>IF(K21&gt;0,K21/100,"")</f>
        <v>19</v>
      </c>
      <c r="AA21" s="1">
        <f>IF(L21&gt;0,L21/100,"")</f>
        <v>15</v>
      </c>
      <c r="AB21" s="1">
        <f>IF(M21&gt;0,M21/100,"")</f>
        <v>19</v>
      </c>
      <c r="AC21" s="1">
        <f>IF(N21&gt;0,N21/100,"")</f>
        <v>15</v>
      </c>
      <c r="AD21" s="1">
        <f>IF(O21&gt;0,O21/100,"")</f>
        <v>19</v>
      </c>
      <c r="AE21" s="1">
        <f>IF(P21&gt;0,P21/100,"")</f>
        <v>15</v>
      </c>
      <c r="AF21" s="1">
        <f>IF(Q21&gt;0,Q21/100,"")</f>
        <v>19</v>
      </c>
      <c r="AG21" s="1">
        <f>IF(R21&gt;0,R21/100,"")</f>
        <v>15</v>
      </c>
      <c r="AH21" s="1">
        <f>IF(S21&gt;0,S21/100,"")</f>
        <v>19</v>
      </c>
      <c r="AI21" s="1" t="str">
        <f>IF(T21&gt;0,T21/100,"")</f>
        <v/>
      </c>
      <c r="AJ21" s="1" t="str">
        <f>IF(U21&gt;0,U21/100,"")</f>
        <v/>
      </c>
      <c r="AK21" s="1" t="str">
        <f>IF(H21&gt;0,CONCATENATE(IF(W21&lt;=12,W21,W21-12),IF(OR(W21&lt;12,W21=24),"am","pm"),"-",IF(X21&lt;=12,X21,X21-12),IF(OR(X21&lt;12,X21=24),"am","pm")),"")</f>
        <v/>
      </c>
      <c r="AL21" s="1" t="str">
        <f>IF(J21&gt;0,CONCATENATE(IF(Y21&lt;=12,Y21,Y21-12),IF(OR(Y21&lt;12,Y21=24),"am","pm"),"-",IF(Z21&lt;=12,Z21,Z21-12),IF(OR(Z21&lt;12,Z21=24),"am","pm")),"")</f>
        <v>3pm-7pm</v>
      </c>
      <c r="AM21" s="1" t="str">
        <f>IF(L21&gt;0,CONCATENATE(IF(AA21&lt;=12,AA21,AA21-12),IF(OR(AA21&lt;12,AA21=24),"am","pm"),"-",IF(AB21&lt;=12,AB21,AB21-12),IF(OR(AB21&lt;12,AB21=24),"am","pm")),"")</f>
        <v>3pm-7pm</v>
      </c>
      <c r="AN21" s="1" t="str">
        <f>IF(N21&gt;0,CONCATENATE(IF(AC21&lt;=12,AC21,AC21-12),IF(OR(AC21&lt;12,AC21=24),"am","pm"),"-",IF(AD21&lt;=12,AD21,AD21-12),IF(OR(AD21&lt;12,AD21=24),"am","pm")),"")</f>
        <v>3pm-7pm</v>
      </c>
      <c r="AO21" s="1" t="str">
        <f>IF(O21&gt;0,CONCATENATE(IF(AE21&lt;=12,AE21,AE21-12),IF(OR(AE21&lt;12,AE21=24),"am","pm"),"-",IF(AF21&lt;=12,AF21,AF21-12),IF(OR(AF21&lt;12,AF21=24),"am","pm")),"")</f>
        <v>3pm-7pm</v>
      </c>
      <c r="AP21" s="1" t="str">
        <f>IF(R21&gt;0,CONCATENATE(IF(AG21&lt;=12,AG21,AG21-12),IF(OR(AG21&lt;12,AG21=24),"am","pm"),"-",IF(AH21&lt;=12,AH21,AH21-12),IF(OR(AH21&lt;12,AH21=24),"am","pm")),"")</f>
        <v>3pm-7pm</v>
      </c>
      <c r="AQ21" s="1" t="str">
        <f>IF(T21&gt;0,CONCATENATE(IF(AI21&lt;=12,AI21,AI21-12),IF(OR(AI21&lt;12,AI21=24),"am","pm"),"-",IF(AJ21&lt;=12,AJ21,AJ21-12),IF(OR(AJ21&lt;12,AJ21=24),"am","pm")),"")</f>
        <v/>
      </c>
      <c r="AR21" s="8" t="s">
        <v>303</v>
      </c>
      <c r="AU21" s="1" t="s">
        <v>300</v>
      </c>
      <c r="AV21" s="5" t="s">
        <v>307</v>
      </c>
      <c r="AW21" s="5" t="s">
        <v>307</v>
      </c>
      <c r="AX21" s="6" t="str">
        <f>CONCATENATE("{
    'name': """,B21,""",
    'area': ","""",C21,""",",
"'hours': {
      'sunday-start':","""",H21,"""",", 'sunday-end':","""",I21,"""",", 'monday-start':","""",J21,"""",", 'monday-end':","""",K21,"""",", 'tuesday-start':","""",L21,"""",", 'tuesday-end':","""",M21,""", 'wednesday-start':","""",N21,""", 'wednesday-end':","""",O21,""", 'thursday-start':","""",P21,""", 'thursday-end':","""",Q21,""", 'friday-start':","""",R21,""", 'friday-end':","""",S21,""", 'saturday-start':","""",T21,""", 'saturday-end':","""",U21,"""","},","  'description': ","""",V21,"""",", 'link':","""",AR21,"""",", 'pricing':","""",E21,"""",",   'phone-number': ","""",F21,"""",", 'address': ","""",G21,"""",", 'other-amenities': [","'",AS21,"','",AT21,"','",AU21,"'","]",", 'has-drink':",AV21,", 'has-food':",AW21,"},")</f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>IF(AS21&gt;0,"&lt;img src=@img/outdoor.png@&gt;","")</f>
        <v/>
      </c>
      <c r="AZ21" s="1" t="str">
        <f>IF(AT21&gt;0,"&lt;img src=@img/pets.png@&gt;","")</f>
        <v/>
      </c>
      <c r="BA21" s="1" t="str">
        <f>IF(AU21="hard","&lt;img src=@img/hard.png@&gt;",IF(AU21="medium","&lt;img src=@img/medium.png@&gt;",IF(AU21="easy","&lt;img src=@img/easy.png@&gt;","")))</f>
        <v>&lt;img src=@img/easy.png@&gt;</v>
      </c>
      <c r="BB21" s="1" t="str">
        <f>IF(AV21="true","&lt;img src=@img/drinkicon.png@&gt;","")</f>
        <v>&lt;img src=@img/drinkicon.png@&gt;</v>
      </c>
      <c r="BC21" s="1" t="str">
        <f>IF(AW21="true","&lt;img src=@img/foodicon.png@&gt;","")</f>
        <v>&lt;img src=@img/foodicon.png@&gt;</v>
      </c>
      <c r="BD21" s="1" t="str">
        <f>CONCATENATE(AY21,AZ21,BA21,BB21,BC21,BK21)</f>
        <v>&lt;img src=@img/easy.png@&gt;&lt;img src=@img/drinkicon.png@&gt;&lt;img src=@img/foodicon.png@&gt;</v>
      </c>
      <c r="BE21" s="1" t="str">
        <f>CONCATENATE(IF(AS21&gt;0,"outdoor ",""),IF(AT21&gt;0,"pet ",""),IF(AV21="true","drink ",""),IF(AW21="true","food ",""),AU21," ",E21," ",C21,IF(BJ21=TRUE," kid",""))</f>
        <v>drink food easy med sfoco</v>
      </c>
      <c r="BF21" s="1" t="str">
        <f>IF(C21="old","Old Town",IF(C21="campus","Near Campus",IF(C21="sfoco","South Foco",IF(C21="nfoco","North Foco",IF(C21="midtown","Midtown",IF(C21="cwest","Campus West",IF(C21="efoco","East FoCo",IF(C21="windsor","Windsor",""))))))))</f>
        <v>South Foco</v>
      </c>
      <c r="BG21" s="1">
        <v>40.523828000000002</v>
      </c>
      <c r="BH21" s="1">
        <v>-105.027387</v>
      </c>
      <c r="BI21" s="1" t="str">
        <f>CONCATENATE("[",BG21,",",BH21,"],")</f>
        <v>[40.523828,-105.027387],</v>
      </c>
      <c r="BK21" s="1" t="str">
        <f>IF(BJ21&gt;0,"&lt;img src=@img/kidicon.png@&gt;","")</f>
        <v/>
      </c>
    </row>
    <row r="22" spans="2:64" ht="21" customHeight="1" x14ac:dyDescent="0.25">
      <c r="B22" s="1" t="s">
        <v>151</v>
      </c>
      <c r="C22" s="1" t="s">
        <v>309</v>
      </c>
      <c r="D22" s="1" t="s">
        <v>273</v>
      </c>
      <c r="E22" s="1" t="s">
        <v>432</v>
      </c>
      <c r="G22" s="1" t="s">
        <v>152</v>
      </c>
      <c r="H22" s="1">
        <v>1400</v>
      </c>
      <c r="I22" s="1">
        <v>1700</v>
      </c>
      <c r="J22" s="1">
        <v>1400</v>
      </c>
      <c r="K22" s="1">
        <v>1700</v>
      </c>
      <c r="L22" s="1">
        <v>1400</v>
      </c>
      <c r="M22" s="1">
        <v>1700</v>
      </c>
      <c r="N22" s="1">
        <v>1400</v>
      </c>
      <c r="O22" s="1">
        <v>1700</v>
      </c>
      <c r="P22" s="1">
        <v>1400</v>
      </c>
      <c r="Q22" s="1">
        <v>1700</v>
      </c>
      <c r="R22" s="1">
        <v>1400</v>
      </c>
      <c r="S22" s="1">
        <v>1700</v>
      </c>
      <c r="T22" s="1">
        <v>1400</v>
      </c>
      <c r="U22" s="1">
        <v>1700</v>
      </c>
      <c r="V22" s="1" t="s">
        <v>754</v>
      </c>
      <c r="W22" s="1">
        <f>IF(H22&gt;0,H22/100,"")</f>
        <v>14</v>
      </c>
      <c r="X22" s="1">
        <f>IF(I22&gt;0,I22/100,"")</f>
        <v>17</v>
      </c>
      <c r="Y22" s="1">
        <f>IF(J22&gt;0,J22/100,"")</f>
        <v>14</v>
      </c>
      <c r="Z22" s="1">
        <f>IF(K22&gt;0,K22/100,"")</f>
        <v>17</v>
      </c>
      <c r="AA22" s="1">
        <f>IF(L22&gt;0,L22/100,"")</f>
        <v>14</v>
      </c>
      <c r="AB22" s="1">
        <f>IF(M22&gt;0,M22/100,"")</f>
        <v>17</v>
      </c>
      <c r="AC22" s="1">
        <f>IF(N22&gt;0,N22/100,"")</f>
        <v>14</v>
      </c>
      <c r="AD22" s="1">
        <f>IF(O22&gt;0,O22/100,"")</f>
        <v>17</v>
      </c>
      <c r="AE22" s="1">
        <f>IF(P22&gt;0,P22/100,"")</f>
        <v>14</v>
      </c>
      <c r="AF22" s="1">
        <f>IF(Q22&gt;0,Q22/100,"")</f>
        <v>17</v>
      </c>
      <c r="AG22" s="1">
        <f>IF(R22&gt;0,R22/100,"")</f>
        <v>14</v>
      </c>
      <c r="AH22" s="1">
        <f>IF(S22&gt;0,S22/100,"")</f>
        <v>17</v>
      </c>
      <c r="AI22" s="1">
        <f>IF(T22&gt;0,T22/100,"")</f>
        <v>14</v>
      </c>
      <c r="AJ22" s="1">
        <f>IF(U22&gt;0,U22/100,"")</f>
        <v>17</v>
      </c>
      <c r="AK22" s="1" t="str">
        <f>IF(H22&gt;0,CONCATENATE(IF(W22&lt;=12,W22,W22-12),IF(OR(W22&lt;12,W22=24),"am","pm"),"-",IF(X22&lt;=12,X22,X22-12),IF(OR(X22&lt;12,X22=24),"am","pm")),"")</f>
        <v>2pm-5pm</v>
      </c>
      <c r="AL22" s="1" t="str">
        <f>IF(J22&gt;0,CONCATENATE(IF(Y22&lt;=12,Y22,Y22-12),IF(OR(Y22&lt;12,Y22=24),"am","pm"),"-",IF(Z22&lt;=12,Z22,Z22-12),IF(OR(Z22&lt;12,Z22=24),"am","pm")),"")</f>
        <v>2pm-5pm</v>
      </c>
      <c r="AM22" s="1" t="str">
        <f>IF(L22&gt;0,CONCATENATE(IF(AA22&lt;=12,AA22,AA22-12),IF(OR(AA22&lt;12,AA22=24),"am","pm"),"-",IF(AB22&lt;=12,AB22,AB22-12),IF(OR(AB22&lt;12,AB22=24),"am","pm")),"")</f>
        <v>2pm-5pm</v>
      </c>
      <c r="AN22" s="1" t="str">
        <f>IF(N22&gt;0,CONCATENATE(IF(AC22&lt;=12,AC22,AC22-12),IF(OR(AC22&lt;12,AC22=24),"am","pm"),"-",IF(AD22&lt;=12,AD22,AD22-12),IF(OR(AD22&lt;12,AD22=24),"am","pm")),"")</f>
        <v>2pm-5pm</v>
      </c>
      <c r="AO22" s="1" t="str">
        <f>IF(O22&gt;0,CONCATENATE(IF(AE22&lt;=12,AE22,AE22-12),IF(OR(AE22&lt;12,AE22=24),"am","pm"),"-",IF(AF22&lt;=12,AF22,AF22-12),IF(OR(AF22&lt;12,AF22=24),"am","pm")),"")</f>
        <v>2pm-5pm</v>
      </c>
      <c r="AP22" s="1" t="str">
        <f>IF(R22&gt;0,CONCATENATE(IF(AG22&lt;=12,AG22,AG22-12),IF(OR(AG22&lt;12,AG22=24),"am","pm"),"-",IF(AH22&lt;=12,AH22,AH22-12),IF(OR(AH22&lt;12,AH22=24),"am","pm")),"")</f>
        <v>2pm-5pm</v>
      </c>
      <c r="AQ22" s="1" t="str">
        <f>IF(T22&gt;0,CONCATENATE(IF(AI22&lt;=12,AI22,AI22-12),IF(OR(AI22&lt;12,AI22=24),"am","pm"),"-",IF(AJ22&lt;=12,AJ22,AJ22-12),IF(OR(AJ22&lt;12,AJ22=24),"am","pm")),"")</f>
        <v>2pm-5pm</v>
      </c>
      <c r="AR22" s="10" t="s">
        <v>274</v>
      </c>
      <c r="AS22" s="1" t="s">
        <v>296</v>
      </c>
      <c r="AU22" s="1" t="s">
        <v>300</v>
      </c>
      <c r="AV22" s="5" t="s">
        <v>307</v>
      </c>
      <c r="AW22" s="5" t="s">
        <v>308</v>
      </c>
      <c r="AX22" s="6" t="str">
        <f>CONCATENATE("{
    'name': """,B22,""",
    'area': ","""",C22,""",",
"'hours': {
      'sunday-start':","""",H22,"""",", 'sunday-end':","""",I22,"""",", 'monday-start':","""",J22,"""",", 'monday-end':","""",K22,"""",", 'tuesday-start':","""",L22,"""",", 'tuesday-end':","""",M22,""", 'wednesday-start':","""",N22,""", 'wednesday-end':","""",O22,""", 'thursday-start':","""",P22,""", 'thursday-end':","""",Q22,""", 'friday-start':","""",R22,""", 'friday-end':","""",S22,""", 'saturday-start':","""",T22,""", 'saturday-end':","""",U22,"""","},","  'description': ","""",V22,"""",", 'link':","""",AR22,"""",", 'pricing':","""",E22,"""",",   'phone-number': ","""",F22,"""",", 'address': ","""",G22,"""",", 'other-amenities': [","'",AS22,"','",AT22,"','",AU22,"'","]",", 'has-drink':",AV22,", 'has-food':",AW22,"},")</f>
        <v>{
    'name': "Black Bottle Brewing",
    'area': "campus",'hours':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"Monday-Sunday&lt;br&gt;2pm-5pm:&lt;br&gt;$1 off Black Bottle Beers&lt;br&gt;$3 well drinks&lt;br&gt;$5 Moscow Mules&lt;br&gt;&lt;br&gt;Toddler Tuesdays: &lt;br&gt;Kids eat FREE!&lt;br&gt;&lt;br&gt;Wednesday and Sunday: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>IF(AS22&gt;0,"&lt;img src=@img/outdoor.png@&gt;","")</f>
        <v>&lt;img src=@img/outdoor.png@&gt;</v>
      </c>
      <c r="AZ22" s="1" t="str">
        <f>IF(AT22&gt;0,"&lt;img src=@img/pets.png@&gt;","")</f>
        <v/>
      </c>
      <c r="BA22" s="1" t="str">
        <f>IF(AU22="hard","&lt;img src=@img/hard.png@&gt;",IF(AU22="medium","&lt;img src=@img/medium.png@&gt;",IF(AU22="easy","&lt;img src=@img/easy.png@&gt;","")))</f>
        <v>&lt;img src=@img/easy.png@&gt;</v>
      </c>
      <c r="BB22" s="1" t="str">
        <f>IF(AV22="true","&lt;img src=@img/drinkicon.png@&gt;","")</f>
        <v>&lt;img src=@img/drinkicon.png@&gt;</v>
      </c>
      <c r="BC22" s="1" t="str">
        <f>IF(AW22="true","&lt;img src=@img/foodicon.png@&gt;","")</f>
        <v/>
      </c>
      <c r="BD22" s="1" t="str">
        <f>CONCATENATE(AY22,AZ22,BA22,BB22,BC22,BK22)</f>
        <v>&lt;img src=@img/outdoor.png@&gt;&lt;img src=@img/easy.png@&gt;&lt;img src=@img/drinkicon.png@&gt;&lt;img src=@img/kidicon.png@&gt;</v>
      </c>
      <c r="BE22" s="1" t="str">
        <f>CONCATENATE(IF(AS22&gt;0,"outdoor ",""),IF(AT22&gt;0,"pet ",""),IF(AV22="true","drink ",""),IF(AW22="true","food ",""),AU22," ",E22," ",C22,IF(BJ22=TRUE," kid",""))</f>
        <v>outdoor drink easy med campus kid</v>
      </c>
      <c r="BF22" s="1" t="str">
        <f>IF(C22="old","Old Town",IF(C22="campus","Near Campus",IF(C22="sfoco","South Foco",IF(C22="nfoco","North Foco",IF(C22="midtown","Midtown",IF(C22="cwest","Campus West",IF(C22="efoco","East FoCo",IF(C22="windsor","Windsor",""))))))))</f>
        <v>Near Campus</v>
      </c>
      <c r="BG22" s="1">
        <v>40.566203000000002</v>
      </c>
      <c r="BH22" s="1">
        <v>-105.07862</v>
      </c>
      <c r="BI22" s="1" t="str">
        <f>CONCATENATE("[",BG22,",",BH22,"],")</f>
        <v>[40.566203,-105.07862],</v>
      </c>
      <c r="BJ22" s="1" t="b">
        <v>1</v>
      </c>
      <c r="BK22" s="1" t="str">
        <f>IF(BJ22&gt;0,"&lt;img src=@img/kidicon.png@&gt;","")</f>
        <v>&lt;img src=@img/kidicon.png@&gt;</v>
      </c>
      <c r="BL22" s="1" t="s">
        <v>439</v>
      </c>
    </row>
    <row r="23" spans="2:64" ht="21" customHeight="1" x14ac:dyDescent="0.25">
      <c r="B23" s="1" t="s">
        <v>267</v>
      </c>
      <c r="C23" s="1" t="s">
        <v>427</v>
      </c>
      <c r="D23" s="1" t="s">
        <v>78</v>
      </c>
      <c r="E23" s="1" t="s">
        <v>432</v>
      </c>
      <c r="G23" s="9" t="s">
        <v>292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483</v>
      </c>
      <c r="W23" s="1" t="str">
        <f>IF(H23&gt;0,H23/100,"")</f>
        <v/>
      </c>
      <c r="X23" s="1" t="str">
        <f>IF(I23&gt;0,I23/100,"")</f>
        <v/>
      </c>
      <c r="Y23" s="1">
        <f>IF(J23&gt;0,J23/100,"")</f>
        <v>10</v>
      </c>
      <c r="Z23" s="1">
        <f>IF(K23&gt;0,K23/100,"")</f>
        <v>14</v>
      </c>
      <c r="AA23" s="1">
        <f>IF(L23&gt;0,L23/100,"")</f>
        <v>14</v>
      </c>
      <c r="AB23" s="1">
        <f>IF(M23&gt;0,M23/100,"")</f>
        <v>19</v>
      </c>
      <c r="AC23" s="1">
        <f>IF(N23&gt;0,N23/100,"")</f>
        <v>14</v>
      </c>
      <c r="AD23" s="1">
        <f>IF(O23&gt;0,O23/100,"")</f>
        <v>19</v>
      </c>
      <c r="AE23" s="1">
        <f>IF(P23&gt;0,P23/100,"")</f>
        <v>14</v>
      </c>
      <c r="AF23" s="1">
        <f>IF(Q23&gt;0,Q23/100,"")</f>
        <v>19</v>
      </c>
      <c r="AG23" s="1">
        <f>IF(R23&gt;0,R23/100,"")</f>
        <v>14</v>
      </c>
      <c r="AH23" s="1">
        <f>IF(S23&gt;0,S23/100,"")</f>
        <v>19</v>
      </c>
      <c r="AI23" s="1">
        <f>IF(T23&gt;0,T23/100,"")</f>
        <v>11</v>
      </c>
      <c r="AJ23" s="1">
        <f>IF(U23&gt;0,U23/100,"")</f>
        <v>16</v>
      </c>
      <c r="AK23" s="1" t="str">
        <f>IF(H23&gt;0,CONCATENATE(IF(W23&lt;=12,W23,W23-12),IF(OR(W23&lt;12,W23=24),"am","pm"),"-",IF(X23&lt;=12,X23,X23-12),IF(OR(X23&lt;12,X23=24),"am","pm")),"")</f>
        <v/>
      </c>
      <c r="AL23" s="1" t="str">
        <f>IF(J23&gt;0,CONCATENATE(IF(Y23&lt;=12,Y23,Y23-12),IF(OR(Y23&lt;12,Y23=24),"am","pm"),"-",IF(Z23&lt;=12,Z23,Z23-12),IF(OR(Z23&lt;12,Z23=24),"am","pm")),"")</f>
        <v>10am-2pm</v>
      </c>
      <c r="AM23" s="1" t="str">
        <f>IF(L23&gt;0,CONCATENATE(IF(AA23&lt;=12,AA23,AA23-12),IF(OR(AA23&lt;12,AA23=24),"am","pm"),"-",IF(AB23&lt;=12,AB23,AB23-12),IF(OR(AB23&lt;12,AB23=24),"am","pm")),"")</f>
        <v>2pm-7pm</v>
      </c>
      <c r="AN23" s="1" t="str">
        <f>IF(N23&gt;0,CONCATENATE(IF(AC23&lt;=12,AC23,AC23-12),IF(OR(AC23&lt;12,AC23=24),"am","pm"),"-",IF(AD23&lt;=12,AD23,AD23-12),IF(OR(AD23&lt;12,AD23=24),"am","pm")),"")</f>
        <v>2pm-7pm</v>
      </c>
      <c r="AO23" s="1" t="str">
        <f>IF(O23&gt;0,CONCATENATE(IF(AE23&lt;=12,AE23,AE23-12),IF(OR(AE23&lt;12,AE23=24),"am","pm"),"-",IF(AF23&lt;=12,AF23,AF23-12),IF(OR(AF23&lt;12,AF23=24),"am","pm")),"")</f>
        <v>2pm-7pm</v>
      </c>
      <c r="AP23" s="1" t="str">
        <f>IF(R23&gt;0,CONCATENATE(IF(AG23&lt;=12,AG23,AG23-12),IF(OR(AG23&lt;12,AG23=24),"am","pm"),"-",IF(AH23&lt;=12,AH23,AH23-12),IF(OR(AH23&lt;12,AH23=24),"am","pm")),"")</f>
        <v>2pm-7pm</v>
      </c>
      <c r="AQ23" s="1" t="str">
        <f>IF(T23&gt;0,CONCATENATE(IF(AI23&lt;=12,AI23,AI23-12),IF(OR(AI23&lt;12,AI23=24),"am","pm"),"-",IF(AJ23&lt;=12,AJ23,AJ23-12),IF(OR(AJ23&lt;12,AJ23=24),"am","pm")),"")</f>
        <v>11am-4pm</v>
      </c>
      <c r="AR23" s="4" t="s">
        <v>359</v>
      </c>
      <c r="AU23" s="1" t="s">
        <v>299</v>
      </c>
      <c r="AV23" s="5" t="s">
        <v>307</v>
      </c>
      <c r="AW23" s="5" t="s">
        <v>307</v>
      </c>
      <c r="AX23" s="6" t="str">
        <f>CONCATENATE("{
    'name': """,B23,""",
    'area': ","""",C23,""",",
"'hours': {
      'sunday-start':","""",H23,"""",", 'sunday-end':","""",I23,"""",", 'monday-start':","""",J23,"""",", 'monday-end':","""",K23,"""",", 'tuesday-start':","""",L23,"""",", 'tuesday-end':","""",M23,""", 'wednesday-start':","""",N23,""", 'wednesday-end':","""",O23,""", 'thursday-start':","""",P23,""", 'thursday-end':","""",Q23,""", 'friday-start':","""",R23,""", 'friday-end':","""",S23,""", 'saturday-start':","""",T23,""", 'saturday-end':","""",U23,"""","},","  'description': ","""",V23,"""",", 'link':","""",AR23,"""",", 'pricing':","""",E23,"""",",   'phone-number': ","""",F23,"""",", 'address': ","""",G23,"""",", 'other-amenities': [","'",AS23,"','",AT23,"','",AU23,"'","]",", 'has-drink':",AV23,", 'has-food':",AW23,"},")</f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>IF(AS23&gt;0,"&lt;img src=@img/outdoor.png@&gt;","")</f>
        <v/>
      </c>
      <c r="AZ23" s="1" t="str">
        <f>IF(AT23&gt;0,"&lt;img src=@img/pets.png@&gt;","")</f>
        <v/>
      </c>
      <c r="BA23" s="1" t="str">
        <f>IF(AU23="hard","&lt;img src=@img/hard.png@&gt;",IF(AU23="medium","&lt;img src=@img/medium.png@&gt;",IF(AU23="easy","&lt;img src=@img/easy.png@&gt;","")))</f>
        <v>&lt;img src=@img/hard.png@&gt;</v>
      </c>
      <c r="BB23" s="1" t="str">
        <f>IF(AV23="true","&lt;img src=@img/drinkicon.png@&gt;","")</f>
        <v>&lt;img src=@img/drinkicon.png@&gt;</v>
      </c>
      <c r="BC23" s="1" t="str">
        <f>IF(AW23="true","&lt;img src=@img/foodicon.png@&gt;","")</f>
        <v>&lt;img src=@img/foodicon.png@&gt;</v>
      </c>
      <c r="BD23" s="1" t="str">
        <f>CONCATENATE(AY23,AZ23,BA23,BB23,BC23,BK23)</f>
        <v>&lt;img src=@img/hard.png@&gt;&lt;img src=@img/drinkicon.png@&gt;&lt;img src=@img/foodicon.png@&gt;&lt;img src=@img/kidicon.png@&gt;</v>
      </c>
      <c r="BE23" s="1" t="str">
        <f>CONCATENATE(IF(AS23&gt;0,"outdoor ",""),IF(AT23&gt;0,"pet ",""),IF(AV23="true","drink ",""),IF(AW23="true","food ",""),AU23," ",E23," ",C23,IF(BJ23=TRUE," kid",""))</f>
        <v>drink food hard med old kid</v>
      </c>
      <c r="BF23" s="1" t="str">
        <f>IF(C23="old","Old Town",IF(C23="campus","Near Campus",IF(C23="sfoco","South Foco",IF(C23="nfoco","North Foco",IF(C23="midtown","Midtown",IF(C23="cwest","Campus West",IF(C23="efoco","East FoCo",IF(C23="windsor","Windsor",""))))))))</f>
        <v>Old Town</v>
      </c>
      <c r="BG23" s="1">
        <v>40.588160999999999</v>
      </c>
      <c r="BH23" s="1">
        <v>-105.07480700000001</v>
      </c>
      <c r="BI23" s="1" t="str">
        <f>CONCATENATE("[",BG23,",",BH23,"],")</f>
        <v>[40.588161,-105.074807],</v>
      </c>
      <c r="BJ23" s="1" t="b">
        <v>1</v>
      </c>
      <c r="BK23" s="1" t="str">
        <f>IF(BJ23&gt;0,"&lt;img src=@img/kidicon.png@&gt;","")</f>
        <v>&lt;img src=@img/kidicon.png@&gt;</v>
      </c>
      <c r="BL23" s="1" t="s">
        <v>440</v>
      </c>
    </row>
    <row r="24" spans="2:64" ht="21" customHeight="1" x14ac:dyDescent="0.25">
      <c r="B24" s="1" t="s">
        <v>178</v>
      </c>
      <c r="C24" s="1" t="s">
        <v>427</v>
      </c>
      <c r="D24" s="1" t="s">
        <v>53</v>
      </c>
      <c r="E24" s="1" t="s">
        <v>432</v>
      </c>
      <c r="G24" s="1" t="s">
        <v>179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484</v>
      </c>
      <c r="W24" s="1" t="str">
        <f>IF(H24&gt;0,H24/100,"")</f>
        <v/>
      </c>
      <c r="X24" s="1" t="str">
        <f>IF(I24&gt;0,I24/100,"")</f>
        <v/>
      </c>
      <c r="Y24" s="1">
        <f>IF(J24&gt;0,J24/100,"")</f>
        <v>15</v>
      </c>
      <c r="Z24" s="1">
        <f>IF(K24&gt;0,K24/100,"")</f>
        <v>18</v>
      </c>
      <c r="AA24" s="1">
        <f>IF(L24&gt;0,L24/100,"")</f>
        <v>15</v>
      </c>
      <c r="AB24" s="1">
        <f>IF(M24&gt;0,M24/100,"")</f>
        <v>18</v>
      </c>
      <c r="AC24" s="1">
        <f>IF(N24&gt;0,N24/100,"")</f>
        <v>15</v>
      </c>
      <c r="AD24" s="1">
        <f>IF(O24&gt;0,O24/100,"")</f>
        <v>18</v>
      </c>
      <c r="AE24" s="1">
        <f>IF(P24&gt;0,P24/100,"")</f>
        <v>15</v>
      </c>
      <c r="AF24" s="1">
        <f>IF(Q24&gt;0,Q24/100,"")</f>
        <v>18</v>
      </c>
      <c r="AG24" s="1">
        <f>IF(R24&gt;0,R24/100,"")</f>
        <v>15</v>
      </c>
      <c r="AH24" s="1">
        <f>IF(S24&gt;0,S24/100,"")</f>
        <v>18</v>
      </c>
      <c r="AI24" s="1" t="str">
        <f>IF(T24&gt;0,T24/100,"")</f>
        <v/>
      </c>
      <c r="AJ24" s="1" t="str">
        <f>IF(U24&gt;0,U24/100,"")</f>
        <v/>
      </c>
      <c r="AK24" s="1" t="str">
        <f>IF(H24&gt;0,CONCATENATE(IF(W24&lt;=12,W24,W24-12),IF(OR(W24&lt;12,W24=24),"am","pm"),"-",IF(X24&lt;=12,X24,X24-12),IF(OR(X24&lt;12,X24=24),"am","pm")),"")</f>
        <v/>
      </c>
      <c r="AL24" s="1" t="str">
        <f>IF(J24&gt;0,CONCATENATE(IF(Y24&lt;=12,Y24,Y24-12),IF(OR(Y24&lt;12,Y24=24),"am","pm"),"-",IF(Z24&lt;=12,Z24,Z24-12),IF(OR(Z24&lt;12,Z24=24),"am","pm")),"")</f>
        <v>3pm-6pm</v>
      </c>
      <c r="AM24" s="1" t="str">
        <f>IF(L24&gt;0,CONCATENATE(IF(AA24&lt;=12,AA24,AA24-12),IF(OR(AA24&lt;12,AA24=24),"am","pm"),"-",IF(AB24&lt;=12,AB24,AB24-12),IF(OR(AB24&lt;12,AB24=24),"am","pm")),"")</f>
        <v>3pm-6pm</v>
      </c>
      <c r="AN24" s="1" t="str">
        <f>IF(N24&gt;0,CONCATENATE(IF(AC24&lt;=12,AC24,AC24-12),IF(OR(AC24&lt;12,AC24=24),"am","pm"),"-",IF(AD24&lt;=12,AD24,AD24-12),IF(OR(AD24&lt;12,AD24=24),"am","pm")),"")</f>
        <v>3pm-6pm</v>
      </c>
      <c r="AO24" s="1" t="str">
        <f>IF(O24&gt;0,CONCATENATE(IF(AE24&lt;=12,AE24,AE24-12),IF(OR(AE24&lt;12,AE24=24),"am","pm"),"-",IF(AF24&lt;=12,AF24,AF24-12),IF(OR(AF24&lt;12,AF24=24),"am","pm")),"")</f>
        <v>3pm-6pm</v>
      </c>
      <c r="AP24" s="1" t="str">
        <f>IF(R24&gt;0,CONCATENATE(IF(AG24&lt;=12,AG24,AG24-12),IF(OR(AG24&lt;12,AG24=24),"am","pm"),"-",IF(AH24&lt;=12,AH24,AH24-12),IF(OR(AH24&lt;12,AH24=24),"am","pm")),"")</f>
        <v>3pm-6pm</v>
      </c>
      <c r="AQ24" s="1" t="str">
        <f>IF(T24&gt;0,CONCATENATE(IF(AI24&lt;=12,AI24,AI24-12),IF(OR(AI24&lt;12,AI24=24),"am","pm"),"-",IF(AJ24&lt;=12,AJ24,AJ24-12),IF(OR(AJ24&lt;12,AJ24=24),"am","pm")),"")</f>
        <v/>
      </c>
      <c r="AR24" s="4" t="s">
        <v>345</v>
      </c>
      <c r="AS24" s="1" t="s">
        <v>296</v>
      </c>
      <c r="AU24" s="1" t="s">
        <v>299</v>
      </c>
      <c r="AV24" s="5" t="s">
        <v>307</v>
      </c>
      <c r="AW24" s="5" t="s">
        <v>308</v>
      </c>
      <c r="AX24" s="6" t="str">
        <f>CONCATENATE("{
    'name': """,B24,""",
    'area': ","""",C24,""",",
"'hours': {
      'sunday-start':","""",H24,"""",", 'sunday-end':","""",I24,"""",", 'monday-start':","""",J24,"""",", 'monday-end':","""",K24,"""",", 'tuesday-start':","""",L24,"""",", 'tuesday-end':","""",M24,""", 'wednesday-start':","""",N24,""", 'wednesday-end':","""",O24,""", 'thursday-start':","""",P24,""", 'thursday-end':","""",Q24,""", 'friday-start':","""",R24,""", 'friday-end':","""",S24,""", 'saturday-start':","""",T24,""", 'saturday-end':","""",U24,"""","},","  'description': ","""",V24,"""",", 'link':","""",AR24,"""",", 'pricing':","""",E24,"""",",   'phone-number': ","""",F24,"""",", 'address': ","""",G24,"""",", 'other-amenities': [","'",AS24,"','",AT24,"','",AU24,"'","]",", 'has-drink':",AV24,", 'has-food':",AW24,"},")</f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>IF(AS24&gt;0,"&lt;img src=@img/outdoor.png@&gt;","")</f>
        <v>&lt;img src=@img/outdoor.png@&gt;</v>
      </c>
      <c r="AZ24" s="1" t="str">
        <f>IF(AT24&gt;0,"&lt;img src=@img/pets.png@&gt;","")</f>
        <v/>
      </c>
      <c r="BA24" s="1" t="str">
        <f>IF(AU24="hard","&lt;img src=@img/hard.png@&gt;",IF(AU24="medium","&lt;img src=@img/medium.png@&gt;",IF(AU24="easy","&lt;img src=@img/easy.png@&gt;","")))</f>
        <v>&lt;img src=@img/hard.png@&gt;</v>
      </c>
      <c r="BB24" s="1" t="str">
        <f>IF(AV24="true","&lt;img src=@img/drinkicon.png@&gt;","")</f>
        <v>&lt;img src=@img/drinkicon.png@&gt;</v>
      </c>
      <c r="BC24" s="1" t="str">
        <f>IF(AW24="true","&lt;img src=@img/foodicon.png@&gt;","")</f>
        <v/>
      </c>
      <c r="BD24" s="1" t="str">
        <f>CONCATENATE(AY24,AZ24,BA24,BB24,BC24,BK24)</f>
        <v>&lt;img src=@img/outdoor.png@&gt;&lt;img src=@img/hard.png@&gt;&lt;img src=@img/drinkicon.png@&gt;</v>
      </c>
      <c r="BE24" s="1" t="str">
        <f>CONCATENATE(IF(AS24&gt;0,"outdoor ",""),IF(AT24&gt;0,"pet ",""),IF(AV24="true","drink ",""),IF(AW24="true","food ",""),AU24," ",E24," ",C24,IF(BJ24=TRUE," kid",""))</f>
        <v>outdoor drink hard med old</v>
      </c>
      <c r="BF24" s="1" t="str">
        <f>IF(C24="old","Old Town",IF(C24="campus","Near Campus",IF(C24="sfoco","South Foco",IF(C24="nfoco","North Foco",IF(C24="midtown","Midtown",IF(C24="cwest","Campus West",IF(C24="efoco","East FoCo",IF(C24="windsor","Windsor",""))))))))</f>
        <v>Old Town</v>
      </c>
      <c r="BG24" s="1">
        <v>40.585295000000002</v>
      </c>
      <c r="BH24" s="1">
        <v>-105.077524</v>
      </c>
      <c r="BI24" s="1" t="str">
        <f>CONCATENATE("[",BG24,",",BH24,"],")</f>
        <v>[40.585295,-105.077524],</v>
      </c>
      <c r="BK24" s="1" t="str">
        <f>IF(BJ24&gt;0,"&lt;img src=@img/kidicon.png@&gt;","")</f>
        <v/>
      </c>
    </row>
    <row r="25" spans="2:64" ht="21" customHeight="1" x14ac:dyDescent="0.25">
      <c r="B25" s="1" t="s">
        <v>666</v>
      </c>
      <c r="C25" s="1" t="s">
        <v>427</v>
      </c>
      <c r="E25" s="1" t="s">
        <v>432</v>
      </c>
      <c r="G25" s="1" t="s">
        <v>690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709</v>
      </c>
      <c r="W25" s="1" t="str">
        <f>IF(H25&gt;0,H25/100,"")</f>
        <v/>
      </c>
      <c r="X25" s="1" t="str">
        <f>IF(I25&gt;0,I25/100,"")</f>
        <v/>
      </c>
      <c r="Y25" s="1" t="str">
        <f>IF(J25&gt;0,J25/100,"")</f>
        <v/>
      </c>
      <c r="Z25" s="1" t="str">
        <f>IF(K25&gt;0,K25/100,"")</f>
        <v/>
      </c>
      <c r="AA25" s="1" t="str">
        <f>IF(L25&gt;0,L25/100,"")</f>
        <v/>
      </c>
      <c r="AB25" s="1" t="str">
        <f>IF(M25&gt;0,M25/100,"")</f>
        <v/>
      </c>
      <c r="AC25" s="1" t="str">
        <f>IF(N25&gt;0,N25/100,"")</f>
        <v/>
      </c>
      <c r="AD25" s="1" t="str">
        <f>IF(O25&gt;0,O25/100,"")</f>
        <v/>
      </c>
      <c r="AE25" s="1">
        <f>IF(P25&gt;0,P25/100,"")</f>
        <v>20</v>
      </c>
      <c r="AF25" s="1">
        <f>IF(Q25&gt;0,Q25/100,"")</f>
        <v>24</v>
      </c>
      <c r="AG25" s="1">
        <f>IF(R25&gt;0,R25/100,"")</f>
        <v>18</v>
      </c>
      <c r="AH25" s="1">
        <f>IF(S25&gt;0,S25/100,"")</f>
        <v>20</v>
      </c>
      <c r="AI25" s="1">
        <f>IF(T25&gt;0,T25/100,"")</f>
        <v>18</v>
      </c>
      <c r="AJ25" s="1">
        <f>IF(U25&gt;0,U25/100,"")</f>
        <v>20</v>
      </c>
      <c r="AK25" s="1" t="str">
        <f>IF(H25&gt;0,CONCATENATE(IF(W25&lt;=12,W25,W25-12),IF(OR(W25&lt;12,W25=24),"am","pm"),"-",IF(X25&lt;=12,X25,X25-12),IF(OR(X25&lt;12,X25=24),"am","pm")),"")</f>
        <v/>
      </c>
      <c r="AL25" s="1" t="str">
        <f>IF(J25&gt;0,CONCATENATE(IF(Y25&lt;=12,Y25,Y25-12),IF(OR(Y25&lt;12,Y25=24),"am","pm"),"-",IF(Z25&lt;=12,Z25,Z25-12),IF(OR(Z25&lt;12,Z25=24),"am","pm")),"")</f>
        <v/>
      </c>
      <c r="AM25" s="1" t="str">
        <f>IF(L25&gt;0,CONCATENATE(IF(AA25&lt;=12,AA25,AA25-12),IF(OR(AA25&lt;12,AA25=24),"am","pm"),"-",IF(AB25&lt;=12,AB25,AB25-12),IF(OR(AB25&lt;12,AB25=24),"am","pm")),"")</f>
        <v/>
      </c>
      <c r="AN25" s="1" t="str">
        <f>IF(N25&gt;0,CONCATENATE(IF(AC25&lt;=12,AC25,AC25-12),IF(OR(AC25&lt;12,AC25=24),"am","pm"),"-",IF(AD25&lt;=12,AD25,AD25-12),IF(OR(AD25&lt;12,AD25=24),"am","pm")),"")</f>
        <v/>
      </c>
      <c r="AO25" s="1" t="str">
        <f>IF(O25&gt;0,CONCATENATE(IF(AE25&lt;=12,AE25,AE25-12),IF(OR(AE25&lt;12,AE25=24),"am","pm"),"-",IF(AF25&lt;=12,AF25,AF25-12),IF(OR(AF25&lt;12,AF25=24),"am","pm")),"")</f>
        <v/>
      </c>
      <c r="AP25" s="1" t="str">
        <f>IF(R25&gt;0,CONCATENATE(IF(AG25&lt;=12,AG25,AG25-12),IF(OR(AG25&lt;12,AG25=24),"am","pm"),"-",IF(AH25&lt;=12,AH25,AH25-12),IF(OR(AH25&lt;12,AH25=24),"am","pm")),"")</f>
        <v>6pm-8pm</v>
      </c>
      <c r="AQ25" s="1" t="str">
        <f>IF(T25&gt;0,CONCATENATE(IF(AI25&lt;=12,AI25,AI25-12),IF(OR(AI25&lt;12,AI25=24),"am","pm"),"-",IF(AJ25&lt;=12,AJ25,AJ25-12),IF(OR(AJ25&lt;12,AJ25=24),"am","pm")),"")</f>
        <v>6pm-8pm</v>
      </c>
      <c r="AR25" s="1" t="s">
        <v>708</v>
      </c>
      <c r="AU25" s="1" t="s">
        <v>299</v>
      </c>
      <c r="AV25" s="5" t="s">
        <v>307</v>
      </c>
      <c r="AW25" s="5" t="s">
        <v>307</v>
      </c>
      <c r="AX25" s="6" t="str">
        <f>CONCATENATE("{
    'name': """,B25,""",
    'area': ","""",C25,""",",
"'hours': {
      'sunday-start':","""",H25,"""",", 'sunday-end':","""",I25,"""",", 'monday-start':","""",J25,"""",", 'monday-end':","""",K25,"""",", 'tuesday-start':","""",L25,"""",", 'tuesday-end':","""",M25,""", 'wednesday-start':","""",N25,""", 'wednesday-end':","""",O25,""", 'thursday-start':","""",P25,""", 'thursday-end':","""",Q25,""", 'friday-start':","""",R25,""", 'friday-end':","""",S25,""", 'saturday-start':","""",T25,""", 'saturday-end':","""",U25,"""","},","  'description': ","""",V25,"""",", 'link':","""",AR25,"""",", 'pricing':","""",E25,"""",",   'phone-number': ","""",F25,"""",", 'address': ","""",G25,"""",", 'other-amenities': [","'",AS25,"','",AT25,"','",AU25,"'","]",", 'has-drink':",AV25,", 'has-food':",AW25,"},")</f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>IF(AS25&gt;0,"&lt;img src=@img/outdoor.png@&gt;","")</f>
        <v/>
      </c>
      <c r="AZ25" s="1" t="str">
        <f>IF(AT25&gt;0,"&lt;img src=@img/pets.png@&gt;","")</f>
        <v/>
      </c>
      <c r="BA25" s="1" t="str">
        <f>IF(AU25="hard","&lt;img src=@img/hard.png@&gt;",IF(AU25="medium","&lt;img src=@img/medium.png@&gt;",IF(AU25="easy","&lt;img src=@img/easy.png@&gt;","")))</f>
        <v>&lt;img src=@img/hard.png@&gt;</v>
      </c>
      <c r="BB25" s="1" t="str">
        <f>IF(AV25="true","&lt;img src=@img/drinkicon.png@&gt;","")</f>
        <v>&lt;img src=@img/drinkicon.png@&gt;</v>
      </c>
      <c r="BC25" s="1" t="str">
        <f>IF(AW25="true","&lt;img src=@img/foodicon.png@&gt;","")</f>
        <v>&lt;img src=@img/foodicon.png@&gt;</v>
      </c>
      <c r="BD25" s="1" t="str">
        <f>CONCATENATE(AY25,AZ25,BA25,BB25,BC25,BK25)</f>
        <v>&lt;img src=@img/hard.png@&gt;&lt;img src=@img/drinkicon.png@&gt;&lt;img src=@img/foodicon.png@&gt;</v>
      </c>
      <c r="BE25" s="1" t="str">
        <f>CONCATENATE(IF(AS25&gt;0,"outdoor ",""),IF(AT25&gt;0,"pet ",""),IF(AV25="true","drink ",""),IF(AW25="true","food ",""),AU25," ",E25," ",C25,IF(BJ25=TRUE," kid",""))</f>
        <v>drink food hard med old</v>
      </c>
      <c r="BF25" s="1" t="str">
        <f>IF(C25="old","Old Town",IF(C25="campus","Near Campus",IF(C25="sfoco","South Foco",IF(C25="nfoco","North Foco",IF(C25="midtown","Midtown",IF(C25="cwest","Campus West",IF(C25="efoco","East FoCo",IF(C25="windsor","Windsor",""))))))))</f>
        <v>Old Town</v>
      </c>
      <c r="BG25" s="1">
        <v>40.588140000000003</v>
      </c>
      <c r="BH25" s="1">
        <v>-105.07477</v>
      </c>
      <c r="BI25" s="1" t="str">
        <f>CONCATENATE("[",BG25,",",BH25,"],")</f>
        <v>[40.58814,-105.07477],</v>
      </c>
    </row>
    <row r="26" spans="2:64" ht="21" customHeight="1" x14ac:dyDescent="0.25">
      <c r="B26" s="1" t="s">
        <v>268</v>
      </c>
      <c r="C26" s="1" t="s">
        <v>427</v>
      </c>
      <c r="D26" s="1" t="s">
        <v>78</v>
      </c>
      <c r="E26" s="1" t="s">
        <v>432</v>
      </c>
      <c r="G26" s="1" t="s">
        <v>269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485</v>
      </c>
      <c r="W26" s="1" t="str">
        <f>IF(H26&gt;0,H26/100,"")</f>
        <v/>
      </c>
      <c r="X26" s="1" t="str">
        <f>IF(I26&gt;0,I26/100,"")</f>
        <v/>
      </c>
      <c r="Y26" s="1" t="str">
        <f>IF(J26&gt;0,J26/100,"")</f>
        <v/>
      </c>
      <c r="Z26" s="1" t="str">
        <f>IF(K26&gt;0,K26/100,"")</f>
        <v/>
      </c>
      <c r="AA26" s="1" t="str">
        <f>IF(L26&gt;0,L26/100,"")</f>
        <v/>
      </c>
      <c r="AB26" s="1" t="str">
        <f>IF(M26&gt;0,M26/100,"")</f>
        <v/>
      </c>
      <c r="AC26" s="1" t="str">
        <f>IF(N26&gt;0,N26/100,"")</f>
        <v/>
      </c>
      <c r="AD26" s="1" t="str">
        <f>IF(O26&gt;0,O26/100,"")</f>
        <v/>
      </c>
      <c r="AE26" s="1">
        <f>IF(P26&gt;0,P26/100,"")</f>
        <v>15</v>
      </c>
      <c r="AF26" s="1">
        <f>IF(Q26&gt;0,Q26/100,"")</f>
        <v>18</v>
      </c>
      <c r="AG26" s="1">
        <f>IF(R26&gt;0,R26/100,"")</f>
        <v>15</v>
      </c>
      <c r="AH26" s="1">
        <f>IF(S26&gt;0,S26/100,"")</f>
        <v>18</v>
      </c>
      <c r="AI26" s="1">
        <f>IF(T26&gt;0,T26/100,"")</f>
        <v>15</v>
      </c>
      <c r="AJ26" s="1">
        <f>IF(U26&gt;0,U26/100,"")</f>
        <v>18</v>
      </c>
      <c r="AK26" s="1" t="str">
        <f>IF(H26&gt;0,CONCATENATE(IF(W26&lt;=12,W26,W26-12),IF(OR(W26&lt;12,W26=24),"am","pm"),"-",IF(X26&lt;=12,X26,X26-12),IF(OR(X26&lt;12,X26=24),"am","pm")),"")</f>
        <v/>
      </c>
      <c r="AL26" s="1" t="str">
        <f>IF(J26&gt;0,CONCATENATE(IF(Y26&lt;=12,Y26,Y26-12),IF(OR(Y26&lt;12,Y26=24),"am","pm"),"-",IF(Z26&lt;=12,Z26,Z26-12),IF(OR(Z26&lt;12,Z26=24),"am","pm")),"")</f>
        <v/>
      </c>
      <c r="AM26" s="1" t="str">
        <f>IF(L26&gt;0,CONCATENATE(IF(AA26&lt;=12,AA26,AA26-12),IF(OR(AA26&lt;12,AA26=24),"am","pm"),"-",IF(AB26&lt;=12,AB26,AB26-12),IF(OR(AB26&lt;12,AB26=24),"am","pm")),"")</f>
        <v/>
      </c>
      <c r="AN26" s="1" t="str">
        <f>IF(N26&gt;0,CONCATENATE(IF(AC26&lt;=12,AC26,AC26-12),IF(OR(AC26&lt;12,AC26=24),"am","pm"),"-",IF(AD26&lt;=12,AD26,AD26-12),IF(OR(AD26&lt;12,AD26=24),"am","pm")),"")</f>
        <v/>
      </c>
      <c r="AO26" s="1" t="str">
        <f>IF(O26&gt;0,CONCATENATE(IF(AE26&lt;=12,AE26,AE26-12),IF(OR(AE26&lt;12,AE26=24),"am","pm"),"-",IF(AF26&lt;=12,AF26,AF26-12),IF(OR(AF26&lt;12,AF26=24),"am","pm")),"")</f>
        <v/>
      </c>
      <c r="AP26" s="1" t="str">
        <f>IF(R26&gt;0,CONCATENATE(IF(AG26&lt;=12,AG26,AG26-12),IF(OR(AG26&lt;12,AG26=24),"am","pm"),"-",IF(AH26&lt;=12,AH26,AH26-12),IF(OR(AH26&lt;12,AH26=24),"am","pm")),"")</f>
        <v>3pm-6pm</v>
      </c>
      <c r="AQ26" s="1" t="str">
        <f>IF(T26&gt;0,CONCATENATE(IF(AI26&lt;=12,AI26,AI26-12),IF(OR(AI26&lt;12,AI26=24),"am","pm"),"-",IF(AJ26&lt;=12,AJ26,AJ26-12),IF(OR(AJ26&lt;12,AJ26=24),"am","pm")),"")</f>
        <v>3pm-6pm</v>
      </c>
      <c r="AU26" s="1" t="s">
        <v>299</v>
      </c>
      <c r="AV26" s="5" t="s">
        <v>307</v>
      </c>
      <c r="AW26" s="5" t="s">
        <v>308</v>
      </c>
      <c r="AX26" s="6" t="str">
        <f>CONCATENATE("{
    'name': """,B26,""",
    'area': ","""",C26,""",",
"'hours': {
      'sunday-start':","""",H26,"""",", 'sunday-end':","""",I26,"""",", 'monday-start':","""",J26,"""",", 'monday-end':","""",K26,"""",", 'tuesday-start':","""",L26,"""",", 'tuesday-end':","""",M26,""", 'wednesday-start':","""",N26,""", 'wednesday-end':","""",O26,""", 'thursday-start':","""",P26,""", 'thursday-end':","""",Q26,""", 'friday-start':","""",R26,""", 'friday-end':","""",S26,""", 'saturday-start':","""",T26,""", 'saturday-end':","""",U26,"""","},","  'description': ","""",V26,"""",", 'link':","""",AR26,"""",", 'pricing':","""",E26,"""",",   'phone-number': ","""",F26,"""",", 'address': ","""",G26,"""",", 'other-amenities': [","'",AS26,"','",AT26,"','",AU26,"'","]",", 'has-drink':",AV26,", 'has-food':",AW26,"},")</f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>IF(AS26&gt;0,"&lt;img src=@img/outdoor.png@&gt;","")</f>
        <v/>
      </c>
      <c r="AZ26" s="1" t="str">
        <f>IF(AT26&gt;0,"&lt;img src=@img/pets.png@&gt;","")</f>
        <v/>
      </c>
      <c r="BA26" s="1" t="str">
        <f>IF(AU26="hard","&lt;img src=@img/hard.png@&gt;",IF(AU26="medium","&lt;img src=@img/medium.png@&gt;",IF(AU26="easy","&lt;img src=@img/easy.png@&gt;","")))</f>
        <v>&lt;img src=@img/hard.png@&gt;</v>
      </c>
      <c r="BB26" s="1" t="str">
        <f>IF(AV26="true","&lt;img src=@img/drinkicon.png@&gt;","")</f>
        <v>&lt;img src=@img/drinkicon.png@&gt;</v>
      </c>
      <c r="BC26" s="1" t="str">
        <f>IF(AW26="true","&lt;img src=@img/foodicon.png@&gt;","")</f>
        <v/>
      </c>
      <c r="BD26" s="1" t="str">
        <f>CONCATENATE(AY26,AZ26,BA26,BB26,BC26,BK26)</f>
        <v>&lt;img src=@img/hard.png@&gt;&lt;img src=@img/drinkicon.png@&gt;</v>
      </c>
      <c r="BE26" s="1" t="str">
        <f>CONCATENATE(IF(AS26&gt;0,"outdoor ",""),IF(AT26&gt;0,"pet ",""),IF(AV26="true","drink ",""),IF(AW26="true","food ",""),AU26," ",E26," ",C26,IF(BJ26=TRUE," kid",""))</f>
        <v>drink hard med old</v>
      </c>
      <c r="BF26" s="1" t="str">
        <f>IF(C26="old","Old Town",IF(C26="campus","Near Campus",IF(C26="sfoco","South Foco",IF(C26="nfoco","North Foco",IF(C26="midtown","Midtown",IF(C26="cwest","Campus West",IF(C26="efoco","East FoCo",IF(C26="windsor","Windsor",""))))))))</f>
        <v>Old Town</v>
      </c>
      <c r="BG26" s="1">
        <v>40.587682999999998</v>
      </c>
      <c r="BH26" s="1">
        <v>-105.075332</v>
      </c>
      <c r="BI26" s="1" t="str">
        <f>CONCATENATE("[",BG26,",",BH26,"],")</f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522</v>
      </c>
      <c r="C27" s="1" t="s">
        <v>310</v>
      </c>
      <c r="D27" s="1" t="s">
        <v>523</v>
      </c>
      <c r="E27" s="1" t="s">
        <v>54</v>
      </c>
      <c r="G27" s="1" t="s">
        <v>524</v>
      </c>
      <c r="W27" s="1" t="str">
        <f>IF(H27&gt;0,H27/100,"")</f>
        <v/>
      </c>
      <c r="X27" s="1" t="str">
        <f>IF(I27&gt;0,I27/100,"")</f>
        <v/>
      </c>
      <c r="Y27" s="1" t="str">
        <f>IF(J27&gt;0,J27/100,"")</f>
        <v/>
      </c>
      <c r="Z27" s="1" t="str">
        <f>IF(K27&gt;0,K27/100,"")</f>
        <v/>
      </c>
      <c r="AA27" s="1" t="str">
        <f>IF(L27&gt;0,L27/100,"")</f>
        <v/>
      </c>
      <c r="AB27" s="1" t="str">
        <f>IF(M27&gt;0,M27/100,"")</f>
        <v/>
      </c>
      <c r="AC27" s="1" t="str">
        <f>IF(N27&gt;0,N27/100,"")</f>
        <v/>
      </c>
      <c r="AD27" s="1" t="str">
        <f>IF(O27&gt;0,O27/100,"")</f>
        <v/>
      </c>
      <c r="AE27" s="1" t="str">
        <f>IF(P27&gt;0,P27/100,"")</f>
        <v/>
      </c>
      <c r="AF27" s="1" t="str">
        <f>IF(Q27&gt;0,Q27/100,"")</f>
        <v/>
      </c>
      <c r="AG27" s="1" t="str">
        <f>IF(R27&gt;0,R27/100,"")</f>
        <v/>
      </c>
      <c r="AH27" s="1" t="str">
        <f>IF(S27&gt;0,S27/100,"")</f>
        <v/>
      </c>
      <c r="AI27" s="1" t="str">
        <f>IF(T27&gt;0,T27/100,"")</f>
        <v/>
      </c>
      <c r="AJ27" s="1" t="str">
        <f>IF(U27&gt;0,U27/100,"")</f>
        <v/>
      </c>
      <c r="AK27" s="1" t="str">
        <f>IF(H27&gt;0,CONCATENATE(IF(W27&lt;=12,W27,W27-12),IF(OR(W27&lt;12,W27=24),"am","pm"),"-",IF(X27&lt;=12,X27,X27-12),IF(OR(X27&lt;12,X27=24),"am","pm")),"")</f>
        <v/>
      </c>
      <c r="AL27" s="1" t="str">
        <f>IF(J27&gt;0,CONCATENATE(IF(Y27&lt;=12,Y27,Y27-12),IF(OR(Y27&lt;12,Y27=24),"am","pm"),"-",IF(Z27&lt;=12,Z27,Z27-12),IF(OR(Z27&lt;12,Z27=24),"am","pm")),"")</f>
        <v/>
      </c>
      <c r="AM27" s="1" t="str">
        <f>IF(L27&gt;0,CONCATENATE(IF(AA27&lt;=12,AA27,AA27-12),IF(OR(AA27&lt;12,AA27=24),"am","pm"),"-",IF(AB27&lt;=12,AB27,AB27-12),IF(OR(AB27&lt;12,AB27=24),"am","pm")),"")</f>
        <v/>
      </c>
      <c r="AN27" s="1" t="str">
        <f>IF(N27&gt;0,CONCATENATE(IF(AC27&lt;=12,AC27,AC27-12),IF(OR(AC27&lt;12,AC27=24),"am","pm"),"-",IF(AD27&lt;=12,AD27,AD27-12),IF(OR(AD27&lt;12,AD27=24),"am","pm")),"")</f>
        <v/>
      </c>
      <c r="AO27" s="1" t="str">
        <f>IF(O27&gt;0,CONCATENATE(IF(AE27&lt;=12,AE27,AE27-12),IF(OR(AE27&lt;12,AE27=24),"am","pm"),"-",IF(AF27&lt;=12,AF27,AF27-12),IF(OR(AF27&lt;12,AF27=24),"am","pm")),"")</f>
        <v/>
      </c>
      <c r="AP27" s="1" t="str">
        <f>IF(R27&gt;0,CONCATENATE(IF(AG27&lt;=12,AG27,AG27-12),IF(OR(AG27&lt;12,AG27=24),"am","pm"),"-",IF(AH27&lt;=12,AH27,AH27-12),IF(OR(AH27&lt;12,AH27=24),"am","pm")),"")</f>
        <v/>
      </c>
      <c r="AQ27" s="1" t="str">
        <f>IF(T27&gt;0,CONCATENATE(IF(AI27&lt;=12,AI27,AI27-12),IF(OR(AI27&lt;12,AI27=24),"am","pm"),"-",IF(AJ27&lt;=12,AJ27,AJ27-12),IF(OR(AJ27&lt;12,AJ27=24),"am","pm")),"")</f>
        <v/>
      </c>
      <c r="AU27" s="1" t="s">
        <v>300</v>
      </c>
      <c r="AV27" s="5" t="s">
        <v>308</v>
      </c>
      <c r="AW27" s="5" t="s">
        <v>308</v>
      </c>
      <c r="AX27" s="6" t="str">
        <f>CONCATENATE("{
    'name': """,B27,""",
    'area': ","""",C27,""",",
"'hours': {
      'sunday-start':","""",H27,"""",", 'sunday-end':","""",I27,"""",", 'monday-start':","""",J27,"""",", 'monday-end':","""",K27,"""",", 'tuesday-start':","""",L27,"""",", 'tuesday-end':","""",M27,""", 'wednesday-start':","""",N27,""", 'wednesday-end':","""",O27,""", 'thursday-start':","""",P27,""", 'thursday-end':","""",Q27,""", 'friday-start':","""",R27,""", 'friday-end':","""",S27,""", 'saturday-start':","""",T27,""", 'saturday-end':","""",U27,"""","},","  'description': ","""",V27,"""",", 'link':","""",AR27,"""",", 'pricing':","""",E27,"""",",   'phone-number': ","""",F27,"""",", 'address': ","""",G27,"""",", 'other-amenities': [","'",AS27,"','",AT27,"','",AU27,"'","]",", 'has-drink':",AV27,", 'has-food':",AW27,"},")</f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>IF(AS27&gt;0,"&lt;img src=@img/outdoor.png@&gt;","")</f>
        <v/>
      </c>
      <c r="AZ27" s="1" t="str">
        <f>IF(AT27&gt;0,"&lt;img src=@img/pets.png@&gt;","")</f>
        <v/>
      </c>
      <c r="BA27" s="1" t="str">
        <f>IF(AU27="hard","&lt;img src=@img/hard.png@&gt;",IF(AU27="medium","&lt;img src=@img/medium.png@&gt;",IF(AU27="easy","&lt;img src=@img/easy.png@&gt;","")))</f>
        <v>&lt;img src=@img/easy.png@&gt;</v>
      </c>
      <c r="BB27" s="1" t="str">
        <f>IF(AV27="true","&lt;img src=@img/drinkicon.png@&gt;","")</f>
        <v/>
      </c>
      <c r="BC27" s="1" t="str">
        <f>IF(AW27="true","&lt;img src=@img/foodicon.png@&gt;","")</f>
        <v/>
      </c>
      <c r="BD27" s="1" t="str">
        <f>CONCATENATE(AY27,AZ27,BA27,BB27,BC27,BK27)</f>
        <v>&lt;img src=@img/easy.png@&gt;</v>
      </c>
      <c r="BE27" s="1" t="str">
        <f>CONCATENATE(IF(AS27&gt;0,"outdoor ",""),IF(AT27&gt;0,"pet ",""),IF(AV27="true","drink ",""),IF(AW27="true","food ",""),AU27," ",E27," ",C27,IF(BJ27=TRUE," kid",""))</f>
        <v>easy low midtown</v>
      </c>
      <c r="BF27" s="1" t="str">
        <f>IF(C27="old","Old Town",IF(C27="campus","Near Campus",IF(C27="sfoco","South Foco",IF(C27="nfoco","North Foco",IF(C27="midtown","Midtown",IF(C27="cwest","Campus West",IF(C27="efoco","East FoCo",IF(C27="windsor","Windsor",""))))))))</f>
        <v>Midtown</v>
      </c>
      <c r="BG27" s="1">
        <v>40.539721</v>
      </c>
      <c r="BH27" s="1">
        <v>-105.07867899999999</v>
      </c>
      <c r="BI27" s="1" t="str">
        <f>CONCATENATE("[",BG27,",",BH27,"],")</f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180</v>
      </c>
      <c r="C28" s="1" t="s">
        <v>429</v>
      </c>
      <c r="D28" s="1" t="s">
        <v>78</v>
      </c>
      <c r="E28" s="1" t="s">
        <v>54</v>
      </c>
      <c r="G28" s="1" t="s">
        <v>181</v>
      </c>
      <c r="W28" s="1" t="str">
        <f>IF(H28&gt;0,H28/100,"")</f>
        <v/>
      </c>
      <c r="X28" s="1" t="str">
        <f>IF(I28&gt;0,I28/100,"")</f>
        <v/>
      </c>
      <c r="Y28" s="1" t="str">
        <f>IF(J28&gt;0,J28/100,"")</f>
        <v/>
      </c>
      <c r="Z28" s="1" t="str">
        <f>IF(K28&gt;0,K28/100,"")</f>
        <v/>
      </c>
      <c r="AA28" s="1" t="str">
        <f>IF(L28&gt;0,L28/100,"")</f>
        <v/>
      </c>
      <c r="AB28" s="1" t="str">
        <f>IF(M28&gt;0,M28/100,"")</f>
        <v/>
      </c>
      <c r="AC28" s="1" t="str">
        <f>IF(N28&gt;0,N28/100,"")</f>
        <v/>
      </c>
      <c r="AD28" s="1" t="str">
        <f>IF(O28&gt;0,O28/100,"")</f>
        <v/>
      </c>
      <c r="AE28" s="1" t="str">
        <f>IF(P28&gt;0,P28/100,"")</f>
        <v/>
      </c>
      <c r="AF28" s="1" t="str">
        <f>IF(Q28&gt;0,Q28/100,"")</f>
        <v/>
      </c>
      <c r="AG28" s="1" t="str">
        <f>IF(R28&gt;0,R28/100,"")</f>
        <v/>
      </c>
      <c r="AH28" s="1" t="str">
        <f>IF(S28&gt;0,S28/100,"")</f>
        <v/>
      </c>
      <c r="AI28" s="1" t="str">
        <f>IF(T28&gt;0,T28/100,"")</f>
        <v/>
      </c>
      <c r="AJ28" s="1" t="str">
        <f>IF(U28&gt;0,U28/100,"")</f>
        <v/>
      </c>
      <c r="AK28" s="1" t="str">
        <f>IF(H28&gt;0,CONCATENATE(IF(W28&lt;=12,W28,W28-12),IF(OR(W28&lt;12,W28=24),"am","pm"),"-",IF(X28&lt;=12,X28,X28-12),IF(OR(X28&lt;12,X28=24),"am","pm")),"")</f>
        <v/>
      </c>
      <c r="AL28" s="1" t="str">
        <f>IF(J28&gt;0,CONCATENATE(IF(Y28&lt;=12,Y28,Y28-12),IF(OR(Y28&lt;12,Y28=24),"am","pm"),"-",IF(Z28&lt;=12,Z28,Z28-12),IF(OR(Z28&lt;12,Z28=24),"am","pm")),"")</f>
        <v/>
      </c>
      <c r="AM28" s="1" t="str">
        <f>IF(L28&gt;0,CONCATENATE(IF(AA28&lt;=12,AA28,AA28-12),IF(OR(AA28&lt;12,AA28=24),"am","pm"),"-",IF(AB28&lt;=12,AB28,AB28-12),IF(OR(AB28&lt;12,AB28=24),"am","pm")),"")</f>
        <v/>
      </c>
      <c r="AN28" s="1" t="str">
        <f>IF(N28&gt;0,CONCATENATE(IF(AC28&lt;=12,AC28,AC28-12),IF(OR(AC28&lt;12,AC28=24),"am","pm"),"-",IF(AD28&lt;=12,AD28,AD28-12),IF(OR(AD28&lt;12,AD28=24),"am","pm")),"")</f>
        <v/>
      </c>
      <c r="AO28" s="1" t="str">
        <f>IF(O28&gt;0,CONCATENATE(IF(AE28&lt;=12,AE28,AE28-12),IF(OR(AE28&lt;12,AE28=24),"am","pm"),"-",IF(AF28&lt;=12,AF28,AF28-12),IF(OR(AF28&lt;12,AF28=24),"am","pm")),"")</f>
        <v/>
      </c>
      <c r="AP28" s="1" t="str">
        <f>IF(R28&gt;0,CONCATENATE(IF(AG28&lt;=12,AG28,AG28-12),IF(OR(AG28&lt;12,AG28=24),"am","pm"),"-",IF(AH28&lt;=12,AH28,AH28-12),IF(OR(AH28&lt;12,AH28=24),"am","pm")),"")</f>
        <v/>
      </c>
      <c r="AQ28" s="1" t="str">
        <f>IF(T28&gt;0,CONCATENATE(IF(AI28&lt;=12,AI28,AI28-12),IF(OR(AI28&lt;12,AI28=24),"am","pm"),"-",IF(AJ28&lt;=12,AJ28,AJ28-12),IF(OR(AJ28&lt;12,AJ28=24),"am","pm")),"")</f>
        <v/>
      </c>
      <c r="AR28" s="4" t="s">
        <v>346</v>
      </c>
      <c r="AU28" s="1" t="s">
        <v>300</v>
      </c>
      <c r="AV28" s="5" t="s">
        <v>308</v>
      </c>
      <c r="AW28" s="5" t="s">
        <v>308</v>
      </c>
      <c r="AX28" s="6" t="str">
        <f>CONCATENATE("{
    'name': """,B28,""",
    'area': ","""",C28,""",",
"'hours': {
      'sunday-start':","""",H28,"""",", 'sunday-end':","""",I28,"""",", 'monday-start':","""",J28,"""",", 'monday-end':","""",K28,"""",", 'tuesday-start':","""",L28,"""",", 'tuesday-end':","""",M28,""", 'wednesday-start':","""",N28,""", 'wednesday-end':","""",O28,""", 'thursday-start':","""",P28,""", 'thursday-end':","""",Q28,""", 'friday-start':","""",R28,""", 'friday-end':","""",S28,""", 'saturday-start':","""",T28,""", 'saturday-end':","""",U28,"""","},","  'description': ","""",V28,"""",", 'link':","""",AR28,"""",", 'pricing':","""",E28,"""",",   'phone-number': ","""",F28,"""",", 'address': ","""",G28,"""",", 'other-amenities': [","'",AS28,"','",AT28,"','",AU28,"'","]",", 'has-drink':",AV28,", 'has-food':",AW28,"},")</f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>IF(AS28&gt;0,"&lt;img src=@img/outdoor.png@&gt;","")</f>
        <v/>
      </c>
      <c r="AZ28" s="1" t="str">
        <f>IF(AT28&gt;0,"&lt;img src=@img/pets.png@&gt;","")</f>
        <v/>
      </c>
      <c r="BA28" s="1" t="str">
        <f>IF(AU28="hard","&lt;img src=@img/hard.png@&gt;",IF(AU28="medium","&lt;img src=@img/medium.png@&gt;",IF(AU28="easy","&lt;img src=@img/easy.png@&gt;","")))</f>
        <v>&lt;img src=@img/easy.png@&gt;</v>
      </c>
      <c r="BB28" s="1" t="str">
        <f>IF(AV28="true","&lt;img src=@img/drinkicon.png@&gt;","")</f>
        <v/>
      </c>
      <c r="BC28" s="1" t="str">
        <f>IF(AW28="true","&lt;img src=@img/foodicon.png@&gt;","")</f>
        <v/>
      </c>
      <c r="BD28" s="1" t="str">
        <f>CONCATENATE(AY28,AZ28,BA28,BB28,BC28,BK28)</f>
        <v>&lt;img src=@img/easy.png@&gt;&lt;img src=@img/kidicon.png@&gt;</v>
      </c>
      <c r="BE28" s="1" t="str">
        <f>CONCATENATE(IF(AS28&gt;0,"outdoor ",""),IF(AT28&gt;0,"pet ",""),IF(AV28="true","drink ",""),IF(AW28="true","food ",""),AU28," ",E28," ",C28,IF(BJ28=TRUE," kid",""))</f>
        <v>easy low sfoco kid</v>
      </c>
      <c r="BF28" s="1" t="str">
        <f>IF(C28="old","Old Town",IF(C28="campus","Near Campus",IF(C28="sfoco","South Foco",IF(C28="nfoco","North Foco",IF(C28="midtown","Midtown",IF(C28="cwest","Campus West",IF(C28="efoco","East FoCo",IF(C28="windsor","Windsor",""))))))))</f>
        <v>South Foco</v>
      </c>
      <c r="BG28" s="1">
        <v>40.523871999999997</v>
      </c>
      <c r="BH28" s="1">
        <v>-105.0759</v>
      </c>
      <c r="BI28" s="1" t="str">
        <f>CONCATENATE("[",BG28,",",BH28,"],")</f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441</v>
      </c>
    </row>
    <row r="29" spans="2:64" ht="21" customHeight="1" x14ac:dyDescent="0.25">
      <c r="B29" s="1" t="s">
        <v>655</v>
      </c>
      <c r="C29" s="1" t="s">
        <v>310</v>
      </c>
      <c r="E29" s="1" t="s">
        <v>432</v>
      </c>
      <c r="G29" s="1" t="s">
        <v>679</v>
      </c>
      <c r="W29" s="1" t="str">
        <f>IF(H29&gt;0,H29/100,"")</f>
        <v/>
      </c>
      <c r="X29" s="1" t="str">
        <f>IF(I29&gt;0,I29/100,"")</f>
        <v/>
      </c>
      <c r="Y29" s="1" t="str">
        <f>IF(J29&gt;0,J29/100,"")</f>
        <v/>
      </c>
      <c r="Z29" s="1" t="str">
        <f>IF(K29&gt;0,K29/100,"")</f>
        <v/>
      </c>
      <c r="AA29" s="1" t="str">
        <f>IF(L29&gt;0,L29/100,"")</f>
        <v/>
      </c>
      <c r="AB29" s="1" t="str">
        <f>IF(M29&gt;0,M29/100,"")</f>
        <v/>
      </c>
      <c r="AC29" s="1" t="str">
        <f>IF(N29&gt;0,N29/100,"")</f>
        <v/>
      </c>
      <c r="AD29" s="1" t="str">
        <f>IF(O29&gt;0,O29/100,"")</f>
        <v/>
      </c>
      <c r="AE29" s="1" t="str">
        <f>IF(P29&gt;0,P29/100,"")</f>
        <v/>
      </c>
      <c r="AF29" s="1" t="str">
        <f>IF(Q29&gt;0,Q29/100,"")</f>
        <v/>
      </c>
      <c r="AG29" s="1" t="str">
        <f>IF(R29&gt;0,R29/100,"")</f>
        <v/>
      </c>
      <c r="AH29" s="1" t="str">
        <f>IF(S29&gt;0,S29/100,"")</f>
        <v/>
      </c>
      <c r="AI29" s="1" t="str">
        <f>IF(T29&gt;0,T29/100,"")</f>
        <v/>
      </c>
      <c r="AJ29" s="1" t="str">
        <f>IF(U29&gt;0,U29/100,"")</f>
        <v/>
      </c>
      <c r="AK29" s="1" t="str">
        <f>IF(H29&gt;0,CONCATENATE(IF(W29&lt;=12,W29,W29-12),IF(OR(W29&lt;12,W29=24),"am","pm"),"-",IF(X29&lt;=12,X29,X29-12),IF(OR(X29&lt;12,X29=24),"am","pm")),"")</f>
        <v/>
      </c>
      <c r="AL29" s="1" t="str">
        <f>IF(J29&gt;0,CONCATENATE(IF(Y29&lt;=12,Y29,Y29-12),IF(OR(Y29&lt;12,Y29=24),"am","pm"),"-",IF(Z29&lt;=12,Z29,Z29-12),IF(OR(Z29&lt;12,Z29=24),"am","pm")),"")</f>
        <v/>
      </c>
      <c r="AM29" s="1" t="str">
        <f>IF(L29&gt;0,CONCATENATE(IF(AA29&lt;=12,AA29,AA29-12),IF(OR(AA29&lt;12,AA29=24),"am","pm"),"-",IF(AB29&lt;=12,AB29,AB29-12),IF(OR(AB29&lt;12,AB29=24),"am","pm")),"")</f>
        <v/>
      </c>
      <c r="AN29" s="1" t="str">
        <f>IF(N29&gt;0,CONCATENATE(IF(AC29&lt;=12,AC29,AC29-12),IF(OR(AC29&lt;12,AC29=24),"am","pm"),"-",IF(AD29&lt;=12,AD29,AD29-12),IF(OR(AD29&lt;12,AD29=24),"am","pm")),"")</f>
        <v/>
      </c>
      <c r="AO29" s="1" t="str">
        <f>IF(O29&gt;0,CONCATENATE(IF(AE29&lt;=12,AE29,AE29-12),IF(OR(AE29&lt;12,AE29=24),"am","pm"),"-",IF(AF29&lt;=12,AF29,AF29-12),IF(OR(AF29&lt;12,AF29=24),"am","pm")),"")</f>
        <v/>
      </c>
      <c r="AP29" s="1" t="str">
        <f>IF(R29&gt;0,CONCATENATE(IF(AG29&lt;=12,AG29,AG29-12),IF(OR(AG29&lt;12,AG29=24),"am","pm"),"-",IF(AH29&lt;=12,AH29,AH29-12),IF(OR(AH29&lt;12,AH29=24),"am","pm")),"")</f>
        <v/>
      </c>
      <c r="AQ29" s="1" t="str">
        <f>IF(T29&gt;0,CONCATENATE(IF(AI29&lt;=12,AI29,AI29-12),IF(OR(AI29&lt;12,AI29=24),"am","pm"),"-",IF(AJ29&lt;=12,AJ29,AJ29-12),IF(OR(AJ29&lt;12,AJ29=24),"am","pm")),"")</f>
        <v/>
      </c>
      <c r="AU29" s="1" t="s">
        <v>28</v>
      </c>
      <c r="AV29" s="5" t="s">
        <v>308</v>
      </c>
      <c r="AW29" s="5" t="s">
        <v>308</v>
      </c>
      <c r="AX29" s="6" t="str">
        <f>CONCATENATE("{
    'name': """,B29,""",
    'area': ","""",C29,""",",
"'hours': {
      'sunday-start':","""",H29,"""",", 'sunday-end':","""",I29,"""",", 'monday-start':","""",J29,"""",", 'monday-end':","""",K29,"""",", 'tuesday-start':","""",L29,"""",", 'tuesday-end':","""",M29,""", 'wednesday-start':","""",N29,""", 'wednesday-end':","""",O29,""", 'thursday-start':","""",P29,""", 'thursday-end':","""",Q29,""", 'friday-start':","""",R29,""", 'friday-end':","""",S29,""", 'saturday-start':","""",T29,""", 'saturday-end':","""",U29,"""","},","  'description': ","""",V29,"""",", 'link':","""",AR29,"""",", 'pricing':","""",E29,"""",",   'phone-number': ","""",F29,"""",", 'address': ","""",G29,"""",", 'other-amenities': [","'",AS29,"','",AT29,"','",AU29,"'","]",", 'has-drink':",AV29,", 'has-food':",AW29,"},")</f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>IF(AS29&gt;0,"&lt;img src=@img/outdoor.png@&gt;","")</f>
        <v/>
      </c>
      <c r="AZ29" s="1" t="str">
        <f>IF(AT29&gt;0,"&lt;img src=@img/pets.png@&gt;","")</f>
        <v/>
      </c>
      <c r="BA29" s="1" t="str">
        <f>IF(AU29="hard","&lt;img src=@img/hard.png@&gt;",IF(AU29="medium","&lt;img src=@img/medium.png@&gt;",IF(AU29="easy","&lt;img src=@img/easy.png@&gt;","")))</f>
        <v>&lt;img src=@img/medium.png@&gt;</v>
      </c>
      <c r="BB29" s="1" t="str">
        <f>IF(AV29="true","&lt;img src=@img/drinkicon.png@&gt;","")</f>
        <v/>
      </c>
      <c r="BC29" s="1" t="str">
        <f>IF(AW29="true","&lt;img src=@img/foodicon.png@&gt;","")</f>
        <v/>
      </c>
      <c r="BD29" s="1" t="str">
        <f>CONCATENATE(AY29,AZ29,BA29,BB29,BC29,BK29)</f>
        <v>&lt;img src=@img/medium.png@&gt;</v>
      </c>
      <c r="BE29" s="1" t="str">
        <f>CONCATENATE(IF(AS29&gt;0,"outdoor ",""),IF(AT29&gt;0,"pet ",""),IF(AV29="true","drink ",""),IF(AW29="true","food ",""),AU29," ",E29," ",C29,IF(BJ29=TRUE," kid",""))</f>
        <v>medium med midtown</v>
      </c>
      <c r="BF29" s="1" t="str">
        <f>IF(C29="old","Old Town",IF(C29="campus","Near Campus",IF(C29="sfoco","South Foco",IF(C29="nfoco","North Foco",IF(C29="midtown","Midtown",IF(C29="cwest","Campus West",IF(C29="efoco","East FoCo",IF(C29="windsor","Windsor",""))))))))</f>
        <v>Midtown</v>
      </c>
      <c r="BG29" s="1">
        <v>40.562466000000001</v>
      </c>
      <c r="BH29" s="1">
        <v>-105.037963</v>
      </c>
      <c r="BI29" s="1" t="str">
        <f>CONCATENATE("[",BG29,",",BH29,"],")</f>
        <v>[40.562466,-105.037963],</v>
      </c>
    </row>
    <row r="30" spans="2:64" ht="21" customHeight="1" x14ac:dyDescent="0.25">
      <c r="B30" s="1" t="s">
        <v>525</v>
      </c>
      <c r="C30" s="1" t="s">
        <v>429</v>
      </c>
      <c r="E30" s="1" t="s">
        <v>432</v>
      </c>
      <c r="G30" s="1" t="s">
        <v>526</v>
      </c>
      <c r="W30" s="1" t="str">
        <f>IF(H30&gt;0,H30/100,"")</f>
        <v/>
      </c>
      <c r="X30" s="1" t="str">
        <f>IF(I30&gt;0,I30/100,"")</f>
        <v/>
      </c>
      <c r="Y30" s="1" t="str">
        <f>IF(J30&gt;0,J30/100,"")</f>
        <v/>
      </c>
      <c r="Z30" s="1" t="str">
        <f>IF(K30&gt;0,K30/100,"")</f>
        <v/>
      </c>
      <c r="AA30" s="1" t="str">
        <f>IF(L30&gt;0,L30/100,"")</f>
        <v/>
      </c>
      <c r="AB30" s="1" t="str">
        <f>IF(M30&gt;0,M30/100,"")</f>
        <v/>
      </c>
      <c r="AC30" s="1" t="str">
        <f>IF(N30&gt;0,N30/100,"")</f>
        <v/>
      </c>
      <c r="AD30" s="1" t="str">
        <f>IF(O30&gt;0,O30/100,"")</f>
        <v/>
      </c>
      <c r="AE30" s="1" t="str">
        <f>IF(P30&gt;0,P30/100,"")</f>
        <v/>
      </c>
      <c r="AF30" s="1" t="str">
        <f>IF(Q30&gt;0,Q30/100,"")</f>
        <v/>
      </c>
      <c r="AG30" s="1" t="str">
        <f>IF(R30&gt;0,R30/100,"")</f>
        <v/>
      </c>
      <c r="AH30" s="1" t="str">
        <f>IF(S30&gt;0,S30/100,"")</f>
        <v/>
      </c>
      <c r="AI30" s="1" t="str">
        <f>IF(T30&gt;0,T30/100,"")</f>
        <v/>
      </c>
      <c r="AJ30" s="1" t="str">
        <f>IF(U30&gt;0,U30/100,"")</f>
        <v/>
      </c>
      <c r="AK30" s="1" t="str">
        <f>IF(H30&gt;0,CONCATENATE(IF(W30&lt;=12,W30,W30-12),IF(OR(W30&lt;12,W30=24),"am","pm"),"-",IF(X30&lt;=12,X30,X30-12),IF(OR(X30&lt;12,X30=24),"am","pm")),"")</f>
        <v/>
      </c>
      <c r="AL30" s="1" t="str">
        <f>IF(J30&gt;0,CONCATENATE(IF(Y30&lt;=12,Y30,Y30-12),IF(OR(Y30&lt;12,Y30=24),"am","pm"),"-",IF(Z30&lt;=12,Z30,Z30-12),IF(OR(Z30&lt;12,Z30=24),"am","pm")),"")</f>
        <v/>
      </c>
      <c r="AM30" s="1" t="str">
        <f>IF(L30&gt;0,CONCATENATE(IF(AA30&lt;=12,AA30,AA30-12),IF(OR(AA30&lt;12,AA30=24),"am","pm"),"-",IF(AB30&lt;=12,AB30,AB30-12),IF(OR(AB30&lt;12,AB30=24),"am","pm")),"")</f>
        <v/>
      </c>
      <c r="AN30" s="1" t="str">
        <f>IF(N30&gt;0,CONCATENATE(IF(AC30&lt;=12,AC30,AC30-12),IF(OR(AC30&lt;12,AC30=24),"am","pm"),"-",IF(AD30&lt;=12,AD30,AD30-12),IF(OR(AD30&lt;12,AD30=24),"am","pm")),"")</f>
        <v/>
      </c>
      <c r="AO30" s="1" t="str">
        <f>IF(O30&gt;0,CONCATENATE(IF(AE30&lt;=12,AE30,AE30-12),IF(OR(AE30&lt;12,AE30=24),"am","pm"),"-",IF(AF30&lt;=12,AF30,AF30-12),IF(OR(AF30&lt;12,AF30=24),"am","pm")),"")</f>
        <v/>
      </c>
      <c r="AP30" s="1" t="str">
        <f>IF(R30&gt;0,CONCATENATE(IF(AG30&lt;=12,AG30,AG30-12),IF(OR(AG30&lt;12,AG30=24),"am","pm"),"-",IF(AH30&lt;=12,AH30,AH30-12),IF(OR(AH30&lt;12,AH30=24),"am","pm")),"")</f>
        <v/>
      </c>
      <c r="AQ30" s="1" t="str">
        <f>IF(T30&gt;0,CONCATENATE(IF(AI30&lt;=12,AI30,AI30-12),IF(OR(AI30&lt;12,AI30=24),"am","pm"),"-",IF(AJ30&lt;=12,AJ30,AJ30-12),IF(OR(AJ30&lt;12,AJ30=24),"am","pm")),"")</f>
        <v/>
      </c>
      <c r="AR30" s="4"/>
      <c r="AU30" s="1" t="s">
        <v>300</v>
      </c>
      <c r="AV30" s="5" t="s">
        <v>308</v>
      </c>
      <c r="AW30" s="5" t="s">
        <v>308</v>
      </c>
      <c r="AX30" s="6" t="str">
        <f>CONCATENATE("{
    'name': """,B30,""",
    'area': ","""",C30,""",",
"'hours': {
      'sunday-start':","""",H30,"""",", 'sunday-end':","""",I30,"""",", 'monday-start':","""",J30,"""",", 'monday-end':","""",K30,"""",", 'tuesday-start':","""",L30,"""",", 'tuesday-end':","""",M30,""", 'wednesday-start':","""",N30,""", 'wednesday-end':","""",O30,""", 'thursday-start':","""",P30,""", 'thursday-end':","""",Q30,""", 'friday-start':","""",R30,""", 'friday-end':","""",S30,""", 'saturday-start':","""",T30,""", 'saturday-end':","""",U30,"""","},","  'description': ","""",V30,"""",", 'link':","""",AR30,"""",", 'pricing':","""",E30,"""",",   'phone-number': ","""",F30,"""",", 'address': ","""",G30,"""",", 'other-amenities': [","'",AS30,"','",AT30,"','",AU30,"'","]",", 'has-drink':",AV30,", 'has-food':",AW30,"},")</f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>IF(AS30&gt;0,"&lt;img src=@img/outdoor.png@&gt;","")</f>
        <v/>
      </c>
      <c r="AZ30" s="1" t="str">
        <f>IF(AT30&gt;0,"&lt;img src=@img/pets.png@&gt;","")</f>
        <v/>
      </c>
      <c r="BA30" s="1" t="str">
        <f>IF(AU30="hard","&lt;img src=@img/hard.png@&gt;",IF(AU30="medium","&lt;img src=@img/medium.png@&gt;",IF(AU30="easy","&lt;img src=@img/easy.png@&gt;","")))</f>
        <v>&lt;img src=@img/easy.png@&gt;</v>
      </c>
      <c r="BB30" s="1" t="str">
        <f>IF(AV30="true","&lt;img src=@img/drinkicon.png@&gt;","")</f>
        <v/>
      </c>
      <c r="BC30" s="1" t="str">
        <f>IF(AW30="true","&lt;img src=@img/foodicon.png@&gt;","")</f>
        <v/>
      </c>
      <c r="BD30" s="1" t="str">
        <f>CONCATENATE(AY30,AZ30,BA30,BB30,BC30,BK30)</f>
        <v>&lt;img src=@img/easy.png@&gt;</v>
      </c>
      <c r="BE30" s="1" t="str">
        <f>CONCATENATE(IF(AS30&gt;0,"outdoor ",""),IF(AT30&gt;0,"pet ",""),IF(AV30="true","drink ",""),IF(AW30="true","food ",""),AU30," ",E30," ",C30,IF(BJ30=TRUE," kid",""))</f>
        <v>easy med sfoco</v>
      </c>
      <c r="BF30" s="1" t="str">
        <f>IF(C30="old","Old Town",IF(C30="campus","Near Campus",IF(C30="sfoco","South Foco",IF(C30="nfoco","North Foco",IF(C30="midtown","Midtown",IF(C30="cwest","Campus West",IF(C30="efoco","East FoCo",IF(C30="windsor","Windsor",""))))))))</f>
        <v>South Foco</v>
      </c>
      <c r="BG30" s="1">
        <v>40.525936999999999</v>
      </c>
      <c r="BH30" s="1">
        <v>-105.02437399999999</v>
      </c>
      <c r="BI30" s="1" t="str">
        <f>CONCATENATE("[",BG30,",",BH30,"],")</f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527</v>
      </c>
      <c r="C31" s="1" t="s">
        <v>309</v>
      </c>
      <c r="E31" s="1" t="s">
        <v>432</v>
      </c>
      <c r="G31" s="1" t="s">
        <v>528</v>
      </c>
      <c r="W31" s="1" t="str">
        <f>IF(H31&gt;0,H31/100,"")</f>
        <v/>
      </c>
      <c r="X31" s="1" t="str">
        <f>IF(I31&gt;0,I31/100,"")</f>
        <v/>
      </c>
      <c r="Y31" s="1" t="str">
        <f>IF(J31&gt;0,J31/100,"")</f>
        <v/>
      </c>
      <c r="Z31" s="1" t="str">
        <f>IF(K31&gt;0,K31/100,"")</f>
        <v/>
      </c>
      <c r="AA31" s="1" t="str">
        <f>IF(L31&gt;0,L31/100,"")</f>
        <v/>
      </c>
      <c r="AB31" s="1" t="str">
        <f>IF(M31&gt;0,M31/100,"")</f>
        <v/>
      </c>
      <c r="AC31" s="1" t="str">
        <f>IF(N31&gt;0,N31/100,"")</f>
        <v/>
      </c>
      <c r="AD31" s="1" t="str">
        <f>IF(O31&gt;0,O31/100,"")</f>
        <v/>
      </c>
      <c r="AE31" s="1" t="str">
        <f>IF(P31&gt;0,P31/100,"")</f>
        <v/>
      </c>
      <c r="AF31" s="1" t="str">
        <f>IF(Q31&gt;0,Q31/100,"")</f>
        <v/>
      </c>
      <c r="AG31" s="1" t="str">
        <f>IF(R31&gt;0,R31/100,"")</f>
        <v/>
      </c>
      <c r="AH31" s="1" t="str">
        <f>IF(S31&gt;0,S31/100,"")</f>
        <v/>
      </c>
      <c r="AI31" s="1" t="str">
        <f>IF(T31&gt;0,T31/100,"")</f>
        <v/>
      </c>
      <c r="AJ31" s="1" t="str">
        <f>IF(U31&gt;0,U31/100,"")</f>
        <v/>
      </c>
      <c r="AK31" s="1" t="str">
        <f>IF(H31&gt;0,CONCATENATE(IF(W31&lt;=12,W31,W31-12),IF(OR(W31&lt;12,W31=24),"am","pm"),"-",IF(X31&lt;=12,X31,X31-12),IF(OR(X31&lt;12,X31=24),"am","pm")),"")</f>
        <v/>
      </c>
      <c r="AL31" s="1" t="str">
        <f>IF(J31&gt;0,CONCATENATE(IF(Y31&lt;=12,Y31,Y31-12),IF(OR(Y31&lt;12,Y31=24),"am","pm"),"-",IF(Z31&lt;=12,Z31,Z31-12),IF(OR(Z31&lt;12,Z31=24),"am","pm")),"")</f>
        <v/>
      </c>
      <c r="AM31" s="1" t="str">
        <f>IF(L31&gt;0,CONCATENATE(IF(AA31&lt;=12,AA31,AA31-12),IF(OR(AA31&lt;12,AA31=24),"am","pm"),"-",IF(AB31&lt;=12,AB31,AB31-12),IF(OR(AB31&lt;12,AB31=24),"am","pm")),"")</f>
        <v/>
      </c>
      <c r="AN31" s="1" t="str">
        <f>IF(N31&gt;0,CONCATENATE(IF(AC31&lt;=12,AC31,AC31-12),IF(OR(AC31&lt;12,AC31=24),"am","pm"),"-",IF(AD31&lt;=12,AD31,AD31-12),IF(OR(AD31&lt;12,AD31=24),"am","pm")),"")</f>
        <v/>
      </c>
      <c r="AO31" s="1" t="str">
        <f>IF(O31&gt;0,CONCATENATE(IF(AE31&lt;=12,AE31,AE31-12),IF(OR(AE31&lt;12,AE31=24),"am","pm"),"-",IF(AF31&lt;=12,AF31,AF31-12),IF(OR(AF31&lt;12,AF31=24),"am","pm")),"")</f>
        <v/>
      </c>
      <c r="AP31" s="1" t="str">
        <f>IF(R31&gt;0,CONCATENATE(IF(AG31&lt;=12,AG31,AG31-12),IF(OR(AG31&lt;12,AG31=24),"am","pm"),"-",IF(AH31&lt;=12,AH31,AH31-12),IF(OR(AH31&lt;12,AH31=24),"am","pm")),"")</f>
        <v/>
      </c>
      <c r="AQ31" s="1" t="str">
        <f>IF(T31&gt;0,CONCATENATE(IF(AI31&lt;=12,AI31,AI31-12),IF(OR(AI31&lt;12,AI31=24),"am","pm"),"-",IF(AJ31&lt;=12,AJ31,AJ31-12),IF(OR(AJ31&lt;12,AJ31=24),"am","pm")),"")</f>
        <v/>
      </c>
      <c r="AR31" s="4"/>
      <c r="AU31" s="1" t="s">
        <v>28</v>
      </c>
      <c r="AV31" s="5" t="s">
        <v>308</v>
      </c>
      <c r="AW31" s="5" t="s">
        <v>308</v>
      </c>
      <c r="AX31" s="6" t="str">
        <f>CONCATENATE("{
    'name': """,B31,""",
    'area': ","""",C31,""",",
"'hours': {
      'sunday-start':","""",H31,"""",", 'sunday-end':","""",I31,"""",", 'monday-start':","""",J31,"""",", 'monday-end':","""",K31,"""",", 'tuesday-start':","""",L31,"""",", 'tuesday-end':","""",M31,""", 'wednesday-start':","""",N31,""", 'wednesday-end':","""",O31,""", 'thursday-start':","""",P31,""", 'thursday-end':","""",Q31,""", 'friday-start':","""",R31,""", 'friday-end':","""",S31,""", 'saturday-start':","""",T31,""", 'saturday-end':","""",U31,"""","},","  'description': ","""",V31,"""",", 'link':","""",AR31,"""",", 'pricing':","""",E31,"""",",   'phone-number': ","""",F31,"""",", 'address': ","""",G31,"""",", 'other-amenities': [","'",AS31,"','",AT31,"','",AU31,"'","]",", 'has-drink':",AV31,", 'has-food':",AW31,"},")</f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>IF(AS31&gt;0,"&lt;img src=@img/outdoor.png@&gt;","")</f>
        <v/>
      </c>
      <c r="AZ31" s="1" t="str">
        <f>IF(AT31&gt;0,"&lt;img src=@img/pets.png@&gt;","")</f>
        <v/>
      </c>
      <c r="BA31" s="1" t="str">
        <f>IF(AU31="hard","&lt;img src=@img/hard.png@&gt;",IF(AU31="medium","&lt;img src=@img/medium.png@&gt;",IF(AU31="easy","&lt;img src=@img/easy.png@&gt;","")))</f>
        <v>&lt;img src=@img/medium.png@&gt;</v>
      </c>
      <c r="BB31" s="1" t="str">
        <f>IF(AV31="true","&lt;img src=@img/drinkicon.png@&gt;","")</f>
        <v/>
      </c>
      <c r="BC31" s="1" t="str">
        <f>IF(AW31="true","&lt;img src=@img/foodicon.png@&gt;","")</f>
        <v/>
      </c>
      <c r="BD31" s="1" t="str">
        <f>CONCATENATE(AY31,AZ31,BA31,BB31,BC31,BK31)</f>
        <v>&lt;img src=@img/medium.png@&gt;</v>
      </c>
      <c r="BE31" s="1" t="str">
        <f>CONCATENATE(IF(AS31&gt;0,"outdoor ",""),IF(AT31&gt;0,"pet ",""),IF(AV31="true","drink ",""),IF(AW31="true","food ",""),AU31," ",E31," ",C31,IF(BJ31=TRUE," kid",""))</f>
        <v>medium med campus</v>
      </c>
      <c r="BF31" s="1" t="str">
        <f>IF(C31="old","Old Town",IF(C31="campus","Near Campus",IF(C31="sfoco","South Foco",IF(C31="nfoco","North Foco",IF(C31="midtown","Midtown",IF(C31="cwest","Campus West",IF(C31="efoco","East FoCo",IF(C31="windsor","Windsor",""))))))))</f>
        <v>Near Campus</v>
      </c>
      <c r="BG31" s="1">
        <v>40.578358000000001</v>
      </c>
      <c r="BH31" s="1">
        <v>-105.085821</v>
      </c>
      <c r="BI31" s="1" t="str">
        <f>CONCATENATE("[",BG31,",",BH31,"],")</f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585</v>
      </c>
      <c r="C32" s="1" t="s">
        <v>430</v>
      </c>
      <c r="G32" s="9" t="s">
        <v>586</v>
      </c>
      <c r="W32" s="1" t="str">
        <f>IF(H32&gt;0,H32/100,"")</f>
        <v/>
      </c>
      <c r="X32" s="1" t="str">
        <f>IF(I32&gt;0,I32/100,"")</f>
        <v/>
      </c>
      <c r="Y32" s="1" t="str">
        <f>IF(J32&gt;0,J32/100,"")</f>
        <v/>
      </c>
      <c r="Z32" s="1" t="str">
        <f>IF(K32&gt;0,K32/100,"")</f>
        <v/>
      </c>
      <c r="AA32" s="1" t="str">
        <f>IF(L32&gt;0,L32/100,"")</f>
        <v/>
      </c>
      <c r="AB32" s="1" t="str">
        <f>IF(M32&gt;0,M32/100,"")</f>
        <v/>
      </c>
      <c r="AC32" s="1" t="str">
        <f>IF(N32&gt;0,N32/100,"")</f>
        <v/>
      </c>
      <c r="AD32" s="1" t="str">
        <f>IF(O32&gt;0,O32/100,"")</f>
        <v/>
      </c>
      <c r="AE32" s="1" t="str">
        <f>IF(P32&gt;0,P32/100,"")</f>
        <v/>
      </c>
      <c r="AF32" s="1" t="str">
        <f>IF(Q32&gt;0,Q32/100,"")</f>
        <v/>
      </c>
      <c r="AG32" s="1" t="str">
        <f>IF(R32&gt;0,R32/100,"")</f>
        <v/>
      </c>
      <c r="AH32" s="1" t="str">
        <f>IF(S32&gt;0,S32/100,"")</f>
        <v/>
      </c>
      <c r="AI32" s="1" t="str">
        <f>IF(T32&gt;0,T32/100,"")</f>
        <v/>
      </c>
      <c r="AJ32" s="1" t="str">
        <f>IF(U32&gt;0,U32/100,"")</f>
        <v/>
      </c>
      <c r="AK32" s="1" t="str">
        <f>IF(H32&gt;0,CONCATENATE(IF(W32&lt;=12,W32,W32-12),IF(OR(W32&lt;12,W32=24),"am","pm"),"-",IF(X32&lt;=12,X32,X32-12),IF(OR(X32&lt;12,X32=24),"am","pm")),"")</f>
        <v/>
      </c>
      <c r="AL32" s="1" t="str">
        <f>IF(J32&gt;0,CONCATENATE(IF(Y32&lt;=12,Y32,Y32-12),IF(OR(Y32&lt;12,Y32=24),"am","pm"),"-",IF(Z32&lt;=12,Z32,Z32-12),IF(OR(Z32&lt;12,Z32=24),"am","pm")),"")</f>
        <v/>
      </c>
      <c r="AM32" s="1" t="str">
        <f>IF(L32&gt;0,CONCATENATE(IF(AA32&lt;=12,AA32,AA32-12),IF(OR(AA32&lt;12,AA32=24),"am","pm"),"-",IF(AB32&lt;=12,AB32,AB32-12),IF(OR(AB32&lt;12,AB32=24),"am","pm")),"")</f>
        <v/>
      </c>
      <c r="AN32" s="1" t="str">
        <f>IF(N32&gt;0,CONCATENATE(IF(AC32&lt;=12,AC32,AC32-12),IF(OR(AC32&lt;12,AC32=24),"am","pm"),"-",IF(AD32&lt;=12,AD32,AD32-12),IF(OR(AD32&lt;12,AD32=24),"am","pm")),"")</f>
        <v/>
      </c>
      <c r="AO32" s="1" t="str">
        <f>IF(O32&gt;0,CONCATENATE(IF(AE32&lt;=12,AE32,AE32-12),IF(OR(AE32&lt;12,AE32=24),"am","pm"),"-",IF(AF32&lt;=12,AF32,AF32-12),IF(OR(AF32&lt;12,AF32=24),"am","pm")),"")</f>
        <v/>
      </c>
      <c r="AP32" s="1" t="str">
        <f>IF(R32&gt;0,CONCATENATE(IF(AG32&lt;=12,AG32,AG32-12),IF(OR(AG32&lt;12,AG32=24),"am","pm"),"-",IF(AH32&lt;=12,AH32,AH32-12),IF(OR(AH32&lt;12,AH32=24),"am","pm")),"")</f>
        <v/>
      </c>
      <c r="AQ32" s="1" t="str">
        <f>IF(T32&gt;0,CONCATENATE(IF(AI32&lt;=12,AI32,AI32-12),IF(OR(AI32&lt;12,AI32=24),"am","pm"),"-",IF(AJ32&lt;=12,AJ32,AJ32-12),IF(OR(AJ32&lt;12,AJ32=24),"am","pm")),"")</f>
        <v/>
      </c>
      <c r="AR32" s="1" t="s">
        <v>587</v>
      </c>
      <c r="AU32" s="1" t="s">
        <v>300</v>
      </c>
      <c r="AV32" s="1" t="b">
        <v>0</v>
      </c>
      <c r="AW32" s="1" t="b">
        <v>0</v>
      </c>
      <c r="AX32" s="6" t="str">
        <f>CONCATENATE("{
    'name': """,B32,""",
    'area': ","""",C32,""",",
"'hours': {
      'sunday-start':","""",H32,"""",", 'sunday-end':","""",I32,"""",", 'monday-start':","""",J32,"""",", 'monday-end':","""",K32,"""",", 'tuesday-start':","""",L32,"""",", 'tuesday-end':","""",M32,""", 'wednesday-start':","""",N32,""", 'wednesday-end':","""",O32,""", 'thursday-start':","""",P32,""", 'thursday-end':","""",Q32,""", 'friday-start':","""",R32,""", 'friday-end':","""",S32,""", 'saturday-start':","""",T32,""", 'saturday-end':","""",U32,"""","},","  'description': ","""",V32,"""",", 'link':","""",AR32,"""",", 'pricing':","""",E32,"""",",   'phone-number': ","""",F32,"""",", 'address': ","""",G32,"""",", 'other-amenities': [","'",AS32,"','",AT32,"','",AU32,"'","]",", 'has-drink':",AV32,", 'has-food':",AW32,"},")</f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>IF(AS32&gt;0,"&lt;img src=@img/outdoor.png@&gt;","")</f>
        <v/>
      </c>
      <c r="AZ32" s="1" t="str">
        <f>IF(AT32&gt;0,"&lt;img src=@img/pets.png@&gt;","")</f>
        <v/>
      </c>
      <c r="BA32" s="1" t="str">
        <f>IF(AU32="hard","&lt;img src=@img/hard.png@&gt;",IF(AU32="medium","&lt;img src=@img/medium.png@&gt;",IF(AU32="easy","&lt;img src=@img/easy.png@&gt;","")))</f>
        <v>&lt;img src=@img/easy.png@&gt;</v>
      </c>
      <c r="BB32" s="1" t="str">
        <f>IF(AV32="true","&lt;img src=@img/drinkicon.png@&gt;","")</f>
        <v/>
      </c>
      <c r="BC32" s="1" t="str">
        <f>IF(AW32="true","&lt;img src=@img/foodicon.png@&gt;","")</f>
        <v/>
      </c>
      <c r="BD32" s="1" t="str">
        <f>CONCATENATE(AY32,AZ32,BA32,BB32,BC32,BK32)</f>
        <v>&lt;img src=@img/easy.png@&gt;</v>
      </c>
      <c r="BE32" s="1" t="str">
        <f>CONCATENATE(IF(AS32&gt;0,"outdoor ",""),IF(AT32&gt;0,"pet ",""),IF(AV32="true","drink ",""),IF(AW32="true","food ",""),AU32," ",E32," ",C32,IF(BJ32=TRUE," kid",""))</f>
        <v>easy  cwest</v>
      </c>
      <c r="BF32" s="1" t="str">
        <f>IF(C32="old","Old Town",IF(C32="campus","Near Campus",IF(C32="sfoco","South Foco",IF(C32="nfoco","North Foco",IF(C32="midtown","Midtown",IF(C32="cwest","Campus West",IF(C32="efoco","East FoCo",IF(C32="windsor","Windsor",""))))))))</f>
        <v>Campus West</v>
      </c>
      <c r="BG32" s="1">
        <v>40.575150000000001</v>
      </c>
      <c r="BH32" s="1">
        <v>-105.09912</v>
      </c>
      <c r="BI32" s="1" t="str">
        <f>CONCATENATE("[",BG32,",",BH32,"],")</f>
        <v>[40.57515,-105.09912],</v>
      </c>
    </row>
    <row r="33" spans="2:64" ht="21" customHeight="1" x14ac:dyDescent="0.25">
      <c r="B33" s="1" t="s">
        <v>588</v>
      </c>
      <c r="C33" s="1" t="s">
        <v>310</v>
      </c>
      <c r="G33" s="9" t="s">
        <v>589</v>
      </c>
      <c r="W33" s="1" t="str">
        <f>IF(H33&gt;0,H33/100,"")</f>
        <v/>
      </c>
      <c r="X33" s="1" t="str">
        <f>IF(I33&gt;0,I33/100,"")</f>
        <v/>
      </c>
      <c r="Y33" s="1" t="str">
        <f>IF(J33&gt;0,J33/100,"")</f>
        <v/>
      </c>
      <c r="Z33" s="1" t="str">
        <f>IF(K33&gt;0,K33/100,"")</f>
        <v/>
      </c>
      <c r="AA33" s="1" t="str">
        <f>IF(L33&gt;0,L33/100,"")</f>
        <v/>
      </c>
      <c r="AB33" s="1" t="str">
        <f>IF(M33&gt;0,M33/100,"")</f>
        <v/>
      </c>
      <c r="AC33" s="1" t="str">
        <f>IF(N33&gt;0,N33/100,"")</f>
        <v/>
      </c>
      <c r="AD33" s="1" t="str">
        <f>IF(O33&gt;0,O33/100,"")</f>
        <v/>
      </c>
      <c r="AE33" s="1" t="str">
        <f>IF(P33&gt;0,P33/100,"")</f>
        <v/>
      </c>
      <c r="AF33" s="1" t="str">
        <f>IF(Q33&gt;0,Q33/100,"")</f>
        <v/>
      </c>
      <c r="AG33" s="1" t="str">
        <f>IF(R33&gt;0,R33/100,"")</f>
        <v/>
      </c>
      <c r="AH33" s="1" t="str">
        <f>IF(S33&gt;0,S33/100,"")</f>
        <v/>
      </c>
      <c r="AI33" s="1" t="str">
        <f>IF(T33&gt;0,T33/100,"")</f>
        <v/>
      </c>
      <c r="AJ33" s="1" t="str">
        <f>IF(U33&gt;0,U33/100,"")</f>
        <v/>
      </c>
      <c r="AK33" s="1" t="str">
        <f>IF(H33&gt;0,CONCATENATE(IF(W33&lt;=12,W33,W33-12),IF(OR(W33&lt;12,W33=24),"am","pm"),"-",IF(X33&lt;=12,X33,X33-12),IF(OR(X33&lt;12,X33=24),"am","pm")),"")</f>
        <v/>
      </c>
      <c r="AL33" s="1" t="str">
        <f>IF(J33&gt;0,CONCATENATE(IF(Y33&lt;=12,Y33,Y33-12),IF(OR(Y33&lt;12,Y33=24),"am","pm"),"-",IF(Z33&lt;=12,Z33,Z33-12),IF(OR(Z33&lt;12,Z33=24),"am","pm")),"")</f>
        <v/>
      </c>
      <c r="AM33" s="1" t="str">
        <f>IF(L33&gt;0,CONCATENATE(IF(AA33&lt;=12,AA33,AA33-12),IF(OR(AA33&lt;12,AA33=24),"am","pm"),"-",IF(AB33&lt;=12,AB33,AB33-12),IF(OR(AB33&lt;12,AB33=24),"am","pm")),"")</f>
        <v/>
      </c>
      <c r="AN33" s="1" t="str">
        <f>IF(N33&gt;0,CONCATENATE(IF(AC33&lt;=12,AC33,AC33-12),IF(OR(AC33&lt;12,AC33=24),"am","pm"),"-",IF(AD33&lt;=12,AD33,AD33-12),IF(OR(AD33&lt;12,AD33=24),"am","pm")),"")</f>
        <v/>
      </c>
      <c r="AO33" s="1" t="str">
        <f>IF(O33&gt;0,CONCATENATE(IF(AE33&lt;=12,AE33,AE33-12),IF(OR(AE33&lt;12,AE33=24),"am","pm"),"-",IF(AF33&lt;=12,AF33,AF33-12),IF(OR(AF33&lt;12,AF33=24),"am","pm")),"")</f>
        <v/>
      </c>
      <c r="AP33" s="1" t="str">
        <f>IF(R33&gt;0,CONCATENATE(IF(AG33&lt;=12,AG33,AG33-12),IF(OR(AG33&lt;12,AG33=24),"am","pm"),"-",IF(AH33&lt;=12,AH33,AH33-12),IF(OR(AH33&lt;12,AH33=24),"am","pm")),"")</f>
        <v/>
      </c>
      <c r="AQ33" s="1" t="str">
        <f>IF(T33&gt;0,CONCATENATE(IF(AI33&lt;=12,AI33,AI33-12),IF(OR(AI33&lt;12,AI33=24),"am","pm"),"-",IF(AJ33&lt;=12,AJ33,AJ33-12),IF(OR(AJ33&lt;12,AJ33=24),"am","pm")),"")</f>
        <v/>
      </c>
      <c r="AR33" s="13" t="s">
        <v>590</v>
      </c>
      <c r="AU33" s="1" t="s">
        <v>300</v>
      </c>
      <c r="AV33" s="1" t="b">
        <v>0</v>
      </c>
      <c r="AW33" s="1" t="b">
        <v>0</v>
      </c>
      <c r="AX33" s="6" t="str">
        <f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>IF(AS33&gt;0,"&lt;img src=@img/outdoor.png@&gt;","")</f>
        <v/>
      </c>
      <c r="AZ33" s="1" t="str">
        <f>IF(AT33&gt;0,"&lt;img src=@img/pets.png@&gt;","")</f>
        <v/>
      </c>
      <c r="BA33" s="1" t="str">
        <f>IF(AU33="hard","&lt;img src=@img/hard.png@&gt;",IF(AU33="medium","&lt;img src=@img/medium.png@&gt;",IF(AU33="easy","&lt;img src=@img/easy.png@&gt;","")))</f>
        <v>&lt;img src=@img/easy.png@&gt;</v>
      </c>
      <c r="BB33" s="1" t="str">
        <f>IF(AV33="true","&lt;img src=@img/drinkicon.png@&gt;","")</f>
        <v/>
      </c>
      <c r="BC33" s="1" t="str">
        <f>IF(AW33="true","&lt;img src=@img/foodicon.png@&gt;","")</f>
        <v/>
      </c>
      <c r="BD33" s="1" t="str">
        <f>CONCATENATE(AY33,AZ33,BA33,BB33,BC33,BK33)</f>
        <v>&lt;img src=@img/easy.png@&gt;&lt;img src=@img/kidicon.png@&gt;</v>
      </c>
      <c r="BE33" s="1" t="str">
        <f>CONCATENATE(IF(AS33&gt;0,"outdoor ",""),IF(AT33&gt;0,"pet ",""),IF(AV33="true","drink ",""),IF(AW33="true","food ",""),AU33," ",E33," ",C33,IF(BJ33=TRUE," kid",""))</f>
        <v>easy  midtown kid</v>
      </c>
      <c r="BF33" s="1" t="str">
        <f>IF(C33="old","Old Town",IF(C33="campus","Near Campus",IF(C33="sfoco","South Foco",IF(C33="nfoco","North Foco",IF(C33="midtown","Midtown",IF(C33="cwest","Campus West",IF(C33="efoco","East FoCo",IF(C33="windsor","Windsor",""))))))))</f>
        <v>Midtown</v>
      </c>
      <c r="BG33" s="1">
        <v>40.546750000000003</v>
      </c>
      <c r="BH33" s="1">
        <v>-105.07814</v>
      </c>
      <c r="BI33" s="1" t="str">
        <f>CONCATENATE("[",BG33,",",BH33,"],")</f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458</v>
      </c>
    </row>
    <row r="34" spans="2:64" ht="21" customHeight="1" x14ac:dyDescent="0.25">
      <c r="B34" s="1" t="s">
        <v>367</v>
      </c>
      <c r="C34" s="1" t="s">
        <v>309</v>
      </c>
      <c r="D34" s="1" t="s">
        <v>71</v>
      </c>
      <c r="E34" s="1" t="s">
        <v>432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529</v>
      </c>
      <c r="W34" s="1" t="str">
        <f>IF(H34&gt;0,H34/100,"")</f>
        <v/>
      </c>
      <c r="X34" s="1" t="str">
        <f>IF(I34&gt;0,I34/100,"")</f>
        <v/>
      </c>
      <c r="Y34" s="1">
        <f>IF(J34&gt;0,J34/100,"")</f>
        <v>15</v>
      </c>
      <c r="Z34" s="1">
        <f>IF(K34&gt;0,K34/100,"")</f>
        <v>18</v>
      </c>
      <c r="AA34" s="1">
        <f>IF(L34&gt;0,L34/100,"")</f>
        <v>15</v>
      </c>
      <c r="AB34" s="1">
        <f>IF(M34&gt;0,M34/100,"")</f>
        <v>18</v>
      </c>
      <c r="AC34" s="1">
        <f>IF(N34&gt;0,N34/100,"")</f>
        <v>15</v>
      </c>
      <c r="AD34" s="1">
        <f>IF(O34&gt;0,O34/100,"")</f>
        <v>18</v>
      </c>
      <c r="AE34" s="1">
        <f>IF(P34&gt;0,P34/100,"")</f>
        <v>15</v>
      </c>
      <c r="AF34" s="1">
        <f>IF(Q34&gt;0,Q34/100,"")</f>
        <v>18</v>
      </c>
      <c r="AG34" s="1">
        <f>IF(R34&gt;0,R34/100,"")</f>
        <v>15</v>
      </c>
      <c r="AH34" s="1">
        <f>IF(S34&gt;0,S34/100,"")</f>
        <v>18</v>
      </c>
      <c r="AI34" s="1" t="str">
        <f>IF(T34&gt;0,T34/100,"")</f>
        <v/>
      </c>
      <c r="AJ34" s="1" t="str">
        <f>IF(U34&gt;0,U34/100,"")</f>
        <v/>
      </c>
      <c r="AK34" s="1" t="str">
        <f>IF(H34&gt;0,CONCATENATE(IF(W34&lt;=12,W34,W34-12),IF(OR(W34&lt;12,W34=24),"am","pm"),"-",IF(X34&lt;=12,X34,X34-12),IF(OR(X34&lt;12,X34=24),"am","pm")),"")</f>
        <v/>
      </c>
      <c r="AL34" s="1" t="str">
        <f>IF(J34&gt;0,CONCATENATE(IF(Y34&lt;=12,Y34,Y34-12),IF(OR(Y34&lt;12,Y34=24),"am","pm"),"-",IF(Z34&lt;=12,Z34,Z34-12),IF(OR(Z34&lt;12,Z34=24),"am","pm")),"")</f>
        <v>3pm-6pm</v>
      </c>
      <c r="AM34" s="1" t="str">
        <f>IF(L34&gt;0,CONCATENATE(IF(AA34&lt;=12,AA34,AA34-12),IF(OR(AA34&lt;12,AA34=24),"am","pm"),"-",IF(AB34&lt;=12,AB34,AB34-12),IF(OR(AB34&lt;12,AB34=24),"am","pm")),"")</f>
        <v>3pm-6pm</v>
      </c>
      <c r="AN34" s="1" t="str">
        <f>IF(N34&gt;0,CONCATENATE(IF(AC34&lt;=12,AC34,AC34-12),IF(OR(AC34&lt;12,AC34=24),"am","pm"),"-",IF(AD34&lt;=12,AD34,AD34-12),IF(OR(AD34&lt;12,AD34=24),"am","pm")),"")</f>
        <v>3pm-6pm</v>
      </c>
      <c r="AO34" s="1" t="str">
        <f>IF(O34&gt;0,CONCATENATE(IF(AE34&lt;=12,AE34,AE34-12),IF(OR(AE34&lt;12,AE34=24),"am","pm"),"-",IF(AF34&lt;=12,AF34,AF34-12),IF(OR(AF34&lt;12,AF34=24),"am","pm")),"")</f>
        <v>3pm-6pm</v>
      </c>
      <c r="AP34" s="1" t="str">
        <f>IF(R34&gt;0,CONCATENATE(IF(AG34&lt;=12,AG34,AG34-12),IF(OR(AG34&lt;12,AG34=24),"am","pm"),"-",IF(AH34&lt;=12,AH34,AH34-12),IF(OR(AH34&lt;12,AH34=24),"am","pm")),"")</f>
        <v>3pm-6pm</v>
      </c>
      <c r="AQ34" s="1" t="str">
        <f>IF(T34&gt;0,CONCATENATE(IF(AI34&lt;=12,AI34,AI34-12),IF(OR(AI34&lt;12,AI34=24),"am","pm"),"-",IF(AJ34&lt;=12,AJ34,AJ34-12),IF(OR(AJ34&lt;12,AJ34=24),"am","pm")),"")</f>
        <v/>
      </c>
      <c r="AR34" s="4" t="s">
        <v>314</v>
      </c>
      <c r="AS34" s="1" t="s">
        <v>296</v>
      </c>
      <c r="AU34" s="1" t="s">
        <v>28</v>
      </c>
      <c r="AV34" s="5" t="s">
        <v>307</v>
      </c>
      <c r="AW34" s="5" t="s">
        <v>307</v>
      </c>
      <c r="AX34" s="6" t="str">
        <f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>IF(AS34&gt;0,"&lt;img src=@img/outdoor.png@&gt;","")</f>
        <v>&lt;img src=@img/outdoor.png@&gt;</v>
      </c>
      <c r="AZ34" s="1" t="str">
        <f>IF(AT34&gt;0,"&lt;img src=@img/pets.png@&gt;","")</f>
        <v/>
      </c>
      <c r="BA34" s="1" t="str">
        <f>IF(AU34="hard","&lt;img src=@img/hard.png@&gt;",IF(AU34="medium","&lt;img src=@img/medium.png@&gt;",IF(AU34="easy","&lt;img src=@img/easy.png@&gt;","")))</f>
        <v>&lt;img src=@img/medium.png@&gt;</v>
      </c>
      <c r="BB34" s="1" t="str">
        <f>IF(AV34="true","&lt;img src=@img/drinkicon.png@&gt;","")</f>
        <v>&lt;img src=@img/drinkicon.png@&gt;</v>
      </c>
      <c r="BC34" s="1" t="str">
        <f>IF(AW34="true","&lt;img src=@img/foodicon.png@&gt;","")</f>
        <v>&lt;img src=@img/foodicon.png@&gt;</v>
      </c>
      <c r="BD34" s="1" t="str">
        <f>CONCATENATE(AY34,AZ34,BA34,BB34,BC34,BK34)</f>
        <v>&lt;img src=@img/outdoor.png@&gt;&lt;img src=@img/medium.png@&gt;&lt;img src=@img/drinkicon.png@&gt;&lt;img src=@img/foodicon.png@&gt;</v>
      </c>
      <c r="BE34" s="1" t="str">
        <f>CONCATENATE(IF(AS34&gt;0,"outdoor ",""),IF(AT34&gt;0,"pet ",""),IF(AV34="true","drink ",""),IF(AW34="true","food ",""),AU34," ",E34," ",C34,IF(BJ34=TRUE," kid",""))</f>
        <v>outdoor drink food medium med campus</v>
      </c>
      <c r="BF34" s="1" t="str">
        <f>IF(C34="old","Old Town",IF(C34="campus","Near Campus",IF(C34="sfoco","South Foco",IF(C34="nfoco","North Foco",IF(C34="midtown","Midtown",IF(C34="cwest","Campus West",IF(C34="efoco","East FoCo",IF(C34="windsor","Windsor",""))))))))</f>
        <v>Near Campus</v>
      </c>
      <c r="BG34" s="1">
        <v>40.571671000000002</v>
      </c>
      <c r="BH34" s="1">
        <v>-105.076622</v>
      </c>
      <c r="BI34" s="1" t="str">
        <f>CONCATENATE("[",BG34,",",BH34,"],")</f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591</v>
      </c>
      <c r="C35" s="1" t="s">
        <v>427</v>
      </c>
      <c r="G35" s="9" t="s">
        <v>592</v>
      </c>
      <c r="W35" s="1" t="str">
        <f>IF(H35&gt;0,H35/100,"")</f>
        <v/>
      </c>
      <c r="X35" s="1" t="str">
        <f>IF(I35&gt;0,I35/100,"")</f>
        <v/>
      </c>
      <c r="Y35" s="1" t="str">
        <f>IF(J35&gt;0,J35/100,"")</f>
        <v/>
      </c>
      <c r="Z35" s="1" t="str">
        <f>IF(K35&gt;0,K35/100,"")</f>
        <v/>
      </c>
      <c r="AA35" s="1" t="str">
        <f>IF(L35&gt;0,L35/100,"")</f>
        <v/>
      </c>
      <c r="AB35" s="1" t="str">
        <f>IF(M35&gt;0,M35/100,"")</f>
        <v/>
      </c>
      <c r="AC35" s="1" t="str">
        <f>IF(N35&gt;0,N35/100,"")</f>
        <v/>
      </c>
      <c r="AD35" s="1" t="str">
        <f>IF(O35&gt;0,O35/100,"")</f>
        <v/>
      </c>
      <c r="AE35" s="1" t="str">
        <f>IF(P35&gt;0,P35/100,"")</f>
        <v/>
      </c>
      <c r="AF35" s="1" t="str">
        <f>IF(Q35&gt;0,Q35/100,"")</f>
        <v/>
      </c>
      <c r="AG35" s="1" t="str">
        <f>IF(R35&gt;0,R35/100,"")</f>
        <v/>
      </c>
      <c r="AH35" s="1" t="str">
        <f>IF(S35&gt;0,S35/100,"")</f>
        <v/>
      </c>
      <c r="AI35" s="1" t="str">
        <f>IF(T35&gt;0,T35/100,"")</f>
        <v/>
      </c>
      <c r="AJ35" s="1" t="str">
        <f>IF(U35&gt;0,U35/100,"")</f>
        <v/>
      </c>
      <c r="AK35" s="1" t="str">
        <f>IF(H35&gt;0,CONCATENATE(IF(W35&lt;=12,W35,W35-12),IF(OR(W35&lt;12,W35=24),"am","pm"),"-",IF(X35&lt;=12,X35,X35-12),IF(OR(X35&lt;12,X35=24),"am","pm")),"")</f>
        <v/>
      </c>
      <c r="AL35" s="1" t="str">
        <f>IF(J35&gt;0,CONCATENATE(IF(Y35&lt;=12,Y35,Y35-12),IF(OR(Y35&lt;12,Y35=24),"am","pm"),"-",IF(Z35&lt;=12,Z35,Z35-12),IF(OR(Z35&lt;12,Z35=24),"am","pm")),"")</f>
        <v/>
      </c>
      <c r="AM35" s="1" t="str">
        <f>IF(L35&gt;0,CONCATENATE(IF(AA35&lt;=12,AA35,AA35-12),IF(OR(AA35&lt;12,AA35=24),"am","pm"),"-",IF(AB35&lt;=12,AB35,AB35-12),IF(OR(AB35&lt;12,AB35=24),"am","pm")),"")</f>
        <v/>
      </c>
      <c r="AN35" s="1" t="str">
        <f>IF(N35&gt;0,CONCATENATE(IF(AC35&lt;=12,AC35,AC35-12),IF(OR(AC35&lt;12,AC35=24),"am","pm"),"-",IF(AD35&lt;=12,AD35,AD35-12),IF(OR(AD35&lt;12,AD35=24),"am","pm")),"")</f>
        <v/>
      </c>
      <c r="AO35" s="1" t="str">
        <f>IF(O35&gt;0,CONCATENATE(IF(AE35&lt;=12,AE35,AE35-12),IF(OR(AE35&lt;12,AE35=24),"am","pm"),"-",IF(AF35&lt;=12,AF35,AF35-12),IF(OR(AF35&lt;12,AF35=24),"am","pm")),"")</f>
        <v/>
      </c>
      <c r="AP35" s="1" t="str">
        <f>IF(R35&gt;0,CONCATENATE(IF(AG35&lt;=12,AG35,AG35-12),IF(OR(AG35&lt;12,AG35=24),"am","pm"),"-",IF(AH35&lt;=12,AH35,AH35-12),IF(OR(AH35&lt;12,AH35=24),"am","pm")),"")</f>
        <v/>
      </c>
      <c r="AQ35" s="1" t="str">
        <f>IF(T35&gt;0,CONCATENATE(IF(AI35&lt;=12,AI35,AI35-12),IF(OR(AI35&lt;12,AI35=24),"am","pm"),"-",IF(AJ35&lt;=12,AJ35,AJ35-12),IF(OR(AJ35&lt;12,AJ35=24),"am","pm")),"")</f>
        <v/>
      </c>
      <c r="AR35" s="15" t="s">
        <v>593</v>
      </c>
      <c r="AU35" s="1" t="s">
        <v>28</v>
      </c>
      <c r="AV35" s="1" t="b">
        <v>0</v>
      </c>
      <c r="AW35" s="1" t="b">
        <v>0</v>
      </c>
      <c r="AX35" s="6" t="str">
        <f>CONCATENATE("{
    'name': """,B35,""",
    'area': ","""",C35,""",",
"'hours': {
      'sunday-start':","""",H35,"""",", 'sunday-end':","""",I35,"""",", 'monday-start':","""",J35,"""",", 'monday-end':","""",K35,"""",", 'tuesday-start':","""",L35,"""",", 'tuesday-end':","""",M35,""", 'wednesday-start':","""",N35,""", 'wednesday-end':","""",O35,""", 'thursday-start':","""",P35,""", 'thursday-end':","""",Q35,""", 'friday-start':","""",R35,""", 'friday-end':","""",S35,""", 'saturday-start':","""",T35,""", 'saturday-end':","""",U35,"""","},","  'description': ","""",V35,"""",", 'link':","""",AR35,"""",", 'pricing':","""",E35,"""",",   'phone-number': ","""",F35,"""",", 'address': ","""",G35,"""",", 'other-amenities': [","'",AS35,"','",AT35,"','",AU35,"'","]",", 'has-drink':",AV35,", 'has-food':",AW35,"},")</f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>IF(AS35&gt;0,"&lt;img src=@img/outdoor.png@&gt;","")</f>
        <v/>
      </c>
      <c r="AZ35" s="1" t="str">
        <f>IF(AT35&gt;0,"&lt;img src=@img/pets.png@&gt;","")</f>
        <v/>
      </c>
      <c r="BA35" s="1" t="str">
        <f>IF(AU35="hard","&lt;img src=@img/hard.png@&gt;",IF(AU35="medium","&lt;img src=@img/medium.png@&gt;",IF(AU35="easy","&lt;img src=@img/easy.png@&gt;","")))</f>
        <v>&lt;img src=@img/medium.png@&gt;</v>
      </c>
      <c r="BB35" s="1" t="str">
        <f>IF(AV35="true","&lt;img src=@img/drinkicon.png@&gt;","")</f>
        <v/>
      </c>
      <c r="BC35" s="1" t="str">
        <f>IF(AW35="true","&lt;img src=@img/foodicon.png@&gt;","")</f>
        <v/>
      </c>
      <c r="BD35" s="1" t="str">
        <f>CONCATENATE(AY35,AZ35,BA35,BB35,BC35,BK35)</f>
        <v>&lt;img src=@img/medium.png@&gt;</v>
      </c>
      <c r="BE35" s="1" t="str">
        <f>CONCATENATE(IF(AS35&gt;0,"outdoor ",""),IF(AT35&gt;0,"pet ",""),IF(AV35="true","drink ",""),IF(AW35="true","food ",""),AU35," ",E35," ",C35,IF(BJ35=TRUE," kid",""))</f>
        <v>medium  old</v>
      </c>
      <c r="BF35" s="1" t="str">
        <f>IF(C35="old","Old Town",IF(C35="campus","Near Campus",IF(C35="sfoco","South Foco",IF(C35="nfoco","North Foco",IF(C35="midtown","Midtown",IF(C35="cwest","Campus West",IF(C35="efoco","East FoCo",IF(C35="windsor","Windsor",""))))))))</f>
        <v>Old Town</v>
      </c>
      <c r="BG35" s="1">
        <v>40.579509999999999</v>
      </c>
      <c r="BH35" s="1">
        <v>-105.07765999999999</v>
      </c>
      <c r="BI35" s="1" t="str">
        <f>CONCATENATE("[",BG35,",",BH35,"],")</f>
        <v>[40.57951,-105.07766],</v>
      </c>
    </row>
    <row r="36" spans="2:64" ht="21" customHeight="1" x14ac:dyDescent="0.25">
      <c r="B36" s="1" t="s">
        <v>388</v>
      </c>
      <c r="C36" s="1" t="s">
        <v>310</v>
      </c>
      <c r="D36" s="1" t="s">
        <v>53</v>
      </c>
      <c r="E36" s="1" t="s">
        <v>432</v>
      </c>
      <c r="G36" s="1" t="s">
        <v>390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486</v>
      </c>
      <c r="W36" s="1">
        <f>IF(H36&gt;0,H36/100,"")</f>
        <v>16</v>
      </c>
      <c r="X36" s="1">
        <f>IF(I36&gt;0,I36/100,"")</f>
        <v>18</v>
      </c>
      <c r="Y36" s="1">
        <f>IF(J36&gt;0,J36/100,"")</f>
        <v>16</v>
      </c>
      <c r="Z36" s="1">
        <f>IF(K36&gt;0,K36/100,"")</f>
        <v>18</v>
      </c>
      <c r="AA36" s="1">
        <f>IF(L36&gt;0,L36/100,"")</f>
        <v>16</v>
      </c>
      <c r="AB36" s="1">
        <f>IF(M36&gt;0,M36/100,"")</f>
        <v>18</v>
      </c>
      <c r="AC36" s="1">
        <f>IF(N36&gt;0,N36/100,"")</f>
        <v>16</v>
      </c>
      <c r="AD36" s="1">
        <f>IF(O36&gt;0,O36/100,"")</f>
        <v>18</v>
      </c>
      <c r="AE36" s="1">
        <f>IF(P36&gt;0,P36/100,"")</f>
        <v>16</v>
      </c>
      <c r="AF36" s="1">
        <f>IF(Q36&gt;0,Q36/100,"")</f>
        <v>18</v>
      </c>
      <c r="AG36" s="1">
        <f>IF(R36&gt;0,R36/100,"")</f>
        <v>16</v>
      </c>
      <c r="AH36" s="1">
        <f>IF(S36&gt;0,S36/100,"")</f>
        <v>18</v>
      </c>
      <c r="AI36" s="1">
        <f>IF(T36&gt;0,T36/100,"")</f>
        <v>16</v>
      </c>
      <c r="AJ36" s="1">
        <f>IF(U36&gt;0,U36/100,"")</f>
        <v>18</v>
      </c>
      <c r="AK36" s="1" t="str">
        <f>IF(H36&gt;0,CONCATENATE(IF(W36&lt;=12,W36,W36-12),IF(OR(W36&lt;12,W36=24),"am","pm"),"-",IF(X36&lt;=12,X36,X36-12),IF(OR(X36&lt;12,X36=24),"am","pm")),"")</f>
        <v>4pm-6pm</v>
      </c>
      <c r="AL36" s="1" t="str">
        <f>IF(J36&gt;0,CONCATENATE(IF(Y36&lt;=12,Y36,Y36-12),IF(OR(Y36&lt;12,Y36=24),"am","pm"),"-",IF(Z36&lt;=12,Z36,Z36-12),IF(OR(Z36&lt;12,Z36=24),"am","pm")),"")</f>
        <v>4pm-6pm</v>
      </c>
      <c r="AM36" s="1" t="str">
        <f>IF(L36&gt;0,CONCATENATE(IF(AA36&lt;=12,AA36,AA36-12),IF(OR(AA36&lt;12,AA36=24),"am","pm"),"-",IF(AB36&lt;=12,AB36,AB36-12),IF(OR(AB36&lt;12,AB36=24),"am","pm")),"")</f>
        <v>4pm-6pm</v>
      </c>
      <c r="AN36" s="1" t="str">
        <f>IF(N36&gt;0,CONCATENATE(IF(AC36&lt;=12,AC36,AC36-12),IF(OR(AC36&lt;12,AC36=24),"am","pm"),"-",IF(AD36&lt;=12,AD36,AD36-12),IF(OR(AD36&lt;12,AD36=24),"am","pm")),"")</f>
        <v>4pm-6pm</v>
      </c>
      <c r="AO36" s="1" t="str">
        <f>IF(O36&gt;0,CONCATENATE(IF(AE36&lt;=12,AE36,AE36-12),IF(OR(AE36&lt;12,AE36=24),"am","pm"),"-",IF(AF36&lt;=12,AF36,AF36-12),IF(OR(AF36&lt;12,AF36=24),"am","pm")),"")</f>
        <v>4pm-6pm</v>
      </c>
      <c r="AP36" s="1" t="str">
        <f>IF(R36&gt;0,CONCATENATE(IF(AG36&lt;=12,AG36,AG36-12),IF(OR(AG36&lt;12,AG36=24),"am","pm"),"-",IF(AH36&lt;=12,AH36,AH36-12),IF(OR(AH36&lt;12,AH36=24),"am","pm")),"")</f>
        <v>4pm-6pm</v>
      </c>
      <c r="AQ36" s="1" t="str">
        <f>IF(T36&gt;0,CONCATENATE(IF(AI36&lt;=12,AI36,AI36-12),IF(OR(AI36&lt;12,AI36=24),"am","pm"),"-",IF(AJ36&lt;=12,AJ36,AJ36-12),IF(OR(AJ36&lt;12,AJ36=24),"am","pm")),"")</f>
        <v>4pm-6pm</v>
      </c>
      <c r="AR36" s="1" t="s">
        <v>389</v>
      </c>
      <c r="AS36" s="1" t="s">
        <v>296</v>
      </c>
      <c r="AU36" s="1" t="s">
        <v>300</v>
      </c>
      <c r="AV36" s="5" t="s">
        <v>307</v>
      </c>
      <c r="AW36" s="5" t="s">
        <v>307</v>
      </c>
      <c r="AX36" s="6" t="str">
        <f>CONCATENATE("{
    'name': """,B36,""",
    'area': ","""",C36,""",",
"'hours': {
      'sunday-start':","""",H36,"""",", 'sunday-end':","""",I36,"""",", 'monday-start':","""",J36,"""",", 'monday-end':","""",K36,"""",", 'tuesday-start':","""",L36,"""",", 'tuesday-end':","""",M36,""", 'wednesday-start':","""",N36,""", 'wednesday-end':","""",O36,""", 'thursday-start':","""",P36,""", 'thursday-end':","""",Q36,""", 'friday-start':","""",R36,""", 'friday-end':","""",S36,""", 'saturday-start':","""",T36,""", 'saturday-end':","""",U36,"""","},","  'description': ","""",V36,"""",", 'link':","""",AR36,"""",", 'pricing':","""",E36,"""",",   'phone-number': ","""",F36,"""",", 'address': ","""",G36,"""",", 'other-amenities': [","'",AS36,"','",AT36,"','",AU36,"'","]",", 'has-drink':",AV36,", 'has-food':",AW36,"},")</f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>IF(AS36&gt;0,"&lt;img src=@img/outdoor.png@&gt;","")</f>
        <v>&lt;img src=@img/outdoor.png@&gt;</v>
      </c>
      <c r="AZ36" s="1" t="str">
        <f>IF(AT36&gt;0,"&lt;img src=@img/pets.png@&gt;","")</f>
        <v/>
      </c>
      <c r="BA36" s="1" t="str">
        <f>IF(AU36="hard","&lt;img src=@img/hard.png@&gt;",IF(AU36="medium","&lt;img src=@img/medium.png@&gt;",IF(AU36="easy","&lt;img src=@img/easy.png@&gt;","")))</f>
        <v>&lt;img src=@img/easy.png@&gt;</v>
      </c>
      <c r="BB36" s="1" t="str">
        <f>IF(AV36="true","&lt;img src=@img/drinkicon.png@&gt;","")</f>
        <v>&lt;img src=@img/drinkicon.png@&gt;</v>
      </c>
      <c r="BC36" s="1" t="str">
        <f>IF(AW36="true","&lt;img src=@img/foodicon.png@&gt;","")</f>
        <v>&lt;img src=@img/foodicon.png@&gt;</v>
      </c>
      <c r="BD36" s="1" t="str">
        <f>CONCATENATE(AY36,AZ36,BA36,BB36,BC36,BK36)</f>
        <v>&lt;img src=@img/outdoor.png@&gt;&lt;img src=@img/easy.png@&gt;&lt;img src=@img/drinkicon.png@&gt;&lt;img src=@img/foodicon.png@&gt;</v>
      </c>
      <c r="BE36" s="1" t="str">
        <f>CONCATENATE(IF(AS36&gt;0,"outdoor ",""),IF(AT36&gt;0,"pet ",""),IF(AV36="true","drink ",""),IF(AW36="true","food ",""),AU36," ",E36," ",C36,IF(BJ36=TRUE," kid",""))</f>
        <v>outdoor drink food easy med midtown</v>
      </c>
      <c r="BF36" s="1" t="str">
        <f>IF(C36="old","Old Town",IF(C36="campus","Near Campus",IF(C36="sfoco","South Foco",IF(C36="nfoco","North Foco",IF(C36="midtown","Midtown",IF(C36="cwest","Campus West",IF(C36="efoco","East FoCo",IF(C36="windsor","Windsor",""))))))))</f>
        <v>Midtown</v>
      </c>
      <c r="BG36" s="1">
        <v>40.543433999999998</v>
      </c>
      <c r="BH36" s="1">
        <v>-105.07365299999999</v>
      </c>
      <c r="BI36" s="1" t="str">
        <f>CONCATENATE("[",BG36,",",BH36,"],")</f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276</v>
      </c>
      <c r="C37" s="1" t="s">
        <v>310</v>
      </c>
      <c r="E37" s="1" t="s">
        <v>432</v>
      </c>
      <c r="G37" s="9" t="s">
        <v>290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487</v>
      </c>
      <c r="W37" s="1">
        <f>IF(H37&gt;0,H37/100,"")</f>
        <v>21</v>
      </c>
      <c r="X37" s="1">
        <f>IF(I37&gt;0,I37/100,"")</f>
        <v>23</v>
      </c>
      <c r="Y37" s="1">
        <f>IF(J37&gt;0,J37/100,"")</f>
        <v>15</v>
      </c>
      <c r="Z37" s="1">
        <f>IF(K37&gt;0,K37/100,"")</f>
        <v>18</v>
      </c>
      <c r="AA37" s="1">
        <f>IF(L37&gt;0,L37/100,"")</f>
        <v>15</v>
      </c>
      <c r="AB37" s="1">
        <f>IF(M37&gt;0,M37/100,"")</f>
        <v>18</v>
      </c>
      <c r="AC37" s="1">
        <f>IF(N37&gt;0,N37/100,"")</f>
        <v>15</v>
      </c>
      <c r="AD37" s="1">
        <f>IF(O37&gt;0,O37/100,"")</f>
        <v>18</v>
      </c>
      <c r="AE37" s="1">
        <f>IF(P37&gt;0,P37/100,"")</f>
        <v>15</v>
      </c>
      <c r="AF37" s="1">
        <f>IF(Q37&gt;0,Q37/100,"")</f>
        <v>18</v>
      </c>
      <c r="AG37" s="1">
        <f>IF(R37&gt;0,R37/100,"")</f>
        <v>15</v>
      </c>
      <c r="AH37" s="1">
        <f>IF(S37&gt;0,S37/100,"")</f>
        <v>18</v>
      </c>
      <c r="AI37" s="1">
        <f>IF(T37&gt;0,T37/100,"")</f>
        <v>21</v>
      </c>
      <c r="AJ37" s="1">
        <f>IF(U37&gt;0,U37/100,"")</f>
        <v>23</v>
      </c>
      <c r="AK37" s="1" t="str">
        <f>IF(H37&gt;0,CONCATENATE(IF(W37&lt;=12,W37,W37-12),IF(OR(W37&lt;12,W37=24),"am","pm"),"-",IF(X37&lt;=12,X37,X37-12),IF(OR(X37&lt;12,X37=24),"am","pm")),"")</f>
        <v>9pm-11pm</v>
      </c>
      <c r="AL37" s="1" t="str">
        <f>IF(J37&gt;0,CONCATENATE(IF(Y37&lt;=12,Y37,Y37-12),IF(OR(Y37&lt;12,Y37=24),"am","pm"),"-",IF(Z37&lt;=12,Z37,Z37-12),IF(OR(Z37&lt;12,Z37=24),"am","pm")),"")</f>
        <v>3pm-6pm</v>
      </c>
      <c r="AM37" s="1" t="str">
        <f>IF(L37&gt;0,CONCATENATE(IF(AA37&lt;=12,AA37,AA37-12),IF(OR(AA37&lt;12,AA37=24),"am","pm"),"-",IF(AB37&lt;=12,AB37,AB37-12),IF(OR(AB37&lt;12,AB37=24),"am","pm")),"")</f>
        <v>3pm-6pm</v>
      </c>
      <c r="AN37" s="1" t="str">
        <f>IF(N37&gt;0,CONCATENATE(IF(AC37&lt;=12,AC37,AC37-12),IF(OR(AC37&lt;12,AC37=24),"am","pm"),"-",IF(AD37&lt;=12,AD37,AD37-12),IF(OR(AD37&lt;12,AD37=24),"am","pm")),"")</f>
        <v>3pm-6pm</v>
      </c>
      <c r="AO37" s="1" t="str">
        <f>IF(O37&gt;0,CONCATENATE(IF(AE37&lt;=12,AE37,AE37-12),IF(OR(AE37&lt;12,AE37=24),"am","pm"),"-",IF(AF37&lt;=12,AF37,AF37-12),IF(OR(AF37&lt;12,AF37=24),"am","pm")),"")</f>
        <v>3pm-6pm</v>
      </c>
      <c r="AP37" s="1" t="str">
        <f>IF(R37&gt;0,CONCATENATE(IF(AG37&lt;=12,AG37,AG37-12),IF(OR(AG37&lt;12,AG37=24),"am","pm"),"-",IF(AH37&lt;=12,AH37,AH37-12),IF(OR(AH37&lt;12,AH37=24),"am","pm")),"")</f>
        <v>3pm-6pm</v>
      </c>
      <c r="AQ37" s="1" t="str">
        <f>IF(T37&gt;0,CONCATENATE(IF(AI37&lt;=12,AI37,AI37-12),IF(OR(AI37&lt;12,AI37=24),"am","pm"),"-",IF(AJ37&lt;=12,AJ37,AJ37-12),IF(OR(AJ37&lt;12,AJ37=24),"am","pm")),"")</f>
        <v>9pm-11pm</v>
      </c>
      <c r="AR37" s="8" t="s">
        <v>301</v>
      </c>
      <c r="AS37" s="1" t="s">
        <v>296</v>
      </c>
      <c r="AU37" s="1" t="s">
        <v>300</v>
      </c>
      <c r="AV37" s="5" t="s">
        <v>307</v>
      </c>
      <c r="AW37" s="5" t="s">
        <v>307</v>
      </c>
      <c r="AX37" s="6" t="str">
        <f>CONCATENATE("{
    'name': """,B37,""",
    'area': ","""",C37,""",",
"'hours': {
      'sunday-start':","""",H37,"""",", 'sunday-end':","""",I37,"""",", 'monday-start':","""",J37,"""",", 'monday-end':","""",K37,"""",", 'tuesday-start':","""",L37,"""",", 'tuesday-end':","""",M37,""", 'wednesday-start':","""",N37,""", 'wednesday-end':","""",O37,""", 'thursday-start':","""",P37,""", 'thursday-end':","""",Q37,""", 'friday-start':","""",R37,""", 'friday-end':","""",S37,""", 'saturday-start':","""",T37,""", 'saturday-end':","""",U37,"""","},","  'description': ","""",V37,"""",", 'link':","""",AR37,"""",", 'pricing':","""",E37,"""",",   'phone-number': ","""",F37,"""",", 'address': ","""",G37,"""",", 'other-amenities': [","'",AS37,"','",AT37,"','",AU37,"'","]",", 'has-drink':",AV37,", 'has-food':",AW37,"},")</f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>IF(AS37&gt;0,"&lt;img src=@img/outdoor.png@&gt;","")</f>
        <v>&lt;img src=@img/outdoor.png@&gt;</v>
      </c>
      <c r="AZ37" s="1" t="str">
        <f>IF(AT37&gt;0,"&lt;img src=@img/pets.png@&gt;","")</f>
        <v/>
      </c>
      <c r="BA37" s="1" t="str">
        <f>IF(AU37="hard","&lt;img src=@img/hard.png@&gt;",IF(AU37="medium","&lt;img src=@img/medium.png@&gt;",IF(AU37="easy","&lt;img src=@img/easy.png@&gt;","")))</f>
        <v>&lt;img src=@img/easy.png@&gt;</v>
      </c>
      <c r="BB37" s="1" t="str">
        <f>IF(AV37="true","&lt;img src=@img/drinkicon.png@&gt;","")</f>
        <v>&lt;img src=@img/drinkicon.png@&gt;</v>
      </c>
      <c r="BC37" s="1" t="str">
        <f>IF(AW37="true","&lt;img src=@img/foodicon.png@&gt;","")</f>
        <v>&lt;img src=@img/foodicon.png@&gt;</v>
      </c>
      <c r="BD37" s="1" t="str">
        <f>CONCATENATE(AY37,AZ37,BA37,BB37,BC37,BK37)</f>
        <v>&lt;img src=@img/outdoor.png@&gt;&lt;img src=@img/easy.png@&gt;&lt;img src=@img/drinkicon.png@&gt;&lt;img src=@img/foodicon.png@&gt;&lt;img src=@img/kidicon.png@&gt;</v>
      </c>
      <c r="BE37" s="1" t="str">
        <f>CONCATENATE(IF(AS37&gt;0,"outdoor ",""),IF(AT37&gt;0,"pet ",""),IF(AV37="true","drink ",""),IF(AW37="true","food ",""),AU37," ",E37," ",C37,IF(BJ37=TRUE," kid",""))</f>
        <v>outdoor drink food easy med midtown kid</v>
      </c>
      <c r="BF37" s="1" t="str">
        <f>IF(C37="old","Old Town",IF(C37="campus","Near Campus",IF(C37="sfoco","South Foco",IF(C37="nfoco","North Foco",IF(C37="midtown","Midtown",IF(C37="cwest","Campus West",IF(C37="efoco","East FoCo",IF(C37="windsor","Windsor",""))))))))</f>
        <v>Midtown</v>
      </c>
      <c r="BG37" s="1">
        <v>40.537533000000003</v>
      </c>
      <c r="BH37" s="1">
        <v>-105.050901</v>
      </c>
      <c r="BI37" s="1" t="str">
        <f>CONCATENATE("[",BG37,",",BH37,"],")</f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723</v>
      </c>
    </row>
    <row r="38" spans="2:64" ht="21" customHeight="1" x14ac:dyDescent="0.25">
      <c r="B38" s="1" t="s">
        <v>275</v>
      </c>
      <c r="C38" s="1" t="s">
        <v>310</v>
      </c>
      <c r="D38" s="1" t="s">
        <v>78</v>
      </c>
      <c r="E38" s="1" t="s">
        <v>432</v>
      </c>
      <c r="G38" s="1" t="s">
        <v>182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488</v>
      </c>
      <c r="W38" s="1" t="str">
        <f>IF(H38&gt;0,H38/100,"")</f>
        <v/>
      </c>
      <c r="X38" s="1" t="str">
        <f>IF(I38&gt;0,I38/100,"")</f>
        <v/>
      </c>
      <c r="Y38" s="1">
        <f>IF(J38&gt;0,J38/100,"")</f>
        <v>15</v>
      </c>
      <c r="Z38" s="1">
        <f>IF(K38&gt;0,K38/100,"")</f>
        <v>18</v>
      </c>
      <c r="AA38" s="1">
        <f>IF(L38&gt;0,L38/100,"")</f>
        <v>15</v>
      </c>
      <c r="AB38" s="1">
        <f>IF(M38&gt;0,M38/100,"")</f>
        <v>18</v>
      </c>
      <c r="AC38" s="1">
        <f>IF(N38&gt;0,N38/100,"")</f>
        <v>15</v>
      </c>
      <c r="AD38" s="1">
        <f>IF(O38&gt;0,O38/100,"")</f>
        <v>18</v>
      </c>
      <c r="AE38" s="1">
        <f>IF(P38&gt;0,P38/100,"")</f>
        <v>15</v>
      </c>
      <c r="AF38" s="1">
        <f>IF(Q38&gt;0,Q38/100,"")</f>
        <v>18</v>
      </c>
      <c r="AG38" s="1">
        <f>IF(R38&gt;0,R38/100,"")</f>
        <v>15</v>
      </c>
      <c r="AH38" s="1">
        <f>IF(S38&gt;0,S38/100,"")</f>
        <v>18</v>
      </c>
      <c r="AI38" s="1" t="str">
        <f>IF(T38&gt;0,T38/100,"")</f>
        <v/>
      </c>
      <c r="AJ38" s="1" t="str">
        <f>IF(U38&gt;0,U38/100,"")</f>
        <v/>
      </c>
      <c r="AK38" s="1" t="str">
        <f>IF(H38&gt;0,CONCATENATE(IF(W38&lt;=12,W38,W38-12),IF(OR(W38&lt;12,W38=24),"am","pm"),"-",IF(X38&lt;=12,X38,X38-12),IF(OR(X38&lt;12,X38=24),"am","pm")),"")</f>
        <v/>
      </c>
      <c r="AL38" s="1" t="str">
        <f>IF(J38&gt;0,CONCATENATE(IF(Y38&lt;=12,Y38,Y38-12),IF(OR(Y38&lt;12,Y38=24),"am","pm"),"-",IF(Z38&lt;=12,Z38,Z38-12),IF(OR(Z38&lt;12,Z38=24),"am","pm")),"")</f>
        <v>3pm-6pm</v>
      </c>
      <c r="AM38" s="1" t="str">
        <f>IF(L38&gt;0,CONCATENATE(IF(AA38&lt;=12,AA38,AA38-12),IF(OR(AA38&lt;12,AA38=24),"am","pm"),"-",IF(AB38&lt;=12,AB38,AB38-12),IF(OR(AB38&lt;12,AB38=24),"am","pm")),"")</f>
        <v>3pm-6pm</v>
      </c>
      <c r="AN38" s="1" t="str">
        <f>IF(N38&gt;0,CONCATENATE(IF(AC38&lt;=12,AC38,AC38-12),IF(OR(AC38&lt;12,AC38=24),"am","pm"),"-",IF(AD38&lt;=12,AD38,AD38-12),IF(OR(AD38&lt;12,AD38=24),"am","pm")),"")</f>
        <v>3pm-6pm</v>
      </c>
      <c r="AO38" s="1" t="str">
        <f>IF(O38&gt;0,CONCATENATE(IF(AE38&lt;=12,AE38,AE38-12),IF(OR(AE38&lt;12,AE38=24),"am","pm"),"-",IF(AF38&lt;=12,AF38,AF38-12),IF(OR(AF38&lt;12,AF38=24),"am","pm")),"")</f>
        <v>3pm-6pm</v>
      </c>
      <c r="AP38" s="1" t="str">
        <f>IF(R38&gt;0,CONCATENATE(IF(AG38&lt;=12,AG38,AG38-12),IF(OR(AG38&lt;12,AG38=24),"am","pm"),"-",IF(AH38&lt;=12,AH38,AH38-12),IF(OR(AH38&lt;12,AH38=24),"am","pm")),"")</f>
        <v>3pm-6pm</v>
      </c>
      <c r="AQ38" s="1" t="str">
        <f>IF(T38&gt;0,CONCATENATE(IF(AI38&lt;=12,AI38,AI38-12),IF(OR(AI38&lt;12,AI38=24),"am","pm"),"-",IF(AJ38&lt;=12,AJ38,AJ38-12),IF(OR(AJ38&lt;12,AJ38=24),"am","pm")),"")</f>
        <v/>
      </c>
      <c r="AR38" s="8" t="s">
        <v>256</v>
      </c>
      <c r="AS38" s="1" t="s">
        <v>296</v>
      </c>
      <c r="AU38" s="1" t="s">
        <v>300</v>
      </c>
      <c r="AV38" s="5" t="s">
        <v>307</v>
      </c>
      <c r="AW38" s="5" t="s">
        <v>307</v>
      </c>
      <c r="AX38" s="6" t="str">
        <f>CONCATENATE("{
    'name': """,B38,""",
    'area': ","""",C38,""",",
"'hours': {
      'sunday-start':","""",H38,"""",", 'sunday-end':","""",I38,"""",", 'monday-start':","""",J38,"""",", 'monday-end':","""",K38,"""",", 'tuesday-start':","""",L38,"""",", 'tuesday-end':","""",M38,""", 'wednesday-start':","""",N38,""", 'wednesday-end':","""",O38,""", 'thursday-start':","""",P38,""", 'thursday-end':","""",Q38,""", 'friday-start':","""",R38,""", 'friday-end':","""",S38,""", 'saturday-start':","""",T38,""", 'saturday-end':","""",U38,"""","},","  'description': ","""",V38,"""",", 'link':","""",AR38,"""",", 'pricing':","""",E38,"""",",   'phone-number': ","""",F38,"""",", 'address': ","""",G38,"""",", 'other-amenities': [","'",AS38,"','",AT38,"','",AU38,"'","]",", 'has-drink':",AV38,", 'has-food':",AW38,"},")</f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>IF(AS38&gt;0,"&lt;img src=@img/outdoor.png@&gt;","")</f>
        <v>&lt;img src=@img/outdoor.png@&gt;</v>
      </c>
      <c r="AZ38" s="1" t="str">
        <f>IF(AT38&gt;0,"&lt;img src=@img/pets.png@&gt;","")</f>
        <v/>
      </c>
      <c r="BA38" s="1" t="str">
        <f>IF(AU38="hard","&lt;img src=@img/hard.png@&gt;",IF(AU38="medium","&lt;img src=@img/medium.png@&gt;",IF(AU38="easy","&lt;img src=@img/easy.png@&gt;","")))</f>
        <v>&lt;img src=@img/easy.png@&gt;</v>
      </c>
      <c r="BB38" s="1" t="str">
        <f>IF(AV38="true","&lt;img src=@img/drinkicon.png@&gt;","")</f>
        <v>&lt;img src=@img/drinkicon.png@&gt;</v>
      </c>
      <c r="BC38" s="1" t="str">
        <f>IF(AW38="true","&lt;img src=@img/foodicon.png@&gt;","")</f>
        <v>&lt;img src=@img/foodicon.png@&gt;</v>
      </c>
      <c r="BD38" s="1" t="str">
        <f>CONCATENATE(AY38,AZ38,BA38,BB38,BC38,BK38)</f>
        <v>&lt;img src=@img/outdoor.png@&gt;&lt;img src=@img/easy.png@&gt;&lt;img src=@img/drinkicon.png@&gt;&lt;img src=@img/foodicon.png@&gt;</v>
      </c>
      <c r="BE38" s="1" t="str">
        <f>CONCATENATE(IF(AS38&gt;0,"outdoor ",""),IF(AT38&gt;0,"pet ",""),IF(AV38="true","drink ",""),IF(AW38="true","food ",""),AU38," ",E38," ",C38,IF(BJ38=TRUE," kid",""))</f>
        <v>outdoor drink food easy med midtown</v>
      </c>
      <c r="BF38" s="1" t="str">
        <f>IF(C38="old","Old Town",IF(C38="campus","Near Campus",IF(C38="sfoco","South Foco",IF(C38="nfoco","North Foco",IF(C38="midtown","Midtown",IF(C38="cwest","Campus West",IF(C38="efoco","East FoCo",IF(C38="windsor","Windsor",""))))))))</f>
        <v>Midtown</v>
      </c>
      <c r="BG38" s="1">
        <v>40.543506999999998</v>
      </c>
      <c r="BH38" s="1">
        <v>-105.07405300000001</v>
      </c>
      <c r="BI38" s="1" t="str">
        <f>CONCATENATE("[",BG38,",",BH38,"],")</f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594</v>
      </c>
      <c r="C39" s="1" t="s">
        <v>428</v>
      </c>
      <c r="G39" s="9" t="s">
        <v>595</v>
      </c>
      <c r="W39" s="1" t="str">
        <f>IF(H39&gt;0,H39/100,"")</f>
        <v/>
      </c>
      <c r="X39" s="1" t="str">
        <f>IF(I39&gt;0,I39/100,"")</f>
        <v/>
      </c>
      <c r="Y39" s="1" t="str">
        <f>IF(J39&gt;0,J39/100,"")</f>
        <v/>
      </c>
      <c r="Z39" s="1" t="str">
        <f>IF(K39&gt;0,K39/100,"")</f>
        <v/>
      </c>
      <c r="AA39" s="1" t="str">
        <f>IF(L39&gt;0,L39/100,"")</f>
        <v/>
      </c>
      <c r="AB39" s="1" t="str">
        <f>IF(M39&gt;0,M39/100,"")</f>
        <v/>
      </c>
      <c r="AC39" s="1" t="str">
        <f>IF(N39&gt;0,N39/100,"")</f>
        <v/>
      </c>
      <c r="AD39" s="1" t="str">
        <f>IF(O39&gt;0,O39/100,"")</f>
        <v/>
      </c>
      <c r="AE39" s="1" t="str">
        <f>IF(P39&gt;0,P39/100,"")</f>
        <v/>
      </c>
      <c r="AF39" s="1" t="str">
        <f>IF(Q39&gt;0,Q39/100,"")</f>
        <v/>
      </c>
      <c r="AG39" s="1" t="str">
        <f>IF(R39&gt;0,R39/100,"")</f>
        <v/>
      </c>
      <c r="AH39" s="1" t="str">
        <f>IF(S39&gt;0,S39/100,"")</f>
        <v/>
      </c>
      <c r="AI39" s="1" t="str">
        <f>IF(T39&gt;0,T39/100,"")</f>
        <v/>
      </c>
      <c r="AJ39" s="1" t="str">
        <f>IF(U39&gt;0,U39/100,"")</f>
        <v/>
      </c>
      <c r="AK39" s="1" t="str">
        <f>IF(H39&gt;0,CONCATENATE(IF(W39&lt;=12,W39,W39-12),IF(OR(W39&lt;12,W39=24),"am","pm"),"-",IF(X39&lt;=12,X39,X39-12),IF(OR(X39&lt;12,X39=24),"am","pm")),"")</f>
        <v/>
      </c>
      <c r="AL39" s="1" t="str">
        <f>IF(J39&gt;0,CONCATENATE(IF(Y39&lt;=12,Y39,Y39-12),IF(OR(Y39&lt;12,Y39=24),"am","pm"),"-",IF(Z39&lt;=12,Z39,Z39-12),IF(OR(Z39&lt;12,Z39=24),"am","pm")),"")</f>
        <v/>
      </c>
      <c r="AM39" s="1" t="str">
        <f>IF(L39&gt;0,CONCATENATE(IF(AA39&lt;=12,AA39,AA39-12),IF(OR(AA39&lt;12,AA39=24),"am","pm"),"-",IF(AB39&lt;=12,AB39,AB39-12),IF(OR(AB39&lt;12,AB39=24),"am","pm")),"")</f>
        <v/>
      </c>
      <c r="AN39" s="1" t="str">
        <f>IF(N39&gt;0,CONCATENATE(IF(AC39&lt;=12,AC39,AC39-12),IF(OR(AC39&lt;12,AC39=24),"am","pm"),"-",IF(AD39&lt;=12,AD39,AD39-12),IF(OR(AD39&lt;12,AD39=24),"am","pm")),"")</f>
        <v/>
      </c>
      <c r="AO39" s="1" t="str">
        <f>IF(O39&gt;0,CONCATENATE(IF(AE39&lt;=12,AE39,AE39-12),IF(OR(AE39&lt;12,AE39=24),"am","pm"),"-",IF(AF39&lt;=12,AF39,AF39-12),IF(OR(AF39&lt;12,AF39=24),"am","pm")),"")</f>
        <v/>
      </c>
      <c r="AP39" s="1" t="str">
        <f>IF(R39&gt;0,CONCATENATE(IF(AG39&lt;=12,AG39,AG39-12),IF(OR(AG39&lt;12,AG39=24),"am","pm"),"-",IF(AH39&lt;=12,AH39,AH39-12),IF(OR(AH39&lt;12,AH39=24),"am","pm")),"")</f>
        <v/>
      </c>
      <c r="AQ39" s="1" t="str">
        <f>IF(T39&gt;0,CONCATENATE(IF(AI39&lt;=12,AI39,AI39-12),IF(OR(AI39&lt;12,AI39=24),"am","pm"),"-",IF(AJ39&lt;=12,AJ39,AJ39-12),IF(OR(AJ39&lt;12,AJ39=24),"am","pm")),"")</f>
        <v/>
      </c>
      <c r="AR39" s="15" t="s">
        <v>596</v>
      </c>
      <c r="AU39" s="1" t="s">
        <v>300</v>
      </c>
      <c r="AV39" s="1" t="b">
        <v>0</v>
      </c>
      <c r="AW39" s="1" t="b">
        <v>0</v>
      </c>
      <c r="AX39" s="6" t="str">
        <f>CONCATENATE("{
    'name': """,B39,""",
    'area': ","""",C39,""",",
"'hours': {
      'sunday-start':","""",H39,"""",", 'sunday-end':","""",I39,"""",", 'monday-start':","""",J39,"""",", 'monday-end':","""",K39,"""",", 'tuesday-start':","""",L39,"""",", 'tuesday-end':","""",M39,""", 'wednesday-start':","""",N39,""", 'wednesday-end':","""",O39,""", 'thursday-start':","""",P39,""", 'thursday-end':","""",Q39,""", 'friday-start':","""",R39,""", 'friday-end':","""",S39,""", 'saturday-start':","""",T39,""", 'saturday-end':","""",U39,"""","},","  'description': ","""",V39,"""",", 'link':","""",AR39,"""",", 'pricing':","""",E39,"""",",   'phone-number': ","""",F39,"""",", 'address': ","""",G39,"""",", 'other-amenities': [","'",AS39,"','",AT39,"','",AU39,"'","]",", 'has-drink':",AV39,", 'has-food':",AW39,"},")</f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>IF(AS39&gt;0,"&lt;img src=@img/outdoor.png@&gt;","")</f>
        <v/>
      </c>
      <c r="AZ39" s="1" t="str">
        <f>IF(AT39&gt;0,"&lt;img src=@img/pets.png@&gt;","")</f>
        <v/>
      </c>
      <c r="BA39" s="1" t="str">
        <f>IF(AU39="hard","&lt;img src=@img/hard.png@&gt;",IF(AU39="medium","&lt;img src=@img/medium.png@&gt;",IF(AU39="easy","&lt;img src=@img/easy.png@&gt;","")))</f>
        <v>&lt;img src=@img/easy.png@&gt;</v>
      </c>
      <c r="BB39" s="1" t="str">
        <f>IF(AV39="true","&lt;img src=@img/drinkicon.png@&gt;","")</f>
        <v/>
      </c>
      <c r="BC39" s="1" t="str">
        <f>IF(AW39="true","&lt;img src=@img/foodicon.png@&gt;","")</f>
        <v/>
      </c>
      <c r="BD39" s="1" t="str">
        <f>CONCATENATE(AY39,AZ39,BA39,BB39,BC39,BK39)</f>
        <v>&lt;img src=@img/easy.png@&gt;</v>
      </c>
      <c r="BE39" s="1" t="str">
        <f>CONCATENATE(IF(AS39&gt;0,"outdoor ",""),IF(AT39&gt;0,"pet ",""),IF(AV39="true","drink ",""),IF(AW39="true","food ",""),AU39," ",E39," ",C39,IF(BJ39=TRUE," kid",""))</f>
        <v>easy  nfoco</v>
      </c>
      <c r="BF39" s="1" t="str">
        <f>IF(C39="old","Old Town",IF(C39="campus","Near Campus",IF(C39="sfoco","South Foco",IF(C39="nfoco","North Foco",IF(C39="midtown","Midtown",IF(C39="cwest","Campus West",IF(C39="efoco","East FoCo",IF(C39="windsor","Windsor",""))))))))</f>
        <v>North Foco</v>
      </c>
      <c r="BG39" s="1">
        <v>40.581519999999998</v>
      </c>
      <c r="BH39" s="1">
        <v>-105.04595</v>
      </c>
      <c r="BI39" s="1" t="str">
        <f>CONCATENATE("[",BG39,",",BH39,"],")</f>
        <v>[40.58152,-105.04595],</v>
      </c>
    </row>
    <row r="40" spans="2:64" ht="21" customHeight="1" x14ac:dyDescent="0.25">
      <c r="B40" s="1" t="s">
        <v>126</v>
      </c>
      <c r="C40" s="1" t="s">
        <v>309</v>
      </c>
      <c r="D40" s="1" t="s">
        <v>90</v>
      </c>
      <c r="E40" s="1" t="s">
        <v>54</v>
      </c>
      <c r="G40" s="3" t="s">
        <v>127</v>
      </c>
      <c r="W40" s="1" t="str">
        <f>IF(H40&gt;0,H40/100,"")</f>
        <v/>
      </c>
      <c r="X40" s="1" t="str">
        <f>IF(I40&gt;0,I40/100,"")</f>
        <v/>
      </c>
      <c r="Y40" s="1" t="str">
        <f>IF(J40&gt;0,J40/100,"")</f>
        <v/>
      </c>
      <c r="Z40" s="1" t="str">
        <f>IF(K40&gt;0,K40/100,"")</f>
        <v/>
      </c>
      <c r="AA40" s="1" t="str">
        <f>IF(L40&gt;0,L40/100,"")</f>
        <v/>
      </c>
      <c r="AB40" s="1" t="str">
        <f>IF(M40&gt;0,M40/100,"")</f>
        <v/>
      </c>
      <c r="AC40" s="1" t="str">
        <f>IF(N40&gt;0,N40/100,"")</f>
        <v/>
      </c>
      <c r="AD40" s="1" t="str">
        <f>IF(O40&gt;0,O40/100,"")</f>
        <v/>
      </c>
      <c r="AE40" s="1" t="str">
        <f>IF(P40&gt;0,P40/100,"")</f>
        <v/>
      </c>
      <c r="AF40" s="1" t="str">
        <f>IF(Q40&gt;0,Q40/100,"")</f>
        <v/>
      </c>
      <c r="AG40" s="1" t="str">
        <f>IF(R40&gt;0,R40/100,"")</f>
        <v/>
      </c>
      <c r="AH40" s="1" t="str">
        <f>IF(S40&gt;0,S40/100,"")</f>
        <v/>
      </c>
      <c r="AI40" s="1" t="str">
        <f>IF(T40&gt;0,T40/100,"")</f>
        <v/>
      </c>
      <c r="AJ40" s="1" t="str">
        <f>IF(U40&gt;0,U40/100,"")</f>
        <v/>
      </c>
      <c r="AK40" s="1" t="str">
        <f>IF(H40&gt;0,CONCATENATE(IF(W40&lt;=12,W40,W40-12),IF(OR(W40&lt;12,W40=24),"am","pm"),"-",IF(X40&lt;=12,X40,X40-12),IF(OR(X40&lt;12,X40=24),"am","pm")),"")</f>
        <v/>
      </c>
      <c r="AL40" s="1" t="str">
        <f>IF(J40&gt;0,CONCATENATE(IF(Y40&lt;=12,Y40,Y40-12),IF(OR(Y40&lt;12,Y40=24),"am","pm"),"-",IF(Z40&lt;=12,Z40,Z40-12),IF(OR(Z40&lt;12,Z40=24),"am","pm")),"")</f>
        <v/>
      </c>
      <c r="AM40" s="1" t="str">
        <f>IF(L40&gt;0,CONCATENATE(IF(AA40&lt;=12,AA40,AA40-12),IF(OR(AA40&lt;12,AA40=24),"am","pm"),"-",IF(AB40&lt;=12,AB40,AB40-12),IF(OR(AB40&lt;12,AB40=24),"am","pm")),"")</f>
        <v/>
      </c>
      <c r="AN40" s="1" t="str">
        <f>IF(N40&gt;0,CONCATENATE(IF(AC40&lt;=12,AC40,AC40-12),IF(OR(AC40&lt;12,AC40=24),"am","pm"),"-",IF(AD40&lt;=12,AD40,AD40-12),IF(OR(AD40&lt;12,AD40=24),"am","pm")),"")</f>
        <v/>
      </c>
      <c r="AO40" s="1" t="str">
        <f>IF(O40&gt;0,CONCATENATE(IF(AE40&lt;=12,AE40,AE40-12),IF(OR(AE40&lt;12,AE40=24),"am","pm"),"-",IF(AF40&lt;=12,AF40,AF40-12),IF(OR(AF40&lt;12,AF40=24),"am","pm")),"")</f>
        <v/>
      </c>
      <c r="AP40" s="1" t="str">
        <f>IF(R40&gt;0,CONCATENATE(IF(AG40&lt;=12,AG40,AG40-12),IF(OR(AG40&lt;12,AG40=24),"am","pm"),"-",IF(AH40&lt;=12,AH40,AH40-12),IF(OR(AH40&lt;12,AH40=24),"am","pm")),"")</f>
        <v/>
      </c>
      <c r="AQ40" s="1" t="str">
        <f>IF(T40&gt;0,CONCATENATE(IF(AI40&lt;=12,AI40,AI40-12),IF(OR(AI40&lt;12,AI40=24),"am","pm"),"-",IF(AJ40&lt;=12,AJ40,AJ40-12),IF(OR(AJ40&lt;12,AJ40=24),"am","pm")),"")</f>
        <v/>
      </c>
      <c r="AR40" s="8" t="s">
        <v>250</v>
      </c>
      <c r="AS40" s="1" t="s">
        <v>297</v>
      </c>
      <c r="AU40" s="1" t="s">
        <v>28</v>
      </c>
      <c r="AV40" s="5" t="s">
        <v>308</v>
      </c>
      <c r="AW40" s="5" t="s">
        <v>308</v>
      </c>
      <c r="AX40" s="6" t="str">
        <f>CONCATENATE("{
    'name': """,B40,""",
    'area': ","""",C40,""",",
"'hours': {
      'sunday-start':","""",H40,"""",", 'sunday-end':","""",I40,"""",", 'monday-start':","""",J40,"""",", 'monday-end':","""",K40,"""",", 'tuesday-start':","""",L40,"""",", 'tuesday-end':","""",M40,""", 'wednesday-start':","""",N40,""", 'wednesday-end':","""",O40,""", 'thursday-start':","""",P40,""", 'thursday-end':","""",Q40,""", 'friday-start':","""",R40,""", 'friday-end':","""",S40,""", 'saturday-start':","""",T40,""", 'saturday-end':","""",U40,"""","},","  'description': ","""",V40,"""",", 'link':","""",AR40,"""",", 'pricing':","""",E40,"""",",   'phone-number': ","""",F40,"""",", 'address': ","""",G40,"""",", 'other-amenities': [","'",AS40,"','",AT40,"','",AU40,"'","]",", 'has-drink':",AV40,", 'has-food':",AW40,"},")</f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>IF(AS40&gt;0,"&lt;img src=@img/outdoor.png@&gt;","")</f>
        <v>&lt;img src=@img/outdoor.png@&gt;</v>
      </c>
      <c r="AZ40" s="1" t="str">
        <f>IF(AT40&gt;0,"&lt;img src=@img/pets.png@&gt;","")</f>
        <v/>
      </c>
      <c r="BA40" s="1" t="str">
        <f>IF(AU40="hard","&lt;img src=@img/hard.png@&gt;",IF(AU40="medium","&lt;img src=@img/medium.png@&gt;",IF(AU40="easy","&lt;img src=@img/easy.png@&gt;","")))</f>
        <v>&lt;img src=@img/medium.png@&gt;</v>
      </c>
      <c r="BB40" s="1" t="str">
        <f>IF(AV40="true","&lt;img src=@img/drinkicon.png@&gt;","")</f>
        <v/>
      </c>
      <c r="BC40" s="1" t="str">
        <f>IF(AW40="true","&lt;img src=@img/foodicon.png@&gt;","")</f>
        <v/>
      </c>
      <c r="BD40" s="1" t="str">
        <f>CONCATENATE(AY40,AZ40,BA40,BB40,BC40,BK40)</f>
        <v>&lt;img src=@img/outdoor.png@&gt;&lt;img src=@img/medium.png@&gt;</v>
      </c>
      <c r="BE40" s="1" t="str">
        <f>CONCATENATE(IF(AS40&gt;0,"outdoor ",""),IF(AT40&gt;0,"pet ",""),IF(AV40="true","drink ",""),IF(AW40="true","food ",""),AU40," ",E40," ",C40,IF(BJ40=TRUE," kid",""))</f>
        <v>outdoor medium low campus</v>
      </c>
      <c r="BF40" s="1" t="str">
        <f>IF(C40="old","Old Town",IF(C40="campus","Near Campus",IF(C40="sfoco","South Foco",IF(C40="nfoco","North Foco",IF(C40="midtown","Midtown",IF(C40="cwest","Campus West",IF(C40="efoco","East FoCo",IF(C40="windsor","Windsor",""))))))))</f>
        <v>Near Campus</v>
      </c>
      <c r="BG40" s="1">
        <v>40.578285999999999</v>
      </c>
      <c r="BH40" s="1">
        <v>-105.07652</v>
      </c>
      <c r="BI40" s="1" t="str">
        <f>CONCATENATE("[",BG40,",",BH40,"],")</f>
        <v>[40.578286,-105.07652],</v>
      </c>
      <c r="BK40" s="1" t="str">
        <f>IF(BJ40&gt;0,"&lt;img src=@img/kidicon.png@&gt;","")</f>
        <v/>
      </c>
    </row>
    <row r="41" spans="2:64" ht="21" customHeight="1" x14ac:dyDescent="0.25">
      <c r="B41" s="1" t="s">
        <v>738</v>
      </c>
      <c r="C41" s="1" t="s">
        <v>739</v>
      </c>
      <c r="E41" s="1" t="s">
        <v>432</v>
      </c>
      <c r="G41" s="3" t="s">
        <v>740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742</v>
      </c>
      <c r="W41" s="1">
        <f>IF(H41&gt;0,H41/100,"")</f>
        <v>16</v>
      </c>
      <c r="X41" s="1">
        <f>IF(I41&gt;0,I41/100,"")</f>
        <v>18</v>
      </c>
      <c r="Y41" s="1">
        <f>IF(J41&gt;0,J41/100,"")</f>
        <v>16</v>
      </c>
      <c r="Z41" s="1">
        <f>IF(K41&gt;0,K41/100,"")</f>
        <v>18</v>
      </c>
      <c r="AA41" s="1">
        <f>IF(L41&gt;0,L41/100,"")</f>
        <v>16</v>
      </c>
      <c r="AB41" s="1">
        <f>IF(M41&gt;0,M41/100,"")</f>
        <v>18</v>
      </c>
      <c r="AC41" s="1">
        <f>IF(N41&gt;0,N41/100,"")</f>
        <v>16</v>
      </c>
      <c r="AD41" s="1">
        <f>IF(O41&gt;0,O41/100,"")</f>
        <v>18</v>
      </c>
      <c r="AE41" s="1">
        <f>IF(P41&gt;0,P41/100,"")</f>
        <v>16</v>
      </c>
      <c r="AF41" s="1">
        <f>IF(Q41&gt;0,Q41/100,"")</f>
        <v>18</v>
      </c>
      <c r="AG41" s="1">
        <f>IF(R41&gt;0,R41/100,"")</f>
        <v>16</v>
      </c>
      <c r="AH41" s="1">
        <f>IF(S41&gt;0,S41/100,"")</f>
        <v>18</v>
      </c>
      <c r="AI41" s="1">
        <f>IF(T41&gt;0,T41/100,"")</f>
        <v>16</v>
      </c>
      <c r="AJ41" s="1">
        <f>IF(U41&gt;0,U41/100,"")</f>
        <v>18</v>
      </c>
      <c r="AK41" s="1" t="str">
        <f>IF(H41&gt;0,CONCATENATE(IF(W41&lt;=12,W41,W41-12),IF(OR(W41&lt;12,W41=24),"am","pm"),"-",IF(X41&lt;=12,X41,X41-12),IF(OR(X41&lt;12,X41=24),"am","pm")),"")</f>
        <v>4pm-6pm</v>
      </c>
      <c r="AL41" s="1" t="str">
        <f>IF(J41&gt;0,CONCATENATE(IF(Y41&lt;=12,Y41,Y41-12),IF(OR(Y41&lt;12,Y41=24),"am","pm"),"-",IF(Z41&lt;=12,Z41,Z41-12),IF(OR(Z41&lt;12,Z41=24),"am","pm")),"")</f>
        <v>4pm-6pm</v>
      </c>
      <c r="AM41" s="1" t="str">
        <f>IF(L41&gt;0,CONCATENATE(IF(AA41&lt;=12,AA41,AA41-12),IF(OR(AA41&lt;12,AA41=24),"am","pm"),"-",IF(AB41&lt;=12,AB41,AB41-12),IF(OR(AB41&lt;12,AB41=24),"am","pm")),"")</f>
        <v>4pm-6pm</v>
      </c>
      <c r="AN41" s="1" t="str">
        <f>IF(N41&gt;0,CONCATENATE(IF(AC41&lt;=12,AC41,AC41-12),IF(OR(AC41&lt;12,AC41=24),"am","pm"),"-",IF(AD41&lt;=12,AD41,AD41-12),IF(OR(AD41&lt;12,AD41=24),"am","pm")),"")</f>
        <v>4pm-6pm</v>
      </c>
      <c r="AO41" s="1" t="str">
        <f>IF(O41&gt;0,CONCATENATE(IF(AE41&lt;=12,AE41,AE41-12),IF(OR(AE41&lt;12,AE41=24),"am","pm"),"-",IF(AF41&lt;=12,AF41,AF41-12),IF(OR(AF41&lt;12,AF41=24),"am","pm")),"")</f>
        <v>4pm-6pm</v>
      </c>
      <c r="AP41" s="1" t="str">
        <f>IF(R41&gt;0,CONCATENATE(IF(AG41&lt;=12,AG41,AG41-12),IF(OR(AG41&lt;12,AG41=24),"am","pm"),"-",IF(AH41&lt;=12,AH41,AH41-12),IF(OR(AH41&lt;12,AH41=24),"am","pm")),"")</f>
        <v>4pm-6pm</v>
      </c>
      <c r="AQ41" s="1" t="str">
        <f>IF(T41&gt;0,CONCATENATE(IF(AI41&lt;=12,AI41,AI41-12),IF(OR(AI41&lt;12,AI41=24),"am","pm"),"-",IF(AJ41&lt;=12,AJ41,AJ41-12),IF(OR(AJ41&lt;12,AJ41=24),"am","pm")),"")</f>
        <v>4pm-6pm</v>
      </c>
      <c r="AR41" s="8" t="s">
        <v>741</v>
      </c>
      <c r="AU41" s="1" t="s">
        <v>28</v>
      </c>
      <c r="AV41" s="5" t="s">
        <v>307</v>
      </c>
      <c r="AW41" s="5" t="s">
        <v>307</v>
      </c>
      <c r="AX41" s="6" t="str">
        <f>CONCATENATE("{
    'name': """,B41,""",
    'area': ","""",C41,""",",
"'hours': {
      'sunday-start':","""",H41,"""",", 'sunday-end':","""",I41,"""",", 'monday-start':","""",J41,"""",", 'monday-end':","""",K41,"""",", 'tuesday-start':","""",L41,"""",", 'tuesday-end':","""",M41,""", 'wednesday-start':","""",N41,""", 'wednesday-end':","""",O41,""", 'thursday-start':","""",P41,""", 'thursday-end':","""",Q41,""", 'friday-start':","""",R41,""", 'friday-end':","""",S41,""", 'saturday-start':","""",T41,""", 'saturday-end':","""",U41,"""","},","  'description': ","""",V41,"""",", 'link':","""",AR41,"""",", 'pricing':","""",E41,"""",",   'phone-number': ","""",F41,"""",", 'address': ","""",G41,"""",", 'other-amenities': [","'",AS41,"','",AT41,"','",AU41,"'","]",", 'has-drink':",AV41,", 'has-food':",AW41,"},")</f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>IF(AS41&gt;0,"&lt;img src=@img/outdoor.png@&gt;","")</f>
        <v/>
      </c>
      <c r="AZ41" s="1" t="str">
        <f>IF(AT41&gt;0,"&lt;img src=@img/pets.png@&gt;","")</f>
        <v/>
      </c>
      <c r="BA41" s="1" t="str">
        <f>IF(AU41="hard","&lt;img src=@img/hard.png@&gt;",IF(AU41="medium","&lt;img src=@img/medium.png@&gt;",IF(AU41="easy","&lt;img src=@img/easy.png@&gt;","")))</f>
        <v>&lt;img src=@img/medium.png@&gt;</v>
      </c>
      <c r="BB41" s="1" t="str">
        <f>IF(AV41="true","&lt;img src=@img/drinkicon.png@&gt;","")</f>
        <v>&lt;img src=@img/drinkicon.png@&gt;</v>
      </c>
      <c r="BC41" s="1" t="str">
        <f>IF(AW41="true","&lt;img src=@img/foodicon.png@&gt;","")</f>
        <v>&lt;img src=@img/foodicon.png@&gt;</v>
      </c>
      <c r="BD41" s="1" t="str">
        <f>CONCATENATE(AY41,AZ41,BA41,BB41,BC41,BK41)</f>
        <v>&lt;img src=@img/medium.png@&gt;&lt;img src=@img/drinkicon.png@&gt;&lt;img src=@img/foodicon.png@&gt;</v>
      </c>
      <c r="BE41" s="1" t="str">
        <f>CONCATENATE(IF(AS41&gt;0,"outdoor ",""),IF(AT41&gt;0,"pet ",""),IF(AV41="true","drink ",""),IF(AW41="true","food ",""),AU41," ",E41," ",C41,IF(BJ41=TRUE," kid",""))</f>
        <v>drink food medium med windsor</v>
      </c>
      <c r="BF41" s="1" t="str">
        <f>IF(C41="old","Old Town",IF(C41="campus","Near Campus",IF(C41="sfoco","South Foco",IF(C41="nfoco","North Foco",IF(C41="midtown","Midtown",IF(C41="cwest","Campus West",IF(C41="efoco","East FoCo",IF(C41="windsor","Windsor",""))))))))</f>
        <v>Windsor</v>
      </c>
      <c r="BG41" s="1">
        <v>40.480139999999999</v>
      </c>
      <c r="BH41" s="1">
        <v>-104.9027</v>
      </c>
      <c r="BI41" s="1" t="str">
        <f>CONCATENATE("[",BG41,",",BH41,"],")</f>
        <v>[40.48014,-104.9027],</v>
      </c>
      <c r="BK41" s="1" t="str">
        <f>IF(BJ41&gt;0,"&lt;img src=@img/kidicon.png@&gt;","")</f>
        <v/>
      </c>
    </row>
    <row r="42" spans="2:64" ht="21" customHeight="1" x14ac:dyDescent="0.25">
      <c r="B42" s="1" t="s">
        <v>30</v>
      </c>
      <c r="C42" s="1" t="s">
        <v>427</v>
      </c>
      <c r="D42" s="1" t="s">
        <v>31</v>
      </c>
      <c r="E42" s="1" t="s">
        <v>432</v>
      </c>
      <c r="G42" s="3" t="s">
        <v>32</v>
      </c>
      <c r="N42" s="1">
        <v>1200</v>
      </c>
      <c r="O42" s="1">
        <v>2000</v>
      </c>
      <c r="V42" s="1" t="s">
        <v>231</v>
      </c>
      <c r="W42" s="1" t="str">
        <f>IF(H42&gt;0,H42/100,"")</f>
        <v/>
      </c>
      <c r="X42" s="1" t="str">
        <f>IF(I42&gt;0,I42/100,"")</f>
        <v/>
      </c>
      <c r="Y42" s="1" t="str">
        <f>IF(J42&gt;0,J42/100,"")</f>
        <v/>
      </c>
      <c r="Z42" s="1" t="str">
        <f>IF(K42&gt;0,K42/100,"")</f>
        <v/>
      </c>
      <c r="AA42" s="1" t="str">
        <f>IF(L42&gt;0,L42/100,"")</f>
        <v/>
      </c>
      <c r="AB42" s="1" t="str">
        <f>IF(M42&gt;0,M42/100,"")</f>
        <v/>
      </c>
      <c r="AC42" s="1">
        <f>IF(N42&gt;0,N42/100,"")</f>
        <v>12</v>
      </c>
      <c r="AD42" s="1">
        <f>IF(O42&gt;0,O42/100,"")</f>
        <v>20</v>
      </c>
      <c r="AE42" s="1" t="str">
        <f>IF(P42&gt;0,P42/100,"")</f>
        <v/>
      </c>
      <c r="AF42" s="1" t="str">
        <f>IF(Q42&gt;0,Q42/100,"")</f>
        <v/>
      </c>
      <c r="AG42" s="1" t="str">
        <f>IF(R42&gt;0,R42/100,"")</f>
        <v/>
      </c>
      <c r="AH42" s="1" t="str">
        <f>IF(S42&gt;0,S42/100,"")</f>
        <v/>
      </c>
      <c r="AI42" s="1" t="str">
        <f>IF(T42&gt;0,T42/100,"")</f>
        <v/>
      </c>
      <c r="AJ42" s="1" t="str">
        <f>IF(U42&gt;0,U42/100,"")</f>
        <v/>
      </c>
      <c r="AK42" s="1" t="str">
        <f>IF(H42&gt;0,CONCATENATE(IF(W42&lt;=12,W42,W42-12),IF(OR(W42&lt;12,W42=24),"am","pm"),"-",IF(X42&lt;=12,X42,X42-12),IF(OR(X42&lt;12,X42=24),"am","pm")),"")</f>
        <v/>
      </c>
      <c r="AL42" s="1" t="str">
        <f>IF(J42&gt;0,CONCATENATE(IF(Y42&lt;=12,Y42,Y42-12),IF(OR(Y42&lt;12,Y42=24),"am","pm"),"-",IF(Z42&lt;=12,Z42,Z42-12),IF(OR(Z42&lt;12,Z42=24),"am","pm")),"")</f>
        <v/>
      </c>
      <c r="AM42" s="1" t="str">
        <f>IF(L42&gt;0,CONCATENATE(IF(AA42&lt;=12,AA42,AA42-12),IF(OR(AA42&lt;12,AA42=24),"am","pm"),"-",IF(AB42&lt;=12,AB42,AB42-12),IF(OR(AB42&lt;12,AB42=24),"am","pm")),"")</f>
        <v/>
      </c>
      <c r="AN42" s="1" t="str">
        <f>IF(N42&gt;0,CONCATENATE(IF(AC42&lt;=12,AC42,AC42-12),IF(OR(AC42&lt;12,AC42=24),"am","pm"),"-",IF(AD42&lt;=12,AD42,AD42-12),IF(OR(AD42&lt;12,AD42=24),"am","pm")),"")</f>
        <v>12pm-8pm</v>
      </c>
      <c r="AO42" s="1" t="e">
        <f>IF(O42&gt;0,CONCATENATE(IF(AE42&lt;=12,AE42,AE42-12),IF(OR(AE42&lt;12,AE42=24),"am","pm"),"-",IF(AF42&lt;=12,AF42,AF42-12),IF(OR(AF42&lt;12,AF42=24),"am","pm")),"")</f>
        <v>#VALUE!</v>
      </c>
      <c r="AP42" s="1" t="str">
        <f>IF(R42&gt;0,CONCATENATE(IF(AG42&lt;=12,AG42,AG42-12),IF(OR(AG42&lt;12,AG42=24),"am","pm"),"-",IF(AH42&lt;=12,AH42,AH42-12),IF(OR(AH42&lt;12,AH42=24),"am","pm")),"")</f>
        <v/>
      </c>
      <c r="AQ42" s="1" t="str">
        <f>IF(T42&gt;0,CONCATENATE(IF(AI42&lt;=12,AI42,AI42-12),IF(OR(AI42&lt;12,AI42=24),"am","pm"),"-",IF(AJ42&lt;=12,AJ42,AJ42-12),IF(OR(AJ42&lt;12,AJ42=24),"am","pm")),"")</f>
        <v/>
      </c>
      <c r="AR42" s="4" t="s">
        <v>230</v>
      </c>
      <c r="AS42" s="1" t="s">
        <v>296</v>
      </c>
      <c r="AU42" s="1" t="s">
        <v>299</v>
      </c>
      <c r="AV42" s="5" t="s">
        <v>307</v>
      </c>
      <c r="AW42" s="5" t="s">
        <v>308</v>
      </c>
      <c r="AX42" s="6" t="str">
        <f>CONCATENATE("{
    'name': """,B42,""",
    'area': ","""",C42,""",",
"'hours': {
      'sunday-start':","""",H42,"""",", 'sunday-end':","""",I42,"""",", 'monday-start':","""",J42,"""",", 'monday-end':","""",K42,"""",", 'tuesday-start':","""",L42,"""",", 'tuesday-end':","""",M42,""", 'wednesday-start':","""",N42,""", 'wednesday-end':","""",O42,""", 'thursday-start':","""",P42,""", 'thursday-end':","""",Q42,""", 'friday-start':","""",R42,""", 'friday-end':","""",S42,""", 'saturday-start':","""",T42,""", 'saturday-end':","""",U42,"""","},","  'description': ","""",V42,"""",", 'link':","""",AR42,"""",", 'pricing':","""",E42,"""",",   'phone-number': ","""",F42,"""",", 'address': ","""",G42,"""",", 'other-amenities': [","'",AS42,"','",AT42,"','",AU42,"'","]",", 'has-drink':",AV42,", 'has-food':",AW42,"},")</f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>IF(AS42&gt;0,"&lt;img src=@img/outdoor.png@&gt;","")</f>
        <v>&lt;img src=@img/outdoor.png@&gt;</v>
      </c>
      <c r="AZ42" s="1" t="str">
        <f>IF(AT42&gt;0,"&lt;img src=@img/pets.png@&gt;","")</f>
        <v/>
      </c>
      <c r="BA42" s="1" t="str">
        <f>IF(AU42="hard","&lt;img src=@img/hard.png@&gt;",IF(AU42="medium","&lt;img src=@img/medium.png@&gt;",IF(AU42="easy","&lt;img src=@img/easy.png@&gt;","")))</f>
        <v>&lt;img src=@img/hard.png@&gt;</v>
      </c>
      <c r="BB42" s="1" t="str">
        <f>IF(AV42="true","&lt;img src=@img/drinkicon.png@&gt;","")</f>
        <v>&lt;img src=@img/drinkicon.png@&gt;</v>
      </c>
      <c r="BC42" s="1" t="str">
        <f>IF(AW42="true","&lt;img src=@img/foodicon.png@&gt;","")</f>
        <v/>
      </c>
      <c r="BD42" s="1" t="str">
        <f>CONCATENATE(AY42,AZ42,BA42,BB42,BC42,BK42)</f>
        <v>&lt;img src=@img/outdoor.png@&gt;&lt;img src=@img/hard.png@&gt;&lt;img src=@img/drinkicon.png@&gt;</v>
      </c>
      <c r="BE42" s="1" t="str">
        <f>CONCATENATE(IF(AS42&gt;0,"outdoor ",""),IF(AT42&gt;0,"pet ",""),IF(AV42="true","drink ",""),IF(AW42="true","food ",""),AU42," ",E42," ",C42,IF(BJ42=TRUE," kid",""))</f>
        <v>outdoor drink hard med old</v>
      </c>
      <c r="BF42" s="1" t="str">
        <f>IF(C42="old","Old Town",IF(C42="campus","Near Campus",IF(C42="sfoco","South Foco",IF(C42="nfoco","North Foco",IF(C42="midtown","Midtown",IF(C42="cwest","Campus West",IF(C42="efoco","East FoCo",IF(C42="windsor","Windsor",""))))))))</f>
        <v>Old Town</v>
      </c>
      <c r="BG42" s="1">
        <v>40.584392999999999</v>
      </c>
      <c r="BH42" s="1">
        <v>-105.077686</v>
      </c>
      <c r="BI42" s="1" t="str">
        <f>CONCATENATE("[",BG42,",",BH42,"],")</f>
        <v>[40.584393,-105.077686],</v>
      </c>
      <c r="BK42" s="1" t="str">
        <f>IF(BJ42&gt;0,"&lt;img src=@img/kidicon.png@&gt;","")</f>
        <v/>
      </c>
    </row>
    <row r="43" spans="2:64" ht="21" customHeight="1" x14ac:dyDescent="0.25">
      <c r="B43" s="1" t="s">
        <v>153</v>
      </c>
      <c r="C43" s="1" t="s">
        <v>427</v>
      </c>
      <c r="D43" s="1" t="s">
        <v>154</v>
      </c>
      <c r="E43" s="1" t="s">
        <v>432</v>
      </c>
      <c r="G43" s="1" t="s">
        <v>155</v>
      </c>
      <c r="W43" s="1" t="str">
        <f>IF(H43&gt;0,H43/100,"")</f>
        <v/>
      </c>
      <c r="X43" s="1" t="str">
        <f>IF(I43&gt;0,I43/100,"")</f>
        <v/>
      </c>
      <c r="Y43" s="1" t="str">
        <f>IF(J43&gt;0,J43/100,"")</f>
        <v/>
      </c>
      <c r="Z43" s="1" t="str">
        <f>IF(K43&gt;0,K43/100,"")</f>
        <v/>
      </c>
      <c r="AA43" s="1" t="str">
        <f>IF(L43&gt;0,L43/100,"")</f>
        <v/>
      </c>
      <c r="AB43" s="1" t="str">
        <f>IF(M43&gt;0,M43/100,"")</f>
        <v/>
      </c>
      <c r="AC43" s="1" t="str">
        <f>IF(N43&gt;0,N43/100,"")</f>
        <v/>
      </c>
      <c r="AD43" s="1" t="str">
        <f>IF(O43&gt;0,O43/100,"")</f>
        <v/>
      </c>
      <c r="AE43" s="1" t="str">
        <f>IF(P43&gt;0,P43/100,"")</f>
        <v/>
      </c>
      <c r="AF43" s="1" t="str">
        <f>IF(Q43&gt;0,Q43/100,"")</f>
        <v/>
      </c>
      <c r="AG43" s="1" t="str">
        <f>IF(R43&gt;0,R43/100,"")</f>
        <v/>
      </c>
      <c r="AH43" s="1" t="str">
        <f>IF(S43&gt;0,S43/100,"")</f>
        <v/>
      </c>
      <c r="AI43" s="1" t="str">
        <f>IF(T43&gt;0,T43/100,"")</f>
        <v/>
      </c>
      <c r="AJ43" s="1" t="str">
        <f>IF(U43&gt;0,U43/100,"")</f>
        <v/>
      </c>
      <c r="AK43" s="1" t="str">
        <f>IF(H43&gt;0,CONCATENATE(IF(W43&lt;=12,W43,W43-12),IF(OR(W43&lt;12,W43=24),"am","pm"),"-",IF(X43&lt;=12,X43,X43-12),IF(OR(X43&lt;12,X43=24),"am","pm")),"")</f>
        <v/>
      </c>
      <c r="AL43" s="1" t="str">
        <f>IF(J43&gt;0,CONCATENATE(IF(Y43&lt;=12,Y43,Y43-12),IF(OR(Y43&lt;12,Y43=24),"am","pm"),"-",IF(Z43&lt;=12,Z43,Z43-12),IF(OR(Z43&lt;12,Z43=24),"am","pm")),"")</f>
        <v/>
      </c>
      <c r="AM43" s="1" t="str">
        <f>IF(L43&gt;0,CONCATENATE(IF(AA43&lt;=12,AA43,AA43-12),IF(OR(AA43&lt;12,AA43=24),"am","pm"),"-",IF(AB43&lt;=12,AB43,AB43-12),IF(OR(AB43&lt;12,AB43=24),"am","pm")),"")</f>
        <v/>
      </c>
      <c r="AN43" s="1" t="str">
        <f>IF(N43&gt;0,CONCATENATE(IF(AC43&lt;=12,AC43,AC43-12),IF(OR(AC43&lt;12,AC43=24),"am","pm"),"-",IF(AD43&lt;=12,AD43,AD43-12),IF(OR(AD43&lt;12,AD43=24),"am","pm")),"")</f>
        <v/>
      </c>
      <c r="AO43" s="1" t="str">
        <f>IF(O43&gt;0,CONCATENATE(IF(AE43&lt;=12,AE43,AE43-12),IF(OR(AE43&lt;12,AE43=24),"am","pm"),"-",IF(AF43&lt;=12,AF43,AF43-12),IF(OR(AF43&lt;12,AF43=24),"am","pm")),"")</f>
        <v/>
      </c>
      <c r="AP43" s="1" t="str">
        <f>IF(R43&gt;0,CONCATENATE(IF(AG43&lt;=12,AG43,AG43-12),IF(OR(AG43&lt;12,AG43=24),"am","pm"),"-",IF(AH43&lt;=12,AH43,AH43-12),IF(OR(AH43&lt;12,AH43=24),"am","pm")),"")</f>
        <v/>
      </c>
      <c r="AQ43" s="1" t="str">
        <f>IF(T43&gt;0,CONCATENATE(IF(AI43&lt;=12,AI43,AI43-12),IF(OR(AI43&lt;12,AI43=24),"am","pm"),"-",IF(AJ43&lt;=12,AJ43,AJ43-12),IF(OR(AJ43&lt;12,AJ43=24),"am","pm")),"")</f>
        <v/>
      </c>
      <c r="AR43" s="4" t="s">
        <v>336</v>
      </c>
      <c r="AU43" s="1" t="s">
        <v>28</v>
      </c>
      <c r="AV43" s="5" t="s">
        <v>308</v>
      </c>
      <c r="AW43" s="5" t="s">
        <v>308</v>
      </c>
      <c r="AX43" s="6" t="str">
        <f>CONCATENATE("{
    'name': """,B43,""",
    'area': ","""",C43,""",",
"'hours': {
      'sunday-start':","""",H43,"""",", 'sunday-end':","""",I43,"""",", 'monday-start':","""",J43,"""",", 'monday-end':","""",K43,"""",", 'tuesday-start':","""",L43,"""",", 'tuesday-end':","""",M43,""", 'wednesday-start':","""",N43,""", 'wednesday-end':","""",O43,""", 'thursday-start':","""",P43,""", 'thursday-end':","""",Q43,""", 'friday-start':","""",R43,""", 'friday-end':","""",S43,""", 'saturday-start':","""",T43,""", 'saturday-end':","""",U43,"""","},","  'description': ","""",V43,"""",", 'link':","""",AR43,"""",", 'pricing':","""",E43,"""",",   'phone-number': ","""",F43,"""",", 'address': ","""",G43,"""",", 'other-amenities': [","'",AS43,"','",AT43,"','",AU43,"'","]",", 'has-drink':",AV43,", 'has-food':",AW43,"},")</f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>IF(AS43&gt;0,"&lt;img src=@img/outdoor.png@&gt;","")</f>
        <v/>
      </c>
      <c r="AZ43" s="1" t="str">
        <f>IF(AT43&gt;0,"&lt;img src=@img/pets.png@&gt;","")</f>
        <v/>
      </c>
      <c r="BA43" s="1" t="str">
        <f>IF(AU43="hard","&lt;img src=@img/hard.png@&gt;",IF(AU43="medium","&lt;img src=@img/medium.png@&gt;",IF(AU43="easy","&lt;img src=@img/easy.png@&gt;","")))</f>
        <v>&lt;img src=@img/medium.png@&gt;</v>
      </c>
      <c r="BB43" s="1" t="str">
        <f>IF(AV43="true","&lt;img src=@img/drinkicon.png@&gt;","")</f>
        <v/>
      </c>
      <c r="BC43" s="1" t="str">
        <f>IF(AW43="true","&lt;img src=@img/foodicon.png@&gt;","")</f>
        <v/>
      </c>
      <c r="BD43" s="1" t="str">
        <f>CONCATENATE(AY43,AZ43,BA43,BB43,BC43,BK43)</f>
        <v>&lt;img src=@img/medium.png@&gt;</v>
      </c>
      <c r="BE43" s="1" t="str">
        <f>CONCATENATE(IF(AS43&gt;0,"outdoor ",""),IF(AT43&gt;0,"pet ",""),IF(AV43="true","drink ",""),IF(AW43="true","food ",""),AU43," ",E43," ",C43,IF(BJ43=TRUE," kid",""))</f>
        <v>medium med old</v>
      </c>
      <c r="BF43" s="1" t="str">
        <f>IF(C43="old","Old Town",IF(C43="campus","Near Campus",IF(C43="sfoco","South Foco",IF(C43="nfoco","North Foco",IF(C43="midtown","Midtown",IF(C43="cwest","Campus West",IF(C43="efoco","East FoCo",IF(C43="windsor","Windsor",""))))))))</f>
        <v>Old Town</v>
      </c>
      <c r="BG43" s="1">
        <v>40.587420000000002</v>
      </c>
      <c r="BH43" s="1">
        <v>-105.07789</v>
      </c>
      <c r="BI43" s="1" t="str">
        <f>CONCATENATE("[",BG43,",",BH43,"],")</f>
        <v>[40.58742,-105.07789],</v>
      </c>
      <c r="BK43" s="1" t="str">
        <f>IF(BJ43&gt;0,"&lt;img src=@img/kidicon.png@&gt;","")</f>
        <v/>
      </c>
    </row>
    <row r="44" spans="2:64" ht="21" customHeight="1" x14ac:dyDescent="0.25">
      <c r="B44" s="1" t="s">
        <v>26</v>
      </c>
      <c r="C44" s="1" t="s">
        <v>427</v>
      </c>
      <c r="D44" s="1" t="s">
        <v>27</v>
      </c>
      <c r="E44" s="1" t="s">
        <v>432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530</v>
      </c>
      <c r="W44" s="1" t="str">
        <f>IF(H44&gt;0,H44/100,"")</f>
        <v/>
      </c>
      <c r="X44" s="1" t="str">
        <f>IF(I44&gt;0,I44/100,"")</f>
        <v/>
      </c>
      <c r="Y44" s="1">
        <f>IF(J44&gt;0,J44/100,"")</f>
        <v>15</v>
      </c>
      <c r="Z44" s="1">
        <f>IF(K44&gt;0,K44/100,"")</f>
        <v>18</v>
      </c>
      <c r="AA44" s="1">
        <f>IF(L44&gt;0,L44/100,"")</f>
        <v>15</v>
      </c>
      <c r="AB44" s="1">
        <f>IF(M44&gt;0,M44/100,"")</f>
        <v>18</v>
      </c>
      <c r="AC44" s="1">
        <f>IF(N44&gt;0,N44/100,"")</f>
        <v>15</v>
      </c>
      <c r="AD44" s="1">
        <f>IF(O44&gt;0,O44/100,"")</f>
        <v>18</v>
      </c>
      <c r="AE44" s="1">
        <f>IF(P44&gt;0,P44/100,"")</f>
        <v>15</v>
      </c>
      <c r="AF44" s="1">
        <f>IF(Q44&gt;0,Q44/100,"")</f>
        <v>18</v>
      </c>
      <c r="AG44" s="1">
        <f>IF(R44&gt;0,R44/100,"")</f>
        <v>15</v>
      </c>
      <c r="AH44" s="1">
        <f>IF(S44&gt;0,S44/100,"")</f>
        <v>18</v>
      </c>
      <c r="AI44" s="1" t="str">
        <f>IF(T44&gt;0,T44/100,"")</f>
        <v/>
      </c>
      <c r="AJ44" s="1" t="str">
        <f>IF(U44&gt;0,U44/100,"")</f>
        <v/>
      </c>
      <c r="AK44" s="1" t="str">
        <f>IF(H44&gt;0,CONCATENATE(IF(W44&lt;=12,W44,W44-12),IF(OR(W44&lt;12,W44=24),"am","pm"),"-",IF(X44&lt;=12,X44,X44-12),IF(OR(X44&lt;12,X44=24),"am","pm")),"")</f>
        <v/>
      </c>
      <c r="AL44" s="1" t="str">
        <f>IF(J44&gt;0,CONCATENATE(IF(Y44&lt;=12,Y44,Y44-12),IF(OR(Y44&lt;12,Y44=24),"am","pm"),"-",IF(Z44&lt;=12,Z44,Z44-12),IF(OR(Z44&lt;12,Z44=24),"am","pm")),"")</f>
        <v>3pm-6pm</v>
      </c>
      <c r="AM44" s="1" t="str">
        <f>IF(L44&gt;0,CONCATENATE(IF(AA44&lt;=12,AA44,AA44-12),IF(OR(AA44&lt;12,AA44=24),"am","pm"),"-",IF(AB44&lt;=12,AB44,AB44-12),IF(OR(AB44&lt;12,AB44=24),"am","pm")),"")</f>
        <v>3pm-6pm</v>
      </c>
      <c r="AN44" s="1" t="str">
        <f>IF(N44&gt;0,CONCATENATE(IF(AC44&lt;=12,AC44,AC44-12),IF(OR(AC44&lt;12,AC44=24),"am","pm"),"-",IF(AD44&lt;=12,AD44,AD44-12),IF(OR(AD44&lt;12,AD44=24),"am","pm")),"")</f>
        <v>3pm-6pm</v>
      </c>
      <c r="AO44" s="1" t="str">
        <f>IF(O44&gt;0,CONCATENATE(IF(AE44&lt;=12,AE44,AE44-12),IF(OR(AE44&lt;12,AE44=24),"am","pm"),"-",IF(AF44&lt;=12,AF44,AF44-12),IF(OR(AF44&lt;12,AF44=24),"am","pm")),"")</f>
        <v>3pm-6pm</v>
      </c>
      <c r="AP44" s="1" t="str">
        <f>IF(R44&gt;0,CONCATENATE(IF(AG44&lt;=12,AG44,AG44-12),IF(OR(AG44&lt;12,AG44=24),"am","pm"),"-",IF(AH44&lt;=12,AH44,AH44-12),IF(OR(AH44&lt;12,AH44=24),"am","pm")),"")</f>
        <v>3pm-6pm</v>
      </c>
      <c r="AQ44" s="1" t="str">
        <f>IF(T44&gt;0,CONCATENATE(IF(AI44&lt;=12,AI44,AI44-12),IF(OR(AI44&lt;12,AI44=24),"am","pm"),"-",IF(AJ44&lt;=12,AJ44,AJ44-12),IF(OR(AJ44&lt;12,AJ44=24),"am","pm")),"")</f>
        <v/>
      </c>
      <c r="AR44" s="1" t="s">
        <v>229</v>
      </c>
      <c r="AS44" s="1" t="s">
        <v>296</v>
      </c>
      <c r="AT44" s="1" t="s">
        <v>306</v>
      </c>
      <c r="AU44" s="1" t="s">
        <v>28</v>
      </c>
      <c r="AV44" s="5" t="s">
        <v>307</v>
      </c>
      <c r="AW44" s="5" t="s">
        <v>308</v>
      </c>
      <c r="AX44" s="6" t="str">
        <f>CONCATENATE("{
    'name': """,B44,""",
    'area': ","""",C44,""",",
"'hours': {
      'sunday-start':","""",H44,"""",", 'sunday-end':","""",I44,"""",", 'monday-start':","""",J44,"""",", 'monday-end':","""",K44,"""",", 'tuesday-start':","""",L44,"""",", 'tuesday-end':","""",M44,""", 'wednesday-start':","""",N44,""", 'wednesday-end':","""",O44,""", 'thursday-start':","""",P44,""", 'thursday-end':","""",Q44,""", 'friday-start':","""",R44,""", 'friday-end':","""",S44,""", 'saturday-start':","""",T44,""", 'saturday-end':","""",U44,"""","},","  'description': ","""",V44,"""",", 'link':","""",AR44,"""",", 'pricing':","""",E44,"""",",   'phone-number': ","""",F44,"""",", 'address': ","""",G44,"""",", 'other-amenities': [","'",AS44,"','",AT44,"','",AU44,"'","]",", 'has-drink':",AV44,", 'has-food':",AW44,"},")</f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>IF(AS44&gt;0,"&lt;img src=@img/outdoor.png@&gt;","")</f>
        <v>&lt;img src=@img/outdoor.png@&gt;</v>
      </c>
      <c r="AZ44" s="1" t="str">
        <f>IF(AT44&gt;0,"&lt;img src=@img/pets.png@&gt;","")</f>
        <v>&lt;img src=@img/pets.png@&gt;</v>
      </c>
      <c r="BA44" s="1" t="str">
        <f>IF(AU44="hard","&lt;img src=@img/hard.png@&gt;",IF(AU44="medium","&lt;img src=@img/medium.png@&gt;",IF(AU44="easy","&lt;img src=@img/easy.png@&gt;","")))</f>
        <v>&lt;img src=@img/medium.png@&gt;</v>
      </c>
      <c r="BB44" s="1" t="str">
        <f>IF(AV44="true","&lt;img src=@img/drinkicon.png@&gt;","")</f>
        <v>&lt;img src=@img/drinkicon.png@&gt;</v>
      </c>
      <c r="BC44" s="1" t="str">
        <f>IF(AW44="true","&lt;img src=@img/foodicon.png@&gt;","")</f>
        <v/>
      </c>
      <c r="BD44" s="1" t="str">
        <f>CONCATENATE(AY44,AZ44,BA44,BB44,BC44,BK44)</f>
        <v>&lt;img src=@img/outdoor.png@&gt;&lt;img src=@img/pets.png@&gt;&lt;img src=@img/medium.png@&gt;&lt;img src=@img/drinkicon.png@&gt;</v>
      </c>
      <c r="BE44" s="1" t="str">
        <f>CONCATENATE(IF(AS44&gt;0,"outdoor ",""),IF(AT44&gt;0,"pet ",""),IF(AV44="true","drink ",""),IF(AW44="true","food ",""),AU44," ",E44," ",C44,IF(BJ44=TRUE," kid",""))</f>
        <v>outdoor pet drink medium med old</v>
      </c>
      <c r="BF44" s="1" t="str">
        <f>IF(C44="old","Old Town",IF(C44="campus","Near Campus",IF(C44="sfoco","South Foco",IF(C44="nfoco","North Foco",IF(C44="midtown","Midtown",IF(C44="cwest","Campus West",IF(C44="efoco","East FoCo",IF(C44="windsor","Windsor",""))))))))</f>
        <v>Old Town</v>
      </c>
      <c r="BG44" s="1">
        <v>40.587390999999997</v>
      </c>
      <c r="BH44" s="1">
        <v>-105.07562900000001</v>
      </c>
      <c r="BI44" s="1" t="str">
        <f>CONCATENATE("[",BG44,",",BH44,"],")</f>
        <v>[40.587391,-105.075629],</v>
      </c>
      <c r="BK44" s="1" t="str">
        <f>IF(BJ44&gt;0,"&lt;img src=@img/kidicon.png@&gt;","")</f>
        <v/>
      </c>
    </row>
    <row r="45" spans="2:64" ht="21" customHeight="1" x14ac:dyDescent="0.25">
      <c r="B45" s="1" t="s">
        <v>156</v>
      </c>
      <c r="C45" s="1" t="s">
        <v>427</v>
      </c>
      <c r="D45" s="1" t="s">
        <v>157</v>
      </c>
      <c r="E45" s="1" t="s">
        <v>432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489</v>
      </c>
      <c r="W45" s="1">
        <f>IF(H45&gt;0,H45/100,"")</f>
        <v>12</v>
      </c>
      <c r="X45" s="1">
        <f>IF(I45&gt;0,I45/100,"")</f>
        <v>19</v>
      </c>
      <c r="Y45" s="1" t="str">
        <f>IF(J45&gt;0,J45/100,"")</f>
        <v/>
      </c>
      <c r="Z45" s="1" t="str">
        <f>IF(K45&gt;0,K45/100,"")</f>
        <v/>
      </c>
      <c r="AA45" s="1" t="str">
        <f>IF(L45&gt;0,L45/100,"")</f>
        <v/>
      </c>
      <c r="AB45" s="1" t="str">
        <f>IF(M45&gt;0,M45/100,"")</f>
        <v/>
      </c>
      <c r="AC45" s="1">
        <f>IF(N45&gt;0,N45/100,"")</f>
        <v>16</v>
      </c>
      <c r="AD45" s="1">
        <f>IF(O45&gt;0,O45/100,"")</f>
        <v>21</v>
      </c>
      <c r="AE45" s="1">
        <f>IF(P45&gt;0,P45/100,"")</f>
        <v>16</v>
      </c>
      <c r="AF45" s="1">
        <f>IF(Q45&gt;0,Q45/100,"")</f>
        <v>21</v>
      </c>
      <c r="AG45" s="1" t="str">
        <f>IF(R45&gt;0,R45/100,"")</f>
        <v/>
      </c>
      <c r="AH45" s="1" t="str">
        <f>IF(S45&gt;0,S45/100,"")</f>
        <v/>
      </c>
      <c r="AI45" s="1" t="str">
        <f>IF(T45&gt;0,T45/100,"")</f>
        <v/>
      </c>
      <c r="AJ45" s="1" t="str">
        <f>IF(U45&gt;0,U45/100,"")</f>
        <v/>
      </c>
      <c r="AK45" s="1" t="str">
        <f>IF(H45&gt;0,CONCATENATE(IF(W45&lt;=12,W45,W45-12),IF(OR(W45&lt;12,W45=24),"am","pm"),"-",IF(X45&lt;=12,X45,X45-12),IF(OR(X45&lt;12,X45=24),"am","pm")),"")</f>
        <v>12pm-7pm</v>
      </c>
      <c r="AL45" s="1" t="str">
        <f>IF(J45&gt;0,CONCATENATE(IF(Y45&lt;=12,Y45,Y45-12),IF(OR(Y45&lt;12,Y45=24),"am","pm"),"-",IF(Z45&lt;=12,Z45,Z45-12),IF(OR(Z45&lt;12,Z45=24),"am","pm")),"")</f>
        <v/>
      </c>
      <c r="AM45" s="1" t="str">
        <f>IF(L45&gt;0,CONCATENATE(IF(AA45&lt;=12,AA45,AA45-12),IF(OR(AA45&lt;12,AA45=24),"am","pm"),"-",IF(AB45&lt;=12,AB45,AB45-12),IF(OR(AB45&lt;12,AB45=24),"am","pm")),"")</f>
        <v/>
      </c>
      <c r="AN45" s="1" t="str">
        <f>IF(N45&gt;0,CONCATENATE(IF(AC45&lt;=12,AC45,AC45-12),IF(OR(AC45&lt;12,AC45=24),"am","pm"),"-",IF(AD45&lt;=12,AD45,AD45-12),IF(OR(AD45&lt;12,AD45=24),"am","pm")),"")</f>
        <v>4pm-9pm</v>
      </c>
      <c r="AO45" s="1" t="str">
        <f>IF(O45&gt;0,CONCATENATE(IF(AE45&lt;=12,AE45,AE45-12),IF(OR(AE45&lt;12,AE45=24),"am","pm"),"-",IF(AF45&lt;=12,AF45,AF45-12),IF(OR(AF45&lt;12,AF45=24),"am","pm")),"")</f>
        <v>4pm-9pm</v>
      </c>
      <c r="AP45" s="1" t="str">
        <f>IF(R45&gt;0,CONCATENATE(IF(AG45&lt;=12,AG45,AG45-12),IF(OR(AG45&lt;12,AG45=24),"am","pm"),"-",IF(AH45&lt;=12,AH45,AH45-12),IF(OR(AH45&lt;12,AH45=24),"am","pm")),"")</f>
        <v/>
      </c>
      <c r="AQ45" s="1" t="str">
        <f>IF(T45&gt;0,CONCATENATE(IF(AI45&lt;=12,AI45,AI45-12),IF(OR(AI45&lt;12,AI45=24),"am","pm"),"-",IF(AJ45&lt;=12,AJ45,AJ45-12),IF(OR(AJ45&lt;12,AJ45=24),"am","pm")),"")</f>
        <v/>
      </c>
      <c r="AR45" s="4" t="s">
        <v>337</v>
      </c>
      <c r="AS45" s="1" t="s">
        <v>296</v>
      </c>
      <c r="AU45" s="1" t="s">
        <v>28</v>
      </c>
      <c r="AV45" s="5" t="s">
        <v>307</v>
      </c>
      <c r="AW45" s="5" t="s">
        <v>307</v>
      </c>
      <c r="AX45" s="6" t="str">
        <f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>IF(AS45&gt;0,"&lt;img src=@img/outdoor.png@&gt;","")</f>
        <v>&lt;img src=@img/outdoor.png@&gt;</v>
      </c>
      <c r="AZ45" s="1" t="str">
        <f>IF(AT45&gt;0,"&lt;img src=@img/pets.png@&gt;","")</f>
        <v/>
      </c>
      <c r="BA45" s="1" t="str">
        <f>IF(AU45="hard","&lt;img src=@img/hard.png@&gt;",IF(AU45="medium","&lt;img src=@img/medium.png@&gt;",IF(AU45="easy","&lt;img src=@img/easy.png@&gt;","")))</f>
        <v>&lt;img src=@img/medium.png@&gt;</v>
      </c>
      <c r="BB45" s="1" t="str">
        <f>IF(AV45="true","&lt;img src=@img/drinkicon.png@&gt;","")</f>
        <v>&lt;img src=@img/drinkicon.png@&gt;</v>
      </c>
      <c r="BC45" s="1" t="str">
        <f>IF(AW45="true","&lt;img src=@img/foodicon.png@&gt;","")</f>
        <v>&lt;img src=@img/foodicon.png@&gt;</v>
      </c>
      <c r="BD45" s="1" t="str">
        <f>CONCATENATE(AY45,AZ45,BA45,BB45,BC45,BK45)</f>
        <v>&lt;img src=@img/outdoor.png@&gt;&lt;img src=@img/medium.png@&gt;&lt;img src=@img/drinkicon.png@&gt;&lt;img src=@img/foodicon.png@&gt;</v>
      </c>
      <c r="BE45" s="1" t="str">
        <f>CONCATENATE(IF(AS45&gt;0,"outdoor ",""),IF(AT45&gt;0,"pet ",""),IF(AV45="true","drink ",""),IF(AW45="true","food ",""),AU45," ",E45," ",C45,IF(BJ45=TRUE," kid",""))</f>
        <v>outdoor drink food medium med old</v>
      </c>
      <c r="BF45" s="1" t="str">
        <f>IF(C45="old","Old Town",IF(C45="campus","Near Campus",IF(C45="sfoco","South Foco",IF(C45="nfoco","North Foco",IF(C45="midtown","Midtown",IF(C45="cwest","Campus West",IF(C45="efoco","East FoCo",IF(C45="windsor","Windsor",""))))))))</f>
        <v>Old Town</v>
      </c>
      <c r="BG45" s="1">
        <v>40.589993999999997</v>
      </c>
      <c r="BH45" s="1">
        <v>-105.076655</v>
      </c>
      <c r="BI45" s="1" t="str">
        <f>CONCATENATE("[",BG45,",",BH45,"],")</f>
        <v>[40.589994,-105.076655],</v>
      </c>
      <c r="BK45" s="1" t="str">
        <f>IF(BJ45&gt;0,"&lt;img src=@img/kidicon.png@&gt;","")</f>
        <v/>
      </c>
    </row>
    <row r="46" spans="2:64" ht="21" customHeight="1" x14ac:dyDescent="0.25">
      <c r="B46" s="1" t="s">
        <v>77</v>
      </c>
      <c r="C46" s="1" t="s">
        <v>427</v>
      </c>
      <c r="D46" s="1" t="s">
        <v>78</v>
      </c>
      <c r="E46" s="1" t="s">
        <v>432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490</v>
      </c>
      <c r="W46" s="1">
        <f>IF(H46&gt;0,H46/100,"")</f>
        <v>22</v>
      </c>
      <c r="X46" s="1">
        <f>IF(I46&gt;0,I46/100,"")</f>
        <v>24</v>
      </c>
      <c r="Y46" s="1">
        <f>IF(J46&gt;0,J46/100,"")</f>
        <v>15</v>
      </c>
      <c r="Z46" s="1">
        <f>IF(K46&gt;0,K46/100,"")</f>
        <v>18</v>
      </c>
      <c r="AA46" s="1">
        <f>IF(L46&gt;0,L46/100,"")</f>
        <v>15</v>
      </c>
      <c r="AB46" s="1">
        <f>IF(M46&gt;0,M46/100,"")</f>
        <v>18</v>
      </c>
      <c r="AC46" s="1">
        <f>IF(N46&gt;0,N46/100,"")</f>
        <v>15</v>
      </c>
      <c r="AD46" s="1">
        <f>IF(O46&gt;0,O46/100,"")</f>
        <v>18</v>
      </c>
      <c r="AE46" s="1">
        <f>IF(P46&gt;0,P46/100,"")</f>
        <v>15</v>
      </c>
      <c r="AF46" s="1">
        <f>IF(Q46&gt;0,Q46/100,"")</f>
        <v>18</v>
      </c>
      <c r="AG46" s="1">
        <f>IF(R46&gt;0,R46/100,"")</f>
        <v>22</v>
      </c>
      <c r="AH46" s="1">
        <f>IF(S46&gt;0,S46/100,"")</f>
        <v>24</v>
      </c>
      <c r="AI46" s="1">
        <f>IF(T46&gt;0,T46/100,"")</f>
        <v>22</v>
      </c>
      <c r="AJ46" s="1">
        <f>IF(U46&gt;0,U46/100,"")</f>
        <v>24</v>
      </c>
      <c r="AK46" s="1" t="str">
        <f>IF(H46&gt;0,CONCATENATE(IF(W46&lt;=12,W46,W46-12),IF(OR(W46&lt;12,W46=24),"am","pm"),"-",IF(X46&lt;=12,X46,X46-12),IF(OR(X46&lt;12,X46=24),"am","pm")),"")</f>
        <v>10pm-12am</v>
      </c>
      <c r="AL46" s="1" t="str">
        <f>IF(J46&gt;0,CONCATENATE(IF(Y46&lt;=12,Y46,Y46-12),IF(OR(Y46&lt;12,Y46=24),"am","pm"),"-",IF(Z46&lt;=12,Z46,Z46-12),IF(OR(Z46&lt;12,Z46=24),"am","pm")),"")</f>
        <v>3pm-6pm</v>
      </c>
      <c r="AM46" s="1" t="str">
        <f>IF(L46&gt;0,CONCATENATE(IF(AA46&lt;=12,AA46,AA46-12),IF(OR(AA46&lt;12,AA46=24),"am","pm"),"-",IF(AB46&lt;=12,AB46,AB46-12),IF(OR(AB46&lt;12,AB46=24),"am","pm")),"")</f>
        <v>3pm-6pm</v>
      </c>
      <c r="AN46" s="1" t="str">
        <f>IF(N46&gt;0,CONCATENATE(IF(AC46&lt;=12,AC46,AC46-12),IF(OR(AC46&lt;12,AC46=24),"am","pm"),"-",IF(AD46&lt;=12,AD46,AD46-12),IF(OR(AD46&lt;12,AD46=24),"am","pm")),"")</f>
        <v>3pm-6pm</v>
      </c>
      <c r="AO46" s="1" t="str">
        <f>IF(O46&gt;0,CONCATENATE(IF(AE46&lt;=12,AE46,AE46-12),IF(OR(AE46&lt;12,AE46=24),"am","pm"),"-",IF(AF46&lt;=12,AF46,AF46-12),IF(OR(AF46&lt;12,AF46=24),"am","pm")),"")</f>
        <v>3pm-6pm</v>
      </c>
      <c r="AP46" s="1" t="str">
        <f>IF(R46&gt;0,CONCATENATE(IF(AG46&lt;=12,AG46,AG46-12),IF(OR(AG46&lt;12,AG46=24),"am","pm"),"-",IF(AH46&lt;=12,AH46,AH46-12),IF(OR(AH46&lt;12,AH46=24),"am","pm")),"")</f>
        <v>10pm-12am</v>
      </c>
      <c r="AQ46" s="1" t="str">
        <f>IF(T46&gt;0,CONCATENATE(IF(AI46&lt;=12,AI46,AI46-12),IF(OR(AI46&lt;12,AI46=24),"am","pm"),"-",IF(AJ46&lt;=12,AJ46,AJ46-12),IF(OR(AJ46&lt;12,AJ46=24),"am","pm")),"")</f>
        <v>10pm-12am</v>
      </c>
      <c r="AR46" s="4" t="s">
        <v>316</v>
      </c>
      <c r="AS46" s="1" t="s">
        <v>296</v>
      </c>
      <c r="AU46" s="1" t="s">
        <v>28</v>
      </c>
      <c r="AV46" s="5" t="s">
        <v>307</v>
      </c>
      <c r="AW46" s="5" t="s">
        <v>308</v>
      </c>
      <c r="AX46" s="6" t="str">
        <f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>IF(AS46&gt;0,"&lt;img src=@img/outdoor.png@&gt;","")</f>
        <v>&lt;img src=@img/outdoor.png@&gt;</v>
      </c>
      <c r="AZ46" s="1" t="str">
        <f>IF(AT46&gt;0,"&lt;img src=@img/pets.png@&gt;","")</f>
        <v/>
      </c>
      <c r="BA46" s="1" t="str">
        <f>IF(AU46="hard","&lt;img src=@img/hard.png@&gt;",IF(AU46="medium","&lt;img src=@img/medium.png@&gt;",IF(AU46="easy","&lt;img src=@img/easy.png@&gt;","")))</f>
        <v>&lt;img src=@img/medium.png@&gt;</v>
      </c>
      <c r="BB46" s="1" t="str">
        <f>IF(AV46="true","&lt;img src=@img/drinkicon.png@&gt;","")</f>
        <v>&lt;img src=@img/drinkicon.png@&gt;</v>
      </c>
      <c r="BC46" s="1" t="str">
        <f>IF(AW46="true","&lt;img src=@img/foodicon.png@&gt;","")</f>
        <v/>
      </c>
      <c r="BD46" s="1" t="str">
        <f>CONCATENATE(AY46,AZ46,BA46,BB46,BC46,BK46)</f>
        <v>&lt;img src=@img/outdoor.png@&gt;&lt;img src=@img/medium.png@&gt;&lt;img src=@img/drinkicon.png@&gt;</v>
      </c>
      <c r="BE46" s="1" t="str">
        <f>CONCATENATE(IF(AS46&gt;0,"outdoor ",""),IF(AT46&gt;0,"pet ",""),IF(AV46="true","drink ",""),IF(AW46="true","food ",""),AU46," ",E46," ",C46,IF(BJ46=TRUE," kid",""))</f>
        <v>outdoor drink medium med old</v>
      </c>
      <c r="BF46" s="1" t="str">
        <f>IF(C46="old","Old Town",IF(C46="campus","Near Campus",IF(C46="sfoco","South Foco",IF(C46="nfoco","North Foco",IF(C46="midtown","Midtown",IF(C46="cwest","Campus West",IF(C46="efoco","East FoCo",IF(C46="windsor","Windsor",""))))))))</f>
        <v>Old Town</v>
      </c>
      <c r="BG46" s="1">
        <v>40.586179000000001</v>
      </c>
      <c r="BH46" s="1">
        <v>-105.076767</v>
      </c>
      <c r="BI46" s="1" t="str">
        <f>CONCATENATE("[",BG46,",",BH46,"],")</f>
        <v>[40.586179,-105.076767],</v>
      </c>
      <c r="BK46" s="1" t="str">
        <f>IF(BJ46&gt;0,"&lt;img src=@img/kidicon.png@&gt;","")</f>
        <v/>
      </c>
    </row>
    <row r="47" spans="2:64" ht="21" customHeight="1" x14ac:dyDescent="0.25">
      <c r="B47" s="1" t="s">
        <v>445</v>
      </c>
      <c r="C47" s="1" t="s">
        <v>429</v>
      </c>
      <c r="E47" s="1" t="s">
        <v>432</v>
      </c>
      <c r="G47" s="1" t="s">
        <v>459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480</v>
      </c>
      <c r="W47" s="1" t="str">
        <f>IF(H47&gt;0,H47/100,"")</f>
        <v/>
      </c>
      <c r="X47" s="1" t="str">
        <f>IF(I47&gt;0,I47/100,"")</f>
        <v/>
      </c>
      <c r="Y47" s="1">
        <f>IF(J47&gt;0,J47/100,"")</f>
        <v>15</v>
      </c>
      <c r="Z47" s="1">
        <f>IF(K47&gt;0,K47/100,"")</f>
        <v>18</v>
      </c>
      <c r="AA47" s="1">
        <f>IF(L47&gt;0,L47/100,"")</f>
        <v>15</v>
      </c>
      <c r="AB47" s="1">
        <f>IF(M47&gt;0,M47/100,"")</f>
        <v>18</v>
      </c>
      <c r="AC47" s="1">
        <f>IF(N47&gt;0,N47/100,"")</f>
        <v>15</v>
      </c>
      <c r="AD47" s="1">
        <f>IF(O47&gt;0,O47/100,"")</f>
        <v>18</v>
      </c>
      <c r="AE47" s="1">
        <f>IF(P47&gt;0,P47/100,"")</f>
        <v>15</v>
      </c>
      <c r="AF47" s="1">
        <f>IF(Q47&gt;0,Q47/100,"")</f>
        <v>18</v>
      </c>
      <c r="AG47" s="1">
        <f>IF(R47&gt;0,R47/100,"")</f>
        <v>15</v>
      </c>
      <c r="AH47" s="1">
        <f>IF(S47&gt;0,S47/100,"")</f>
        <v>18</v>
      </c>
      <c r="AI47" s="1" t="str">
        <f>IF(T47&gt;0,T47/100,"")</f>
        <v/>
      </c>
      <c r="AJ47" s="1" t="str">
        <f>IF(U47&gt;0,U47/100,"")</f>
        <v/>
      </c>
      <c r="AK47" s="1" t="str">
        <f>IF(H47&gt;0,CONCATENATE(IF(W47&lt;=12,W47,W47-12),IF(OR(W47&lt;12,W47=24),"am","pm"),"-",IF(X47&lt;=12,X47,X47-12),IF(OR(X47&lt;12,X47=24),"am","pm")),"")</f>
        <v/>
      </c>
      <c r="AL47" s="1" t="str">
        <f>IF(J47&gt;0,CONCATENATE(IF(Y47&lt;=12,Y47,Y47-12),IF(OR(Y47&lt;12,Y47=24),"am","pm"),"-",IF(Z47&lt;=12,Z47,Z47-12),IF(OR(Z47&lt;12,Z47=24),"am","pm")),"")</f>
        <v>3pm-6pm</v>
      </c>
      <c r="AM47" s="1" t="str">
        <f>IF(L47&gt;0,CONCATENATE(IF(AA47&lt;=12,AA47,AA47-12),IF(OR(AA47&lt;12,AA47=24),"am","pm"),"-",IF(AB47&lt;=12,AB47,AB47-12),IF(OR(AB47&lt;12,AB47=24),"am","pm")),"")</f>
        <v>3pm-6pm</v>
      </c>
      <c r="AN47" s="1" t="str">
        <f>IF(N47&gt;0,CONCATENATE(IF(AC47&lt;=12,AC47,AC47-12),IF(OR(AC47&lt;12,AC47=24),"am","pm"),"-",IF(AD47&lt;=12,AD47,AD47-12),IF(OR(AD47&lt;12,AD47=24),"am","pm")),"")</f>
        <v>3pm-6pm</v>
      </c>
      <c r="AO47" s="1" t="str">
        <f>IF(O47&gt;0,CONCATENATE(IF(AE47&lt;=12,AE47,AE47-12),IF(OR(AE47&lt;12,AE47=24),"am","pm"),"-",IF(AF47&lt;=12,AF47,AF47-12),IF(OR(AF47&lt;12,AF47=24),"am","pm")),"")</f>
        <v>3pm-6pm</v>
      </c>
      <c r="AP47" s="1" t="str">
        <f>IF(R47&gt;0,CONCATENATE(IF(AG47&lt;=12,AG47,AG47-12),IF(OR(AG47&lt;12,AG47=24),"am","pm"),"-",IF(AH47&lt;=12,AH47,AH47-12),IF(OR(AH47&lt;12,AH47=24),"am","pm")),"")</f>
        <v>3pm-6pm</v>
      </c>
      <c r="AQ47" s="1" t="str">
        <f>IF(T47&gt;0,CONCATENATE(IF(AI47&lt;=12,AI47,AI47-12),IF(OR(AI47&lt;12,AI47=24),"am","pm"),"-",IF(AJ47&lt;=12,AJ47,AJ47-12),IF(OR(AJ47&lt;12,AJ47=24),"am","pm")),"")</f>
        <v/>
      </c>
      <c r="AR47" s="4" t="s">
        <v>460</v>
      </c>
      <c r="AU47" s="1" t="s">
        <v>28</v>
      </c>
      <c r="AV47" s="1" t="b">
        <v>1</v>
      </c>
      <c r="AW47" s="1" t="b">
        <v>1</v>
      </c>
      <c r="AX47" s="6" t="str">
        <f>CONCATENATE("{
    'name': """,B47,""",
    'area': ","""",C47,""",",
"'hours': {
      'sunday-start':","""",H47,"""",", 'sunday-end':","""",I47,"""",", 'monday-start':","""",J47,"""",", 'monday-end':","""",K47,"""",", 'tuesday-start':","""",L47,"""",", 'tuesday-end':","""",M47,""", 'wednesday-start':","""",N47,""", 'wednesday-end':","""",O47,""", 'thursday-start':","""",P47,""", 'thursday-end':","""",Q47,""", 'friday-start':","""",R47,""", 'friday-end':","""",S47,""", 'saturday-start':","""",T47,""", 'saturday-end':","""",U47,"""","},","  'description': ","""",V47,"""",", 'link':","""",AR47,"""",", 'pricing':","""",E47,"""",",   'phone-number': ","""",F47,"""",", 'address': ","""",G47,"""",", 'other-amenities': [","'",AS47,"','",AT47,"','",AU47,"'","]",", 'has-drink':",AV47,", 'has-food':",AW47,"},")</f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>IF(AS47&gt;0,"&lt;img src=@img/outdoor.png@&gt;","")</f>
        <v/>
      </c>
      <c r="AZ47" s="1" t="str">
        <f>IF(AT47&gt;0,"&lt;img src=@img/pets.png@&gt;","")</f>
        <v/>
      </c>
      <c r="BA47" s="1" t="str">
        <f>IF(AU47="hard","&lt;img src=@img/hard.png@&gt;",IF(AU47="medium","&lt;img src=@img/medium.png@&gt;",IF(AU47="easy","&lt;img src=@img/easy.png@&gt;","")))</f>
        <v>&lt;img src=@img/medium.png@&gt;</v>
      </c>
      <c r="BB47" s="1" t="str">
        <f>IF(AV47="true","&lt;img src=@img/drinkicon.png@&gt;","")</f>
        <v/>
      </c>
      <c r="BC47" s="1" t="str">
        <f>IF(AW47="true","&lt;img src=@img/foodicon.png@&gt;","")</f>
        <v/>
      </c>
      <c r="BD47" s="1" t="str">
        <f>CONCATENATE(AY47,AZ47,BA47,BB47,BC47,BK47)</f>
        <v>&lt;img src=@img/medium.png@&gt;&lt;img src=@img/kidicon.png@&gt;</v>
      </c>
      <c r="BE47" s="1" t="str">
        <f>CONCATENATE(IF(AS47&gt;0,"outdoor ",""),IF(AT47&gt;0,"pet ",""),IF(AV47="true","drink ",""),IF(AW47="true","food ",""),AU47," ",E47," ",C47,IF(BJ47=TRUE," kid",""))</f>
        <v>medium med sfoco kid</v>
      </c>
      <c r="BF47" s="1" t="str">
        <f>IF(C47="old","Old Town",IF(C47="campus","Near Campus",IF(C47="sfoco","South Foco",IF(C47="nfoco","North Foco",IF(C47="midtown","Midtown",IF(C47="cwest","Campus West",IF(C47="efoco","East FoCo",IF(C47="windsor","Windsor",""))))))))</f>
        <v>South Foco</v>
      </c>
      <c r="BG47" s="1">
        <v>40.522758000000003</v>
      </c>
      <c r="BH47" s="1">
        <v>-105.011408</v>
      </c>
      <c r="BI47" s="1" t="str">
        <f>CONCATENATE("[",BG47,",",BH47,"],")</f>
        <v>[40.522758,-105.011408],</v>
      </c>
      <c r="BJ47" s="1" t="b">
        <v>1</v>
      </c>
      <c r="BK47" s="1" t="str">
        <f>IF(BJ47&gt;0,"&lt;img src=@img/kidicon.png@&gt;","")</f>
        <v>&lt;img src=@img/kidicon.png@&gt;</v>
      </c>
      <c r="BL47" s="1" t="s">
        <v>461</v>
      </c>
    </row>
    <row r="48" spans="2:64" ht="21" customHeight="1" x14ac:dyDescent="0.25">
      <c r="B48" s="1" t="s">
        <v>446</v>
      </c>
      <c r="C48" s="1" t="s">
        <v>310</v>
      </c>
      <c r="E48" s="1" t="s">
        <v>54</v>
      </c>
      <c r="G48" s="1" t="s">
        <v>462</v>
      </c>
      <c r="W48" s="1" t="str">
        <f>IF(H48&gt;0,H48/100,"")</f>
        <v/>
      </c>
      <c r="X48" s="1" t="str">
        <f>IF(I48&gt;0,I48/100,"")</f>
        <v/>
      </c>
      <c r="Y48" s="1" t="str">
        <f>IF(J48&gt;0,J48/100,"")</f>
        <v/>
      </c>
      <c r="Z48" s="1" t="str">
        <f>IF(K48&gt;0,K48/100,"")</f>
        <v/>
      </c>
      <c r="AA48" s="1" t="str">
        <f>IF(L48&gt;0,L48/100,"")</f>
        <v/>
      </c>
      <c r="AB48" s="1" t="str">
        <f>IF(M48&gt;0,M48/100,"")</f>
        <v/>
      </c>
      <c r="AC48" s="1" t="str">
        <f>IF(N48&gt;0,N48/100,"")</f>
        <v/>
      </c>
      <c r="AD48" s="1" t="str">
        <f>IF(O48&gt;0,O48/100,"")</f>
        <v/>
      </c>
      <c r="AE48" s="1" t="str">
        <f>IF(P48&gt;0,P48/100,"")</f>
        <v/>
      </c>
      <c r="AF48" s="1" t="str">
        <f>IF(Q48&gt;0,Q48/100,"")</f>
        <v/>
      </c>
      <c r="AG48" s="1" t="str">
        <f>IF(R48&gt;0,R48/100,"")</f>
        <v/>
      </c>
      <c r="AH48" s="1" t="str">
        <f>IF(S48&gt;0,S48/100,"")</f>
        <v/>
      </c>
      <c r="AI48" s="1" t="str">
        <f>IF(T48&gt;0,T48/100,"")</f>
        <v/>
      </c>
      <c r="AJ48" s="1" t="str">
        <f>IF(U48&gt;0,U48/100,"")</f>
        <v/>
      </c>
      <c r="AK48" s="1" t="str">
        <f>IF(H48&gt;0,CONCATENATE(IF(W48&lt;=12,W48,W48-12),IF(OR(W48&lt;12,W48=24),"am","pm"),"-",IF(X48&lt;=12,X48,X48-12),IF(OR(X48&lt;12,X48=24),"am","pm")),"")</f>
        <v/>
      </c>
      <c r="AL48" s="1" t="str">
        <f>IF(J48&gt;0,CONCATENATE(IF(Y48&lt;=12,Y48,Y48-12),IF(OR(Y48&lt;12,Y48=24),"am","pm"),"-",IF(Z48&lt;=12,Z48,Z48-12),IF(OR(Z48&lt;12,Z48=24),"am","pm")),"")</f>
        <v/>
      </c>
      <c r="AM48" s="1" t="str">
        <f>IF(L48&gt;0,CONCATENATE(IF(AA48&lt;=12,AA48,AA48-12),IF(OR(AA48&lt;12,AA48=24),"am","pm"),"-",IF(AB48&lt;=12,AB48,AB48-12),IF(OR(AB48&lt;12,AB48=24),"am","pm")),"")</f>
        <v/>
      </c>
      <c r="AN48" s="1" t="str">
        <f>IF(N48&gt;0,CONCATENATE(IF(AC48&lt;=12,AC48,AC48-12),IF(OR(AC48&lt;12,AC48=24),"am","pm"),"-",IF(AD48&lt;=12,AD48,AD48-12),IF(OR(AD48&lt;12,AD48=24),"am","pm")),"")</f>
        <v/>
      </c>
      <c r="AO48" s="1" t="str">
        <f>IF(O48&gt;0,CONCATENATE(IF(AE48&lt;=12,AE48,AE48-12),IF(OR(AE48&lt;12,AE48=24),"am","pm"),"-",IF(AF48&lt;=12,AF48,AF48-12),IF(OR(AF48&lt;12,AF48=24),"am","pm")),"")</f>
        <v/>
      </c>
      <c r="AP48" s="1" t="str">
        <f>IF(R48&gt;0,CONCATENATE(IF(AG48&lt;=12,AG48,AG48-12),IF(OR(AG48&lt;12,AG48=24),"am","pm"),"-",IF(AH48&lt;=12,AH48,AH48-12),IF(OR(AH48&lt;12,AH48=24),"am","pm")),"")</f>
        <v/>
      </c>
      <c r="AQ48" s="1" t="str">
        <f>IF(T48&gt;0,CONCATENATE(IF(AI48&lt;=12,AI48,AI48-12),IF(OR(AI48&lt;12,AI48=24),"am","pm"),"-",IF(AJ48&lt;=12,AJ48,AJ48-12),IF(OR(AJ48&lt;12,AJ48=24),"am","pm")),"")</f>
        <v/>
      </c>
      <c r="AU48" s="1" t="s">
        <v>300</v>
      </c>
      <c r="AV48" s="1" t="b">
        <v>0</v>
      </c>
      <c r="AW48" s="1" t="b">
        <v>0</v>
      </c>
      <c r="AX48" s="6" t="str">
        <f>CONCATENATE("{
    'name': """,B48,""",
    'area': ","""",C48,""",",
"'hours': {
      'sunday-start':","""",H48,"""",", 'sunday-end':","""",I48,"""",", 'monday-start':","""",J48,"""",", 'monday-end':","""",K48,"""",", 'tuesday-start':","""",L48,"""",", 'tuesday-end':","""",M48,""", 'wednesday-start':","""",N48,""", 'wednesday-end':","""",O48,""", 'thursday-start':","""",P48,""", 'thursday-end':","""",Q48,""", 'friday-start':","""",R48,""", 'friday-end':","""",S48,""", 'saturday-start':","""",T48,""", 'saturday-end':","""",U48,"""","},","  'description': ","""",V48,"""",", 'link':","""",AR48,"""",", 'pricing':","""",E48,"""",",   'phone-number': ","""",F48,"""",", 'address': ","""",G48,"""",", 'other-amenities': [","'",AS48,"','",AT48,"','",AU48,"'","]",", 'has-drink':",AV48,", 'has-food':",AW48,"},")</f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>IF(AS48&gt;0,"&lt;img src=@img/outdoor.png@&gt;","")</f>
        <v/>
      </c>
      <c r="AZ48" s="1" t="str">
        <f>IF(AT48&gt;0,"&lt;img src=@img/pets.png@&gt;","")</f>
        <v/>
      </c>
      <c r="BA48" s="1" t="str">
        <f>IF(AU48="hard","&lt;img src=@img/hard.png@&gt;",IF(AU48="medium","&lt;img src=@img/medium.png@&gt;",IF(AU48="easy","&lt;img src=@img/easy.png@&gt;","")))</f>
        <v>&lt;img src=@img/easy.png@&gt;</v>
      </c>
      <c r="BB48" s="1" t="str">
        <f>IF(AV48="true","&lt;img src=@img/drinkicon.png@&gt;","")</f>
        <v/>
      </c>
      <c r="BC48" s="1" t="str">
        <f>IF(AW48="true","&lt;img src=@img/foodicon.png@&gt;","")</f>
        <v/>
      </c>
      <c r="BD48" s="1" t="str">
        <f>CONCATENATE(AY48,AZ48,BA48,BB48,BC48,BK48)</f>
        <v>&lt;img src=@img/easy.png@&gt;&lt;img src=@img/kidicon.png@&gt;</v>
      </c>
      <c r="BE48" s="1" t="str">
        <f>CONCATENATE(IF(AS48&gt;0,"outdoor ",""),IF(AT48&gt;0,"pet ",""),IF(AV48="true","drink ",""),IF(AW48="true","food ",""),AU48," ",E48," ",C48,IF(BJ48=TRUE," kid",""))</f>
        <v>easy low midtown kid</v>
      </c>
      <c r="BF48" s="1" t="str">
        <f>IF(C48="old","Old Town",IF(C48="campus","Near Campus",IF(C48="sfoco","South Foco",IF(C48="nfoco","North Foco",IF(C48="midtown","Midtown",IF(C48="cwest","Campus West",IF(C48="efoco","East FoCo",IF(C48="windsor","Windsor",""))))))))</f>
        <v>Midtown</v>
      </c>
      <c r="BG48" s="1">
        <v>40.549796000000001</v>
      </c>
      <c r="BH48" s="1">
        <v>-105.07767200000001</v>
      </c>
      <c r="BI48" s="1" t="str">
        <f>CONCATENATE("[",BG48,",",BH48,"],")</f>
        <v>[40.549796,-105.077672],</v>
      </c>
      <c r="BJ48" s="1" t="b">
        <v>1</v>
      </c>
      <c r="BK48" s="1" t="str">
        <f>IF(BJ48&gt;0,"&lt;img src=@img/kidicon.png@&gt;","")</f>
        <v>&lt;img src=@img/kidicon.png@&gt;</v>
      </c>
      <c r="BL48" s="1" t="s">
        <v>463</v>
      </c>
    </row>
    <row r="49" spans="2:64" ht="21" customHeight="1" x14ac:dyDescent="0.25">
      <c r="B49" s="1" t="s">
        <v>543</v>
      </c>
      <c r="C49" s="1" t="s">
        <v>429</v>
      </c>
      <c r="D49" s="1" t="s">
        <v>183</v>
      </c>
      <c r="E49" s="1" t="s">
        <v>432</v>
      </c>
      <c r="G49" s="1" t="s">
        <v>184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>IF(H49&gt;0,H49/100,"")</f>
        <v/>
      </c>
      <c r="X49" s="1" t="str">
        <f>IF(I49&gt;0,I49/100,"")</f>
        <v/>
      </c>
      <c r="Y49" s="1" t="str">
        <f>IF(J49&gt;0,J49/100,"")</f>
        <v/>
      </c>
      <c r="Z49" s="1" t="str">
        <f>IF(K49&gt;0,K49/100,"")</f>
        <v/>
      </c>
      <c r="AA49" s="1">
        <f>IF(L49&gt;0,L49/100,"")</f>
        <v>16</v>
      </c>
      <c r="AB49" s="1">
        <f>IF(M49&gt;0,M49/100,"")</f>
        <v>18</v>
      </c>
      <c r="AC49" s="1">
        <f>IF(N49&gt;0,N49/100,"")</f>
        <v>16</v>
      </c>
      <c r="AD49" s="1">
        <f>IF(O49&gt;0,O49/100,"")</f>
        <v>18</v>
      </c>
      <c r="AE49" s="1">
        <f>IF(P49&gt;0,P49/100,"")</f>
        <v>16</v>
      </c>
      <c r="AF49" s="1">
        <f>IF(Q49&gt;0,Q49/100,"")</f>
        <v>18</v>
      </c>
      <c r="AG49" s="1">
        <f>IF(R49&gt;0,R49/100,"")</f>
        <v>16</v>
      </c>
      <c r="AH49" s="1">
        <f>IF(S49&gt;0,S49/100,"")</f>
        <v>18</v>
      </c>
      <c r="AI49" s="1">
        <f>IF(T49&gt;0,T49/100,"")</f>
        <v>16</v>
      </c>
      <c r="AJ49" s="1">
        <f>IF(U49&gt;0,U49/100,"")</f>
        <v>18</v>
      </c>
      <c r="AK49" s="1" t="str">
        <f>IF(H49&gt;0,CONCATENATE(IF(W49&lt;=12,W49,W49-12),IF(OR(W49&lt;12,W49=24),"am","pm"),"-",IF(X49&lt;=12,X49,X49-12),IF(OR(X49&lt;12,X49=24),"am","pm")),"")</f>
        <v/>
      </c>
      <c r="AL49" s="1" t="str">
        <f>IF(J49&gt;0,CONCATENATE(IF(Y49&lt;=12,Y49,Y49-12),IF(OR(Y49&lt;12,Y49=24),"am","pm"),"-",IF(Z49&lt;=12,Z49,Z49-12),IF(OR(Z49&lt;12,Z49=24),"am","pm")),"")</f>
        <v/>
      </c>
      <c r="AM49" s="1" t="str">
        <f>IF(L49&gt;0,CONCATENATE(IF(AA49&lt;=12,AA49,AA49-12),IF(OR(AA49&lt;12,AA49=24),"am","pm"),"-",IF(AB49&lt;=12,AB49,AB49-12),IF(OR(AB49&lt;12,AB49=24),"am","pm")),"")</f>
        <v>4pm-6pm</v>
      </c>
      <c r="AN49" s="1" t="str">
        <f>IF(N49&gt;0,CONCATENATE(IF(AC49&lt;=12,AC49,AC49-12),IF(OR(AC49&lt;12,AC49=24),"am","pm"),"-",IF(AD49&lt;=12,AD49,AD49-12),IF(OR(AD49&lt;12,AD49=24),"am","pm")),"")</f>
        <v>4pm-6pm</v>
      </c>
      <c r="AO49" s="1" t="str">
        <f>IF(O49&gt;0,CONCATENATE(IF(AE49&lt;=12,AE49,AE49-12),IF(OR(AE49&lt;12,AE49=24),"am","pm"),"-",IF(AF49&lt;=12,AF49,AF49-12),IF(OR(AF49&lt;12,AF49=24),"am","pm")),"")</f>
        <v>4pm-6pm</v>
      </c>
      <c r="AP49" s="1" t="str">
        <f>IF(R49&gt;0,CONCATENATE(IF(AG49&lt;=12,AG49,AG49-12),IF(OR(AG49&lt;12,AG49=24),"am","pm"),"-",IF(AH49&lt;=12,AH49,AH49-12),IF(OR(AH49&lt;12,AH49=24),"am","pm")),"")</f>
        <v>4pm-6pm</v>
      </c>
      <c r="AQ49" s="1" t="str">
        <f>IF(T49&gt;0,CONCATENATE(IF(AI49&lt;=12,AI49,AI49-12),IF(OR(AI49&lt;12,AI49=24),"am","pm"),"-",IF(AJ49&lt;=12,AJ49,AJ49-12),IF(OR(AJ49&lt;12,AJ49=24),"am","pm")),"")</f>
        <v>4pm-6pm</v>
      </c>
      <c r="AR49" s="8" t="s">
        <v>257</v>
      </c>
      <c r="AS49" s="1" t="s">
        <v>296</v>
      </c>
      <c r="AU49" s="1" t="s">
        <v>300</v>
      </c>
      <c r="AV49" s="5" t="s">
        <v>308</v>
      </c>
      <c r="AW49" s="5" t="s">
        <v>308</v>
      </c>
      <c r="AX49" s="6" t="str">
        <f>CONCATENATE("{
    'name': """,B49,""",
    'area': ","""",C49,""",",
"'hours': {
      'sunday-start':","""",H49,"""",", 'sunday-end':","""",I49,"""",", 'monday-start':","""",J49,"""",", 'monday-end':","""",K49,"""",", 'tuesday-start':","""",L49,"""",", 'tuesday-end':","""",M49,""", 'wednesday-start':","""",N49,""", 'wednesday-end':","""",O49,""", 'thursday-start':","""",P49,""", 'thursday-end':","""",Q49,""", 'friday-start':","""",R49,""", 'friday-end':","""",S49,""", 'saturday-start':","""",T49,""", 'saturday-end':","""",U49,"""","},","  'description': ","""",V49,"""",", 'link':","""",AR49,"""",", 'pricing':","""",E49,"""",",   'phone-number': ","""",F49,"""",", 'address': ","""",G49,"""",", 'other-amenities': [","'",AS49,"','",AT49,"','",AU49,"'","]",", 'has-drink':",AV49,", 'has-food':",AW49,"},")</f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>IF(AS49&gt;0,"&lt;img src=@img/outdoor.png@&gt;","")</f>
        <v>&lt;img src=@img/outdoor.png@&gt;</v>
      </c>
      <c r="AZ49" s="1" t="str">
        <f>IF(AT49&gt;0,"&lt;img src=@img/pets.png@&gt;","")</f>
        <v/>
      </c>
      <c r="BA49" s="1" t="str">
        <f>IF(AU49="hard","&lt;img src=@img/hard.png@&gt;",IF(AU49="medium","&lt;img src=@img/medium.png@&gt;",IF(AU49="easy","&lt;img src=@img/easy.png@&gt;","")))</f>
        <v>&lt;img src=@img/easy.png@&gt;</v>
      </c>
      <c r="BB49" s="1" t="str">
        <f>IF(AV49="true","&lt;img src=@img/drinkicon.png@&gt;","")</f>
        <v/>
      </c>
      <c r="BC49" s="1" t="str">
        <f>IF(AW49="true","&lt;img src=@img/foodicon.png@&gt;","")</f>
        <v/>
      </c>
      <c r="BD49" s="1" t="str">
        <f>CONCATENATE(AY49,AZ49,BA49,BB49,BC49,BK49)</f>
        <v>&lt;img src=@img/outdoor.png@&gt;&lt;img src=@img/easy.png@&gt;</v>
      </c>
      <c r="BE49" s="1" t="str">
        <f>CONCATENATE(IF(AS49&gt;0,"outdoor ",""),IF(AT49&gt;0,"pet ",""),IF(AV49="true","drink ",""),IF(AW49="true","food ",""),AU49," ",E49," ",C49,IF(BJ49=TRUE," kid",""))</f>
        <v>outdoor easy med sfoco</v>
      </c>
      <c r="BF49" s="1" t="str">
        <f>IF(C49="old","Old Town",IF(C49="campus","Near Campus",IF(C49="sfoco","South Foco",IF(C49="nfoco","North Foco",IF(C49="midtown","Midtown",IF(C49="cwest","Campus West",IF(C49="efoco","East FoCo",IF(C49="windsor","Windsor",""))))))))</f>
        <v>South Foco</v>
      </c>
      <c r="BG49" s="1">
        <v>40.523086999999997</v>
      </c>
      <c r="BH49" s="1">
        <v>-105.060349</v>
      </c>
      <c r="BI49" s="1" t="str">
        <f>CONCATENATE("[",BG49,",",BH49,"],")</f>
        <v>[40.523087,-105.060349],</v>
      </c>
      <c r="BK49" s="1" t="str">
        <f>IF(BJ49&gt;0,"&lt;img src=@img/kidicon.png@&gt;","")</f>
        <v/>
      </c>
    </row>
    <row r="50" spans="2:64" ht="21" customHeight="1" x14ac:dyDescent="0.25">
      <c r="B50" s="1" t="s">
        <v>668</v>
      </c>
      <c r="C50" s="1" t="s">
        <v>427</v>
      </c>
      <c r="E50" s="1" t="s">
        <v>54</v>
      </c>
      <c r="G50" s="1" t="s">
        <v>692</v>
      </c>
      <c r="W50" s="1" t="str">
        <f>IF(H50&gt;0,H50/100,"")</f>
        <v/>
      </c>
      <c r="X50" s="1" t="str">
        <f>IF(I50&gt;0,I50/100,"")</f>
        <v/>
      </c>
      <c r="Y50" s="1" t="str">
        <f>IF(J50&gt;0,J50/100,"")</f>
        <v/>
      </c>
      <c r="Z50" s="1" t="str">
        <f>IF(K50&gt;0,K50/100,"")</f>
        <v/>
      </c>
      <c r="AA50" s="1" t="str">
        <f>IF(L50&gt;0,L50/100,"")</f>
        <v/>
      </c>
      <c r="AB50" s="1" t="str">
        <f>IF(M50&gt;0,M50/100,"")</f>
        <v/>
      </c>
      <c r="AC50" s="1" t="str">
        <f>IF(N50&gt;0,N50/100,"")</f>
        <v/>
      </c>
      <c r="AD50" s="1" t="str">
        <f>IF(O50&gt;0,O50/100,"")</f>
        <v/>
      </c>
      <c r="AE50" s="1" t="str">
        <f>IF(P50&gt;0,P50/100,"")</f>
        <v/>
      </c>
      <c r="AF50" s="1" t="str">
        <f>IF(Q50&gt;0,Q50/100,"")</f>
        <v/>
      </c>
      <c r="AG50" s="1" t="str">
        <f>IF(R50&gt;0,R50/100,"")</f>
        <v/>
      </c>
      <c r="AH50" s="1" t="str">
        <f>IF(S50&gt;0,S50/100,"")</f>
        <v/>
      </c>
      <c r="AI50" s="1" t="str">
        <f>IF(T50&gt;0,T50/100,"")</f>
        <v/>
      </c>
      <c r="AJ50" s="1" t="str">
        <f>IF(U50&gt;0,U50/100,"")</f>
        <v/>
      </c>
      <c r="AK50" s="1" t="str">
        <f>IF(H50&gt;0,CONCATENATE(IF(W50&lt;=12,W50,W50-12),IF(OR(W50&lt;12,W50=24),"am","pm"),"-",IF(X50&lt;=12,X50,X50-12),IF(OR(X50&lt;12,X50=24),"am","pm")),"")</f>
        <v/>
      </c>
      <c r="AL50" s="1" t="str">
        <f>IF(J50&gt;0,CONCATENATE(IF(Y50&lt;=12,Y50,Y50-12),IF(OR(Y50&lt;12,Y50=24),"am","pm"),"-",IF(Z50&lt;=12,Z50,Z50-12),IF(OR(Z50&lt;12,Z50=24),"am","pm")),"")</f>
        <v/>
      </c>
      <c r="AM50" s="1" t="str">
        <f>IF(L50&gt;0,CONCATENATE(IF(AA50&lt;=12,AA50,AA50-12),IF(OR(AA50&lt;12,AA50=24),"am","pm"),"-",IF(AB50&lt;=12,AB50,AB50-12),IF(OR(AB50&lt;12,AB50=24),"am","pm")),"")</f>
        <v/>
      </c>
      <c r="AN50" s="1" t="str">
        <f>IF(N50&gt;0,CONCATENATE(IF(AC50&lt;=12,AC50,AC50-12),IF(OR(AC50&lt;12,AC50=24),"am","pm"),"-",IF(AD50&lt;=12,AD50,AD50-12),IF(OR(AD50&lt;12,AD50=24),"am","pm")),"")</f>
        <v/>
      </c>
      <c r="AO50" s="1" t="str">
        <f>IF(O50&gt;0,CONCATENATE(IF(AE50&lt;=12,AE50,AE50-12),IF(OR(AE50&lt;12,AE50=24),"am","pm"),"-",IF(AF50&lt;=12,AF50,AF50-12),IF(OR(AF50&lt;12,AF50=24),"am","pm")),"")</f>
        <v/>
      </c>
      <c r="AP50" s="1" t="str">
        <f>IF(R50&gt;0,CONCATENATE(IF(AG50&lt;=12,AG50,AG50-12),IF(OR(AG50&lt;12,AG50=24),"am","pm"),"-",IF(AH50&lt;=12,AH50,AH50-12),IF(OR(AH50&lt;12,AH50=24),"am","pm")),"")</f>
        <v/>
      </c>
      <c r="AQ50" s="1" t="str">
        <f>IF(T50&gt;0,CONCATENATE(IF(AI50&lt;=12,AI50,AI50-12),IF(OR(AI50&lt;12,AI50=24),"am","pm"),"-",IF(AJ50&lt;=12,AJ50,AJ50-12),IF(OR(AJ50&lt;12,AJ50=24),"am","pm")),"")</f>
        <v/>
      </c>
      <c r="AR50" s="1" t="s">
        <v>710</v>
      </c>
      <c r="AU50" s="1" t="s">
        <v>299</v>
      </c>
      <c r="AV50" s="5" t="s">
        <v>308</v>
      </c>
      <c r="AW50" s="5" t="s">
        <v>308</v>
      </c>
      <c r="AX50" s="6" t="str">
        <f>CONCATENATE("{
    'name': """,B50,""",
    'area': ","""",C50,""",",
"'hours': {
      'sunday-start':","""",H50,"""",", 'sunday-end':","""",I50,"""",", 'monday-start':","""",J50,"""",", 'monday-end':","""",K50,"""",", 'tuesday-start':","""",L50,"""",", 'tuesday-end':","""",M50,""", 'wednesday-start':","""",N50,""", 'wednesday-end':","""",O50,""", 'thursday-start':","""",P50,""", 'thursday-end':","""",Q50,""", 'friday-start':","""",R50,""", 'friday-end':","""",S50,""", 'saturday-start':","""",T50,""", 'saturday-end':","""",U50,"""","},","  'description': ","""",V50,"""",", 'link':","""",AR50,"""",", 'pricing':","""",E50,"""",",   'phone-number': ","""",F50,"""",", 'address': ","""",G50,"""",", 'other-amenities': [","'",AS50,"','",AT50,"','",AU50,"'","]",", 'has-drink':",AV50,", 'has-food':",AW50,"},")</f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>IF(AS50&gt;0,"&lt;img src=@img/outdoor.png@&gt;","")</f>
        <v/>
      </c>
      <c r="AZ50" s="1" t="str">
        <f>IF(AT50&gt;0,"&lt;img src=@img/pets.png@&gt;","")</f>
        <v/>
      </c>
      <c r="BA50" s="1" t="str">
        <f>IF(AU50="hard","&lt;img src=@img/hard.png@&gt;",IF(AU50="medium","&lt;img src=@img/medium.png@&gt;",IF(AU50="easy","&lt;img src=@img/easy.png@&gt;","")))</f>
        <v>&lt;img src=@img/hard.png@&gt;</v>
      </c>
      <c r="BB50" s="1" t="str">
        <f>IF(AV50="true","&lt;img src=@img/drinkicon.png@&gt;","")</f>
        <v/>
      </c>
      <c r="BC50" s="1" t="str">
        <f>IF(AW50="true","&lt;img src=@img/foodicon.png@&gt;","")</f>
        <v/>
      </c>
      <c r="BD50" s="1" t="str">
        <f>CONCATENATE(AY50,AZ50,BA50,BB50,BC50,BK50)</f>
        <v>&lt;img src=@img/hard.png@&gt;</v>
      </c>
      <c r="BE50" s="1" t="str">
        <f>CONCATENATE(IF(AS50&gt;0,"outdoor ",""),IF(AT50&gt;0,"pet ",""),IF(AV50="true","drink ",""),IF(AW50="true","food ",""),AU50," ",E50," ",C50,IF(BJ50=TRUE," kid",""))</f>
        <v>hard low old</v>
      </c>
      <c r="BF50" s="1" t="str">
        <f>IF(C50="old","Old Town",IF(C50="campus","Near Campus",IF(C50="sfoco","South Foco",IF(C50="nfoco","North Foco",IF(C50="midtown","Midtown",IF(C50="cwest","Campus West",IF(C50="efoco","East FoCo",IF(C50="windsor","Windsor",""))))))))</f>
        <v>Old Town</v>
      </c>
      <c r="BG50" s="1">
        <v>40.588749999999997</v>
      </c>
      <c r="BH50" s="1">
        <v>-105.07418</v>
      </c>
      <c r="BI50" s="1" t="str">
        <f>CONCATENATE("[",BG50,",",BH50,"],")</f>
        <v>[40.58875,-105.07418],</v>
      </c>
    </row>
    <row r="51" spans="2:64" ht="21" customHeight="1" x14ac:dyDescent="0.25">
      <c r="B51" s="1" t="s">
        <v>665</v>
      </c>
      <c r="C51" s="1" t="s">
        <v>427</v>
      </c>
      <c r="E51" s="1" t="s">
        <v>432</v>
      </c>
      <c r="G51" s="1" t="s">
        <v>689</v>
      </c>
      <c r="W51" s="1" t="str">
        <f>IF(H51&gt;0,H51/100,"")</f>
        <v/>
      </c>
      <c r="X51" s="1" t="str">
        <f>IF(I51&gt;0,I51/100,"")</f>
        <v/>
      </c>
      <c r="Y51" s="1" t="str">
        <f>IF(J51&gt;0,J51/100,"")</f>
        <v/>
      </c>
      <c r="Z51" s="1" t="str">
        <f>IF(K51&gt;0,K51/100,"")</f>
        <v/>
      </c>
      <c r="AA51" s="1" t="str">
        <f>IF(L51&gt;0,L51/100,"")</f>
        <v/>
      </c>
      <c r="AB51" s="1" t="str">
        <f>IF(M51&gt;0,M51/100,"")</f>
        <v/>
      </c>
      <c r="AC51" s="1" t="str">
        <f>IF(N51&gt;0,N51/100,"")</f>
        <v/>
      </c>
      <c r="AD51" s="1" t="str">
        <f>IF(O51&gt;0,O51/100,"")</f>
        <v/>
      </c>
      <c r="AE51" s="1" t="str">
        <f>IF(P51&gt;0,P51/100,"")</f>
        <v/>
      </c>
      <c r="AF51" s="1" t="str">
        <f>IF(Q51&gt;0,Q51/100,"")</f>
        <v/>
      </c>
      <c r="AG51" s="1" t="str">
        <f>IF(R51&gt;0,R51/100,"")</f>
        <v/>
      </c>
      <c r="AH51" s="1" t="str">
        <f>IF(S51&gt;0,S51/100,"")</f>
        <v/>
      </c>
      <c r="AI51" s="1" t="str">
        <f>IF(T51&gt;0,T51/100,"")</f>
        <v/>
      </c>
      <c r="AJ51" s="1" t="str">
        <f>IF(U51&gt;0,U51/100,"")</f>
        <v/>
      </c>
      <c r="AK51" s="1" t="str">
        <f>IF(H51&gt;0,CONCATENATE(IF(W51&lt;=12,W51,W51-12),IF(OR(W51&lt;12,W51=24),"am","pm"),"-",IF(X51&lt;=12,X51,X51-12),IF(OR(X51&lt;12,X51=24),"am","pm")),"")</f>
        <v/>
      </c>
      <c r="AL51" s="1" t="str">
        <f>IF(J51&gt;0,CONCATENATE(IF(Y51&lt;=12,Y51,Y51-12),IF(OR(Y51&lt;12,Y51=24),"am","pm"),"-",IF(Z51&lt;=12,Z51,Z51-12),IF(OR(Z51&lt;12,Z51=24),"am","pm")),"")</f>
        <v/>
      </c>
      <c r="AM51" s="1" t="str">
        <f>IF(L51&gt;0,CONCATENATE(IF(AA51&lt;=12,AA51,AA51-12),IF(OR(AA51&lt;12,AA51=24),"am","pm"),"-",IF(AB51&lt;=12,AB51,AB51-12),IF(OR(AB51&lt;12,AB51=24),"am","pm")),"")</f>
        <v/>
      </c>
      <c r="AN51" s="1" t="str">
        <f>IF(N51&gt;0,CONCATENATE(IF(AC51&lt;=12,AC51,AC51-12),IF(OR(AC51&lt;12,AC51=24),"am","pm"),"-",IF(AD51&lt;=12,AD51,AD51-12),IF(OR(AD51&lt;12,AD51=24),"am","pm")),"")</f>
        <v/>
      </c>
      <c r="AO51" s="1" t="str">
        <f>IF(O51&gt;0,CONCATENATE(IF(AE51&lt;=12,AE51,AE51-12),IF(OR(AE51&lt;12,AE51=24),"am","pm"),"-",IF(AF51&lt;=12,AF51,AF51-12),IF(OR(AF51&lt;12,AF51=24),"am","pm")),"")</f>
        <v/>
      </c>
      <c r="AP51" s="1" t="str">
        <f>IF(R51&gt;0,CONCATENATE(IF(AG51&lt;=12,AG51,AG51-12),IF(OR(AG51&lt;12,AG51=24),"am","pm"),"-",IF(AH51&lt;=12,AH51,AH51-12),IF(OR(AH51&lt;12,AH51=24),"am","pm")),"")</f>
        <v/>
      </c>
      <c r="AQ51" s="1" t="str">
        <f>IF(T51&gt;0,CONCATENATE(IF(AI51&lt;=12,AI51,AI51-12),IF(OR(AI51&lt;12,AI51=24),"am","pm"),"-",IF(AJ51&lt;=12,AJ51,AJ51-12),IF(OR(AJ51&lt;12,AJ51=24),"am","pm")),"")</f>
        <v/>
      </c>
      <c r="AR51" s="1" t="s">
        <v>711</v>
      </c>
      <c r="AS51" s="1" t="s">
        <v>296</v>
      </c>
      <c r="AU51" s="1" t="s">
        <v>299</v>
      </c>
      <c r="AV51" s="5" t="s">
        <v>308</v>
      </c>
      <c r="AW51" s="5" t="s">
        <v>308</v>
      </c>
      <c r="AX51" s="6" t="str">
        <f>CONCATENATE("{
    'name': """,B51,""",
    'area': ","""",C51,""",",
"'hours': {
      'sunday-start':","""",H51,"""",", 'sunday-end':","""",I51,"""",", 'monday-start':","""",J51,"""",", 'monday-end':","""",K51,"""",", 'tuesday-start':","""",L51,"""",", 'tuesday-end':","""",M51,""", 'wednesday-start':","""",N51,""", 'wednesday-end':","""",O51,""", 'thursday-start':","""",P51,""", 'thursday-end':","""",Q51,""", 'friday-start':","""",R51,""", 'friday-end':","""",S51,""", 'saturday-start':","""",T51,""", 'saturday-end':","""",U51,"""","},","  'description': ","""",V51,"""",", 'link':","""",AR51,"""",", 'pricing':","""",E51,"""",",   'phone-number': ","""",F51,"""",", 'address': ","""",G51,"""",", 'other-amenities': [","'",AS51,"','",AT51,"','",AU51,"'","]",", 'has-drink':",AV51,", 'has-food':",AW51,"},")</f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>IF(AS51&gt;0,"&lt;img src=@img/outdoor.png@&gt;","")</f>
        <v>&lt;img src=@img/outdoor.png@&gt;</v>
      </c>
      <c r="AZ51" s="1" t="str">
        <f>IF(AT51&gt;0,"&lt;img src=@img/pets.png@&gt;","")</f>
        <v/>
      </c>
      <c r="BA51" s="1" t="str">
        <f>IF(AU51="hard","&lt;img src=@img/hard.png@&gt;",IF(AU51="medium","&lt;img src=@img/medium.png@&gt;",IF(AU51="easy","&lt;img src=@img/easy.png@&gt;","")))</f>
        <v>&lt;img src=@img/hard.png@&gt;</v>
      </c>
      <c r="BB51" s="1" t="str">
        <f>IF(AV51="true","&lt;img src=@img/drinkicon.png@&gt;","")</f>
        <v/>
      </c>
      <c r="BC51" s="1" t="str">
        <f>IF(AW51="true","&lt;img src=@img/foodicon.png@&gt;","")</f>
        <v/>
      </c>
      <c r="BD51" s="1" t="str">
        <f>CONCATENATE(AY51,AZ51,BA51,BB51,BC51,BK51)</f>
        <v>&lt;img src=@img/outdoor.png@&gt;&lt;img src=@img/hard.png@&gt;</v>
      </c>
      <c r="BE51" s="1" t="str">
        <f>CONCATENATE(IF(AS51&gt;0,"outdoor ",""),IF(AT51&gt;0,"pet ",""),IF(AV51="true","drink ",""),IF(AW51="true","food ",""),AU51," ",E51," ",C51,IF(BJ51=TRUE," kid",""))</f>
        <v>outdoor hard med old</v>
      </c>
      <c r="BF51" s="1" t="str">
        <f>IF(C51="old","Old Town",IF(C51="campus","Near Campus",IF(C51="sfoco","South Foco",IF(C51="nfoco","North Foco",IF(C51="midtown","Midtown",IF(C51="cwest","Campus West",IF(C51="efoco","East FoCo",IF(C51="windsor","Windsor",""))))))))</f>
        <v>Old Town</v>
      </c>
      <c r="BG51" s="1">
        <v>40.58587</v>
      </c>
      <c r="BH51" s="1">
        <v>-105.07762</v>
      </c>
      <c r="BI51" s="1" t="str">
        <f>CONCATENATE("[",BG51,",",BH51,"],")</f>
        <v>[40.58587,-105.07762],</v>
      </c>
    </row>
    <row r="52" spans="2:64" ht="21" customHeight="1" x14ac:dyDescent="0.25">
      <c r="B52" s="1" t="s">
        <v>663</v>
      </c>
      <c r="C52" s="1" t="s">
        <v>310</v>
      </c>
      <c r="E52" s="1" t="s">
        <v>432</v>
      </c>
      <c r="G52" s="1" t="s">
        <v>687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704</v>
      </c>
      <c r="W52" s="1">
        <f>IF(H52&gt;0,H52/100,"")</f>
        <v>16</v>
      </c>
      <c r="X52" s="1">
        <f>IF(I52&gt;0,I52/100,"")</f>
        <v>19</v>
      </c>
      <c r="Y52" s="1">
        <f>IF(J52&gt;0,J52/100,"")</f>
        <v>16</v>
      </c>
      <c r="Z52" s="1">
        <f>IF(K52&gt;0,K52/100,"")</f>
        <v>19</v>
      </c>
      <c r="AA52" s="1">
        <f>IF(L52&gt;0,L52/100,"")</f>
        <v>16</v>
      </c>
      <c r="AB52" s="1">
        <f>IF(M52&gt;0,M52/100,"")</f>
        <v>19</v>
      </c>
      <c r="AC52" s="1">
        <f>IF(N52&gt;0,N52/100,"")</f>
        <v>16</v>
      </c>
      <c r="AD52" s="1">
        <f>IF(O52&gt;0,O52/100,"")</f>
        <v>19</v>
      </c>
      <c r="AE52" s="1">
        <f>IF(P52&gt;0,P52/100,"")</f>
        <v>16</v>
      </c>
      <c r="AF52" s="1">
        <f>IF(Q52&gt;0,Q52/100,"")</f>
        <v>19</v>
      </c>
      <c r="AG52" s="1" t="str">
        <f>IF(R52&gt;0,R52/100,"")</f>
        <v/>
      </c>
      <c r="AH52" s="1" t="str">
        <f>IF(S52&gt;0,S52/100,"")</f>
        <v/>
      </c>
      <c r="AI52" s="1" t="str">
        <f>IF(T52&gt;0,T52/100,"")</f>
        <v/>
      </c>
      <c r="AJ52" s="1" t="str">
        <f>IF(U52&gt;0,U52/100,"")</f>
        <v/>
      </c>
      <c r="AK52" s="1" t="str">
        <f>IF(H52&gt;0,CONCATENATE(IF(W52&lt;=12,W52,W52-12),IF(OR(W52&lt;12,W52=24),"am","pm"),"-",IF(X52&lt;=12,X52,X52-12),IF(OR(X52&lt;12,X52=24),"am","pm")),"")</f>
        <v>4pm-7pm</v>
      </c>
      <c r="AL52" s="1" t="str">
        <f>IF(J52&gt;0,CONCATENATE(IF(Y52&lt;=12,Y52,Y52-12),IF(OR(Y52&lt;12,Y52=24),"am","pm"),"-",IF(Z52&lt;=12,Z52,Z52-12),IF(OR(Z52&lt;12,Z52=24),"am","pm")),"")</f>
        <v>4pm-7pm</v>
      </c>
      <c r="AM52" s="1" t="str">
        <f>IF(L52&gt;0,CONCATENATE(IF(AA52&lt;=12,AA52,AA52-12),IF(OR(AA52&lt;12,AA52=24),"am","pm"),"-",IF(AB52&lt;=12,AB52,AB52-12),IF(OR(AB52&lt;12,AB52=24),"am","pm")),"")</f>
        <v>4pm-7pm</v>
      </c>
      <c r="AN52" s="1" t="str">
        <f>IF(N52&gt;0,CONCATENATE(IF(AC52&lt;=12,AC52,AC52-12),IF(OR(AC52&lt;12,AC52=24),"am","pm"),"-",IF(AD52&lt;=12,AD52,AD52-12),IF(OR(AD52&lt;12,AD52=24),"am","pm")),"")</f>
        <v>4pm-7pm</v>
      </c>
      <c r="AO52" s="1" t="str">
        <f>IF(O52&gt;0,CONCATENATE(IF(AE52&lt;=12,AE52,AE52-12),IF(OR(AE52&lt;12,AE52=24),"am","pm"),"-",IF(AF52&lt;=12,AF52,AF52-12),IF(OR(AF52&lt;12,AF52=24),"am","pm")),"")</f>
        <v>4pm-7pm</v>
      </c>
      <c r="AP52" s="1" t="str">
        <f>IF(R52&gt;0,CONCATENATE(IF(AG52&lt;=12,AG52,AG52-12),IF(OR(AG52&lt;12,AG52=24),"am","pm"),"-",IF(AH52&lt;=12,AH52,AH52-12),IF(OR(AH52&lt;12,AH52=24),"am","pm")),"")</f>
        <v/>
      </c>
      <c r="AQ52" s="1" t="str">
        <f>IF(T52&gt;0,CONCATENATE(IF(AI52&lt;=12,AI52,AI52-12),IF(OR(AI52&lt;12,AI52=24),"am","pm"),"-",IF(AJ52&lt;=12,AJ52,AJ52-12),IF(OR(AJ52&lt;12,AJ52=24),"am","pm")),"")</f>
        <v/>
      </c>
      <c r="AR52" s="1" t="s">
        <v>712</v>
      </c>
      <c r="AU52" s="1" t="s">
        <v>300</v>
      </c>
      <c r="AV52" s="5" t="s">
        <v>307</v>
      </c>
      <c r="AW52" s="5" t="s">
        <v>308</v>
      </c>
      <c r="AX52" s="6" t="str">
        <f>CONCATENATE("{
    'name': """,B52,""",
    'area': ","""",C52,""",",
"'hours': {
      'sunday-start':","""",H52,"""",", 'sunday-end':","""",I52,"""",", 'monday-start':","""",J52,"""",", 'monday-end':","""",K52,"""",", 'tuesday-start':","""",L52,"""",", 'tuesday-end':","""",M52,""", 'wednesday-start':","""",N52,""", 'wednesday-end':","""",O52,""", 'thursday-start':","""",P52,""", 'thursday-end':","""",Q52,""", 'friday-start':","""",R52,""", 'friday-end':","""",S52,""", 'saturday-start':","""",T52,""", 'saturday-end':","""",U52,"""","},","  'description': ","""",V52,"""",", 'link':","""",AR52,"""",", 'pricing':","""",E52,"""",",   'phone-number': ","""",F52,"""",", 'address': ","""",G52,"""",", 'other-amenities': [","'",AS52,"','",AT52,"','",AU52,"'","]",", 'has-drink':",AV52,", 'has-food':",AW52,"},")</f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>IF(AS52&gt;0,"&lt;img src=@img/outdoor.png@&gt;","")</f>
        <v/>
      </c>
      <c r="AZ52" s="1" t="str">
        <f>IF(AT52&gt;0,"&lt;img src=@img/pets.png@&gt;","")</f>
        <v/>
      </c>
      <c r="BA52" s="1" t="str">
        <f>IF(AU52="hard","&lt;img src=@img/hard.png@&gt;",IF(AU52="medium","&lt;img src=@img/medium.png@&gt;",IF(AU52="easy","&lt;img src=@img/easy.png@&gt;","")))</f>
        <v>&lt;img src=@img/easy.png@&gt;</v>
      </c>
      <c r="BB52" s="1" t="str">
        <f>IF(AV52="true","&lt;img src=@img/drinkicon.png@&gt;","")</f>
        <v>&lt;img src=@img/drinkicon.png@&gt;</v>
      </c>
      <c r="BC52" s="1" t="str">
        <f>IF(AW52="true","&lt;img src=@img/foodicon.png@&gt;","")</f>
        <v/>
      </c>
      <c r="BD52" s="1" t="str">
        <f>CONCATENATE(AY52,AZ52,BA52,BB52,BC52,BK52)</f>
        <v>&lt;img src=@img/easy.png@&gt;&lt;img src=@img/drinkicon.png@&gt;</v>
      </c>
      <c r="BE52" s="1" t="str">
        <f>CONCATENATE(IF(AS52&gt;0,"outdoor ",""),IF(AT52&gt;0,"pet ",""),IF(AV52="true","drink ",""),IF(AW52="true","food ",""),AU52," ",E52," ",C52,IF(BJ52=TRUE," kid",""))</f>
        <v>drink easy med midtown</v>
      </c>
      <c r="BF52" s="1" t="str">
        <f>IF(C52="old","Old Town",IF(C52="campus","Near Campus",IF(C52="sfoco","South Foco",IF(C52="nfoco","North Foco",IF(C52="midtown","Midtown",IF(C52="cwest","Campus West",IF(C52="efoco","East FoCo",IF(C52="windsor","Windsor",""))))))))</f>
        <v>Midtown</v>
      </c>
      <c r="BG52" s="1">
        <v>40.566600000000001</v>
      </c>
      <c r="BH52" s="1">
        <v>-105.05774</v>
      </c>
      <c r="BI52" s="1" t="str">
        <f>CONCATENATE("[",BG52,",",BH52,"],")</f>
        <v>[40.5666,-105.05774],</v>
      </c>
    </row>
    <row r="53" spans="2:64" ht="21" customHeight="1" x14ac:dyDescent="0.25">
      <c r="B53" s="1" t="s">
        <v>86</v>
      </c>
      <c r="C53" s="1" t="s">
        <v>310</v>
      </c>
      <c r="D53" s="1" t="s">
        <v>87</v>
      </c>
      <c r="E53" s="1" t="s">
        <v>432</v>
      </c>
      <c r="G53" s="3" t="s">
        <v>88</v>
      </c>
      <c r="W53" s="1" t="str">
        <f>IF(H53&gt;0,H53/100,"")</f>
        <v/>
      </c>
      <c r="X53" s="1" t="str">
        <f>IF(I53&gt;0,I53/100,"")</f>
        <v/>
      </c>
      <c r="Y53" s="1" t="str">
        <f>IF(J53&gt;0,J53/100,"")</f>
        <v/>
      </c>
      <c r="Z53" s="1" t="str">
        <f>IF(K53&gt;0,K53/100,"")</f>
        <v/>
      </c>
      <c r="AA53" s="1" t="str">
        <f>IF(L53&gt;0,L53/100,"")</f>
        <v/>
      </c>
      <c r="AB53" s="1" t="str">
        <f>IF(M53&gt;0,M53/100,"")</f>
        <v/>
      </c>
      <c r="AC53" s="1" t="str">
        <f>IF(N53&gt;0,N53/100,"")</f>
        <v/>
      </c>
      <c r="AD53" s="1" t="str">
        <f>IF(O53&gt;0,O53/100,"")</f>
        <v/>
      </c>
      <c r="AE53" s="1" t="str">
        <f>IF(P53&gt;0,P53/100,"")</f>
        <v/>
      </c>
      <c r="AF53" s="1" t="str">
        <f>IF(Q53&gt;0,Q53/100,"")</f>
        <v/>
      </c>
      <c r="AG53" s="1" t="str">
        <f>IF(R53&gt;0,R53/100,"")</f>
        <v/>
      </c>
      <c r="AH53" s="1" t="str">
        <f>IF(S53&gt;0,S53/100,"")</f>
        <v/>
      </c>
      <c r="AI53" s="1" t="str">
        <f>IF(T53&gt;0,T53/100,"")</f>
        <v/>
      </c>
      <c r="AJ53" s="1" t="str">
        <f>IF(U53&gt;0,U53/100,"")</f>
        <v/>
      </c>
      <c r="AK53" s="1" t="str">
        <f>IF(H53&gt;0,CONCATENATE(IF(W53&lt;=12,W53,W53-12),IF(OR(W53&lt;12,W53=24),"am","pm"),"-",IF(X53&lt;=12,X53,X53-12),IF(OR(X53&lt;12,X53=24),"am","pm")),"")</f>
        <v/>
      </c>
      <c r="AL53" s="1" t="str">
        <f>IF(J53&gt;0,CONCATENATE(IF(Y53&lt;=12,Y53,Y53-12),IF(OR(Y53&lt;12,Y53=24),"am","pm"),"-",IF(Z53&lt;=12,Z53,Z53-12),IF(OR(Z53&lt;12,Z53=24),"am","pm")),"")</f>
        <v/>
      </c>
      <c r="AM53" s="1" t="str">
        <f>IF(L53&gt;0,CONCATENATE(IF(AA53&lt;=12,AA53,AA53-12),IF(OR(AA53&lt;12,AA53=24),"am","pm"),"-",IF(AB53&lt;=12,AB53,AB53-12),IF(OR(AB53&lt;12,AB53=24),"am","pm")),"")</f>
        <v/>
      </c>
      <c r="AN53" s="1" t="str">
        <f>IF(N53&gt;0,CONCATENATE(IF(AC53&lt;=12,AC53,AC53-12),IF(OR(AC53&lt;12,AC53=24),"am","pm"),"-",IF(AD53&lt;=12,AD53,AD53-12),IF(OR(AD53&lt;12,AD53=24),"am","pm")),"")</f>
        <v/>
      </c>
      <c r="AO53" s="1" t="str">
        <f>IF(O53&gt;0,CONCATENATE(IF(AE53&lt;=12,AE53,AE53-12),IF(OR(AE53&lt;12,AE53=24),"am","pm"),"-",IF(AF53&lt;=12,AF53,AF53-12),IF(OR(AF53&lt;12,AF53=24),"am","pm")),"")</f>
        <v/>
      </c>
      <c r="AP53" s="1" t="str">
        <f>IF(R53&gt;0,CONCATENATE(IF(AG53&lt;=12,AG53,AG53-12),IF(OR(AG53&lt;12,AG53=24),"am","pm"),"-",IF(AH53&lt;=12,AH53,AH53-12),IF(OR(AH53&lt;12,AH53=24),"am","pm")),"")</f>
        <v/>
      </c>
      <c r="AQ53" s="1" t="str">
        <f>IF(T53&gt;0,CONCATENATE(IF(AI53&lt;=12,AI53,AI53-12),IF(OR(AI53&lt;12,AI53=24),"am","pm"),"-",IF(AJ53&lt;=12,AJ53,AJ53-12),IF(OR(AJ53&lt;12,AJ53=24),"am","pm")),"")</f>
        <v/>
      </c>
      <c r="AR53" s="4" t="s">
        <v>313</v>
      </c>
      <c r="AU53" s="1" t="s">
        <v>300</v>
      </c>
      <c r="AV53" s="5" t="s">
        <v>308</v>
      </c>
      <c r="AW53" s="5" t="s">
        <v>308</v>
      </c>
      <c r="AX53" s="6" t="str">
        <f>CONCATENATE("{
    'name': """,B53,""",
    'area': ","""",C53,""",",
"'hours': {
      'sunday-start':","""",H53,"""",", 'sunday-end':","""",I53,"""",", 'monday-start':","""",J53,"""",", 'monday-end':","""",K53,"""",", 'tuesday-start':","""",L53,"""",", 'tuesday-end':","""",M53,""", 'wednesday-start':","""",N53,""", 'wednesday-end':","""",O53,""", 'thursday-start':","""",P53,""", 'thursday-end':","""",Q53,""", 'friday-start':","""",R53,""", 'friday-end':","""",S53,""", 'saturday-start':","""",T53,""", 'saturday-end':","""",U53,"""","},","  'description': ","""",V53,"""",", 'link':","""",AR53,"""",", 'pricing':","""",E53,"""",",   'phone-number': ","""",F53,"""",", 'address': ","""",G53,"""",", 'other-amenities': [","'",AS53,"','",AT53,"','",AU53,"'","]",", 'has-drink':",AV53,", 'has-food':",AW53,"},")</f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>IF(AS53&gt;0,"&lt;img src=@img/outdoor.png@&gt;","")</f>
        <v/>
      </c>
      <c r="AZ53" s="1" t="str">
        <f>IF(AT53&gt;0,"&lt;img src=@img/pets.png@&gt;","")</f>
        <v/>
      </c>
      <c r="BA53" s="1" t="str">
        <f>IF(AU53="hard","&lt;img src=@img/hard.png@&gt;",IF(AU53="medium","&lt;img src=@img/medium.png@&gt;",IF(AU53="easy","&lt;img src=@img/easy.png@&gt;","")))</f>
        <v>&lt;img src=@img/easy.png@&gt;</v>
      </c>
      <c r="BB53" s="1" t="str">
        <f>IF(AV53="true","&lt;img src=@img/drinkicon.png@&gt;","")</f>
        <v/>
      </c>
      <c r="BC53" s="1" t="str">
        <f>IF(AW53="true","&lt;img src=@img/foodicon.png@&gt;","")</f>
        <v/>
      </c>
      <c r="BD53" s="1" t="str">
        <f>CONCATENATE(AY53,AZ53,BA53,BB53,BC53,BK53)</f>
        <v>&lt;img src=@img/easy.png@&gt;</v>
      </c>
      <c r="BE53" s="1" t="str">
        <f>CONCATENATE(IF(AS53&gt;0,"outdoor ",""),IF(AT53&gt;0,"pet ",""),IF(AV53="true","drink ",""),IF(AW53="true","food ",""),AU53," ",E53," ",C53,IF(BJ53=TRUE," kid",""))</f>
        <v>easy med midtown</v>
      </c>
      <c r="BF53" s="1" t="str">
        <f>IF(C53="old","Old Town",IF(C53="campus","Near Campus",IF(C53="sfoco","South Foco",IF(C53="nfoco","North Foco",IF(C53="midtown","Midtown",IF(C53="cwest","Campus West",IF(C53="efoco","East FoCo",IF(C53="windsor","Windsor",""))))))))</f>
        <v>Midtown</v>
      </c>
      <c r="BG53" s="1">
        <v>40.566077</v>
      </c>
      <c r="BH53" s="1">
        <v>-105.056792</v>
      </c>
      <c r="BI53" s="1" t="str">
        <f>CONCATENATE("[",BG53,",",BH53,"],")</f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429</v>
      </c>
      <c r="D54" s="1" t="s">
        <v>69</v>
      </c>
      <c r="E54" s="1" t="s">
        <v>432</v>
      </c>
      <c r="G54" s="3" t="s">
        <v>70</v>
      </c>
      <c r="W54" s="1" t="str">
        <f>IF(H54&gt;0,H54/100,"")</f>
        <v/>
      </c>
      <c r="X54" s="1" t="str">
        <f>IF(I54&gt;0,I54/100,"")</f>
        <v/>
      </c>
      <c r="Y54" s="1" t="str">
        <f>IF(J54&gt;0,J54/100,"")</f>
        <v/>
      </c>
      <c r="Z54" s="1" t="str">
        <f>IF(K54&gt;0,K54/100,"")</f>
        <v/>
      </c>
      <c r="AA54" s="1" t="str">
        <f>IF(L54&gt;0,L54/100,"")</f>
        <v/>
      </c>
      <c r="AB54" s="1" t="str">
        <f>IF(M54&gt;0,M54/100,"")</f>
        <v/>
      </c>
      <c r="AC54" s="1" t="str">
        <f>IF(N54&gt;0,N54/100,"")</f>
        <v/>
      </c>
      <c r="AD54" s="1" t="str">
        <f>IF(O54&gt;0,O54/100,"")</f>
        <v/>
      </c>
      <c r="AE54" s="1" t="str">
        <f>IF(P54&gt;0,P54/100,"")</f>
        <v/>
      </c>
      <c r="AF54" s="1" t="str">
        <f>IF(Q54&gt;0,Q54/100,"")</f>
        <v/>
      </c>
      <c r="AG54" s="1" t="str">
        <f>IF(R54&gt;0,R54/100,"")</f>
        <v/>
      </c>
      <c r="AH54" s="1" t="str">
        <f>IF(S54&gt;0,S54/100,"")</f>
        <v/>
      </c>
      <c r="AI54" s="1" t="str">
        <f>IF(T54&gt;0,T54/100,"")</f>
        <v/>
      </c>
      <c r="AJ54" s="1" t="str">
        <f>IF(U54&gt;0,U54/100,"")</f>
        <v/>
      </c>
      <c r="AK54" s="1" t="str">
        <f>IF(H54&gt;0,CONCATENATE(IF(W54&lt;=12,W54,W54-12),IF(OR(W54&lt;12,W54=24),"am","pm"),"-",IF(X54&lt;=12,X54,X54-12),IF(OR(X54&lt;12,X54=24),"am","pm")),"")</f>
        <v/>
      </c>
      <c r="AL54" s="1" t="str">
        <f>IF(J54&gt;0,CONCATENATE(IF(Y54&lt;=12,Y54,Y54-12),IF(OR(Y54&lt;12,Y54=24),"am","pm"),"-",IF(Z54&lt;=12,Z54,Z54-12),IF(OR(Z54&lt;12,Z54=24),"am","pm")),"")</f>
        <v/>
      </c>
      <c r="AM54" s="1" t="str">
        <f>IF(L54&gt;0,CONCATENATE(IF(AA54&lt;=12,AA54,AA54-12),IF(OR(AA54&lt;12,AA54=24),"am","pm"),"-",IF(AB54&lt;=12,AB54,AB54-12),IF(OR(AB54&lt;12,AB54=24),"am","pm")),"")</f>
        <v/>
      </c>
      <c r="AN54" s="1" t="str">
        <f>IF(N54&gt;0,CONCATENATE(IF(AC54&lt;=12,AC54,AC54-12),IF(OR(AC54&lt;12,AC54=24),"am","pm"),"-",IF(AD54&lt;=12,AD54,AD54-12),IF(OR(AD54&lt;12,AD54=24),"am","pm")),"")</f>
        <v/>
      </c>
      <c r="AO54" s="1" t="str">
        <f>IF(O54&gt;0,CONCATENATE(IF(AE54&lt;=12,AE54,AE54-12),IF(OR(AE54&lt;12,AE54=24),"am","pm"),"-",IF(AF54&lt;=12,AF54,AF54-12),IF(OR(AF54&lt;12,AF54=24),"am","pm")),"")</f>
        <v/>
      </c>
      <c r="AP54" s="1" t="str">
        <f>IF(R54&gt;0,CONCATENATE(IF(AG54&lt;=12,AG54,AG54-12),IF(OR(AG54&lt;12,AG54=24),"am","pm"),"-",IF(AH54&lt;=12,AH54,AH54-12),IF(OR(AH54&lt;12,AH54=24),"am","pm")),"")</f>
        <v/>
      </c>
      <c r="AQ54" s="1" t="str">
        <f>IF(T54&gt;0,CONCATENATE(IF(AI54&lt;=12,AI54,AI54-12),IF(OR(AI54&lt;12,AI54=24),"am","pm"),"-",IF(AJ54&lt;=12,AJ54,AJ54-12),IF(OR(AJ54&lt;12,AJ54=24),"am","pm")),"")</f>
        <v/>
      </c>
      <c r="AR54" s="4" t="s">
        <v>313</v>
      </c>
      <c r="AU54" s="1" t="s">
        <v>300</v>
      </c>
      <c r="AV54" s="5" t="s">
        <v>308</v>
      </c>
      <c r="AW54" s="5" t="s">
        <v>308</v>
      </c>
      <c r="AX54" s="6" t="str">
        <f>CONCATENATE("{
    'name': """,B54,""",
    'area': ","""",C54,""",",
"'hours': {
      'sunday-start':","""",H54,"""",", 'sunday-end':","""",I54,"""",", 'monday-start':","""",J54,"""",", 'monday-end':","""",K54,"""",", 'tuesday-start':","""",L54,"""",", 'tuesday-end':","""",M54,""", 'wednesday-start':","""",N54,""", 'wednesday-end':","""",O54,""", 'thursday-start':","""",P54,""", 'thursday-end':","""",Q54,""", 'friday-start':","""",R54,""", 'friday-end':","""",S54,""", 'saturday-start':","""",T54,""", 'saturday-end':","""",U54,"""","},","  'description': ","""",V54,"""",", 'link':","""",AR54,"""",", 'pricing':","""",E54,"""",",   'phone-number': ","""",F54,"""",", 'address': ","""",G54,"""",", 'other-amenities': [","'",AS54,"','",AT54,"','",AU54,"'","]",", 'has-drink':",AV54,", 'has-food':",AW54,"},")</f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>IF(AS54&gt;0,"&lt;img src=@img/outdoor.png@&gt;","")</f>
        <v/>
      </c>
      <c r="AZ54" s="1" t="str">
        <f>IF(AT54&gt;0,"&lt;img src=@img/pets.png@&gt;","")</f>
        <v/>
      </c>
      <c r="BA54" s="1" t="str">
        <f>IF(AU54="hard","&lt;img src=@img/hard.png@&gt;",IF(AU54="medium","&lt;img src=@img/medium.png@&gt;",IF(AU54="easy","&lt;img src=@img/easy.png@&gt;","")))</f>
        <v>&lt;img src=@img/easy.png@&gt;</v>
      </c>
      <c r="BB54" s="1" t="str">
        <f>IF(AV54="true","&lt;img src=@img/drinkicon.png@&gt;","")</f>
        <v/>
      </c>
      <c r="BC54" s="1" t="str">
        <f>IF(AW54="true","&lt;img src=@img/foodicon.png@&gt;","")</f>
        <v/>
      </c>
      <c r="BD54" s="1" t="str">
        <f>CONCATENATE(AY54,AZ54,BA54,BB54,BC54,BK54)</f>
        <v>&lt;img src=@img/easy.png@&gt;</v>
      </c>
      <c r="BE54" s="1" t="str">
        <f>CONCATENATE(IF(AS54&gt;0,"outdoor ",""),IF(AT54&gt;0,"pet ",""),IF(AV54="true","drink ",""),IF(AW54="true","food ",""),AU54," ",E54," ",C54,IF(BJ54=TRUE," kid",""))</f>
        <v>easy med sfoco</v>
      </c>
      <c r="BF54" s="1" t="str">
        <f>IF(C54="old","Old Town",IF(C54="campus","Near Campus",IF(C54="sfoco","South Foco",IF(C54="nfoco","North Foco",IF(C54="midtown","Midtown",IF(C54="cwest","Campus West",IF(C54="efoco","East FoCo",IF(C54="windsor","Windsor",""))))))))</f>
        <v>South Foco</v>
      </c>
      <c r="BG54" s="1">
        <v>40.523729000000003</v>
      </c>
      <c r="BH54" s="1">
        <v>-105.033248</v>
      </c>
      <c r="BI54" s="1" t="str">
        <f>CONCATENATE("[",BG54,",",BH54,"],")</f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656</v>
      </c>
      <c r="C55" s="1" t="s">
        <v>428</v>
      </c>
      <c r="E55" s="1" t="s">
        <v>432</v>
      </c>
      <c r="G55" s="1" t="s">
        <v>680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702</v>
      </c>
      <c r="W55" s="1" t="str">
        <f>IF(H55&gt;0,H55/100,"")</f>
        <v/>
      </c>
      <c r="X55" s="1" t="str">
        <f>IF(I55&gt;0,I55/100,"")</f>
        <v/>
      </c>
      <c r="Y55" s="1" t="str">
        <f>IF(J55&gt;0,J55/100,"")</f>
        <v/>
      </c>
      <c r="Z55" s="1" t="str">
        <f>IF(K55&gt;0,K55/100,"")</f>
        <v/>
      </c>
      <c r="AA55" s="1">
        <f>IF(L55&gt;0,L55/100,"")</f>
        <v>16</v>
      </c>
      <c r="AB55" s="1">
        <f>IF(M55&gt;0,M55/100,"")</f>
        <v>18</v>
      </c>
      <c r="AC55" s="1">
        <f>IF(N55&gt;0,N55/100,"")</f>
        <v>16</v>
      </c>
      <c r="AD55" s="1">
        <f>IF(O55&gt;0,O55/100,"")</f>
        <v>18</v>
      </c>
      <c r="AE55" s="1">
        <f>IF(P55&gt;0,P55/100,"")</f>
        <v>16</v>
      </c>
      <c r="AF55" s="1">
        <f>IF(Q55&gt;0,Q55/100,"")</f>
        <v>18</v>
      </c>
      <c r="AG55" s="1">
        <f>IF(R55&gt;0,R55/100,"")</f>
        <v>16</v>
      </c>
      <c r="AH55" s="1">
        <f>IF(S55&gt;0,S55/100,"")</f>
        <v>18</v>
      </c>
      <c r="AI55" s="1">
        <f>IF(T55&gt;0,T55/100,"")</f>
        <v>16</v>
      </c>
      <c r="AJ55" s="1">
        <f>IF(U55&gt;0,U55/100,"")</f>
        <v>18</v>
      </c>
      <c r="AK55" s="1" t="str">
        <f>IF(H55&gt;0,CONCATENATE(IF(W55&lt;=12,W55,W55-12),IF(OR(W55&lt;12,W55=24),"am","pm"),"-",IF(X55&lt;=12,X55,X55-12),IF(OR(X55&lt;12,X55=24),"am","pm")),"")</f>
        <v/>
      </c>
      <c r="AL55" s="1" t="str">
        <f>IF(J55&gt;0,CONCATENATE(IF(Y55&lt;=12,Y55,Y55-12),IF(OR(Y55&lt;12,Y55=24),"am","pm"),"-",IF(Z55&lt;=12,Z55,Z55-12),IF(OR(Z55&lt;12,Z55=24),"am","pm")),"")</f>
        <v/>
      </c>
      <c r="AM55" s="1" t="str">
        <f>IF(L55&gt;0,CONCATENATE(IF(AA55&lt;=12,AA55,AA55-12),IF(OR(AA55&lt;12,AA55=24),"am","pm"),"-",IF(AB55&lt;=12,AB55,AB55-12),IF(OR(AB55&lt;12,AB55=24),"am","pm")),"")</f>
        <v>4pm-6pm</v>
      </c>
      <c r="AN55" s="1" t="str">
        <f>IF(N55&gt;0,CONCATENATE(IF(AC55&lt;=12,AC55,AC55-12),IF(OR(AC55&lt;12,AC55=24),"am","pm"),"-",IF(AD55&lt;=12,AD55,AD55-12),IF(OR(AD55&lt;12,AD55=24),"am","pm")),"")</f>
        <v>4pm-6pm</v>
      </c>
      <c r="AO55" s="1" t="str">
        <f>IF(O55&gt;0,CONCATENATE(IF(AE55&lt;=12,AE55,AE55-12),IF(OR(AE55&lt;12,AE55=24),"am","pm"),"-",IF(AF55&lt;=12,AF55,AF55-12),IF(OR(AF55&lt;12,AF55=24),"am","pm")),"")</f>
        <v>4pm-6pm</v>
      </c>
      <c r="AP55" s="1" t="str">
        <f>IF(R55&gt;0,CONCATENATE(IF(AG55&lt;=12,AG55,AG55-12),IF(OR(AG55&lt;12,AG55=24),"am","pm"),"-",IF(AH55&lt;=12,AH55,AH55-12),IF(OR(AH55&lt;12,AH55=24),"am","pm")),"")</f>
        <v>4pm-6pm</v>
      </c>
      <c r="AQ55" s="1" t="str">
        <f>IF(T55&gt;0,CONCATENATE(IF(AI55&lt;=12,AI55,AI55-12),IF(OR(AI55&lt;12,AI55=24),"am","pm"),"-",IF(AJ55&lt;=12,AJ55,AJ55-12),IF(OR(AJ55&lt;12,AJ55=24),"am","pm")),"")</f>
        <v>4pm-6pm</v>
      </c>
      <c r="AR55" s="1" t="s">
        <v>713</v>
      </c>
      <c r="AU55" s="1" t="s">
        <v>300</v>
      </c>
      <c r="AV55" s="5" t="s">
        <v>307</v>
      </c>
      <c r="AW55" s="5" t="s">
        <v>307</v>
      </c>
      <c r="AX55" s="6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>IF(AS55&gt;0,"&lt;img src=@img/outdoor.png@&gt;","")</f>
        <v/>
      </c>
      <c r="AZ55" s="1" t="str">
        <f>IF(AT55&gt;0,"&lt;img src=@img/pets.png@&gt;","")</f>
        <v/>
      </c>
      <c r="BA55" s="1" t="str">
        <f>IF(AU55="hard","&lt;img src=@img/hard.png@&gt;",IF(AU55="medium","&lt;img src=@img/medium.png@&gt;",IF(AU55="easy","&lt;img src=@img/easy.png@&gt;","")))</f>
        <v>&lt;img src=@img/easy.png@&gt;</v>
      </c>
      <c r="BB55" s="1" t="str">
        <f>IF(AV55="true","&lt;img src=@img/drinkicon.png@&gt;","")</f>
        <v>&lt;img src=@img/drinkicon.png@&gt;</v>
      </c>
      <c r="BC55" s="1" t="str">
        <f>IF(AW55="true","&lt;img src=@img/foodicon.png@&gt;","")</f>
        <v>&lt;img src=@img/foodicon.png@&gt;</v>
      </c>
      <c r="BD55" s="1" t="str">
        <f>CONCATENATE(AY55,AZ55,BA55,BB55,BC55,BK55)</f>
        <v>&lt;img src=@img/easy.png@&gt;&lt;img src=@img/drinkicon.png@&gt;&lt;img src=@img/foodicon.png@&gt;</v>
      </c>
      <c r="BE55" s="1" t="str">
        <f>CONCATENATE(IF(AS55&gt;0,"outdoor ",""),IF(AT55&gt;0,"pet ",""),IF(AV55="true","drink ",""),IF(AW55="true","food ",""),AU55," ",E55," ",C55,IF(BJ55=TRUE," kid",""))</f>
        <v>drink food easy med nfoco</v>
      </c>
      <c r="BF55" s="1" t="str">
        <f>IF(C55="old","Old Town",IF(C55="campus","Near Campus",IF(C55="sfoco","South Foco",IF(C55="nfoco","North Foco",IF(C55="midtown","Midtown",IF(C55="cwest","Campus West",IF(C55="efoco","East FoCo",IF(C55="windsor","Windsor",""))))))))</f>
        <v>North Foco</v>
      </c>
      <c r="BG55" s="1">
        <v>40.608919999999998</v>
      </c>
      <c r="BH55" s="1">
        <v>-105.07429999999999</v>
      </c>
      <c r="BI55" s="1" t="str">
        <f>CONCATENATE("[",BG55,",",BH55,"],")</f>
        <v>[40.60892,-105.0743],</v>
      </c>
    </row>
    <row r="56" spans="2:64" ht="21" customHeight="1" x14ac:dyDescent="0.25">
      <c r="B56" s="1" t="s">
        <v>159</v>
      </c>
      <c r="C56" s="1" t="s">
        <v>310</v>
      </c>
      <c r="D56" s="1" t="s">
        <v>160</v>
      </c>
      <c r="E56" s="1" t="s">
        <v>432</v>
      </c>
      <c r="G56" s="1" t="s">
        <v>161</v>
      </c>
      <c r="W56" s="1" t="str">
        <f>IF(H56&gt;0,H56/100,"")</f>
        <v/>
      </c>
      <c r="X56" s="1" t="str">
        <f>IF(I56&gt;0,I56/100,"")</f>
        <v/>
      </c>
      <c r="Y56" s="1" t="str">
        <f>IF(J56&gt;0,J56/100,"")</f>
        <v/>
      </c>
      <c r="Z56" s="1" t="str">
        <f>IF(K56&gt;0,K56/100,"")</f>
        <v/>
      </c>
      <c r="AA56" s="1" t="str">
        <f>IF(L56&gt;0,L56/100,"")</f>
        <v/>
      </c>
      <c r="AB56" s="1" t="str">
        <f>IF(M56&gt;0,M56/100,"")</f>
        <v/>
      </c>
      <c r="AC56" s="1" t="str">
        <f>IF(N56&gt;0,N56/100,"")</f>
        <v/>
      </c>
      <c r="AD56" s="1" t="str">
        <f>IF(O56&gt;0,O56/100,"")</f>
        <v/>
      </c>
      <c r="AE56" s="1" t="str">
        <f>IF(P56&gt;0,P56/100,"")</f>
        <v/>
      </c>
      <c r="AF56" s="1" t="str">
        <f>IF(Q56&gt;0,Q56/100,"")</f>
        <v/>
      </c>
      <c r="AG56" s="1" t="str">
        <f>IF(R56&gt;0,R56/100,"")</f>
        <v/>
      </c>
      <c r="AH56" s="1" t="str">
        <f>IF(S56&gt;0,S56/100,"")</f>
        <v/>
      </c>
      <c r="AI56" s="1" t="str">
        <f>IF(T56&gt;0,T56/100,"")</f>
        <v/>
      </c>
      <c r="AJ56" s="1" t="str">
        <f>IF(U56&gt;0,U56/100,"")</f>
        <v/>
      </c>
      <c r="AK56" s="1" t="str">
        <f>IF(H56&gt;0,CONCATENATE(IF(W56&lt;=12,W56,W56-12),IF(OR(W56&lt;12,W56=24),"am","pm"),"-",IF(X56&lt;=12,X56,X56-12),IF(OR(X56&lt;12,X56=24),"am","pm")),"")</f>
        <v/>
      </c>
      <c r="AL56" s="1" t="str">
        <f>IF(J56&gt;0,CONCATENATE(IF(Y56&lt;=12,Y56,Y56-12),IF(OR(Y56&lt;12,Y56=24),"am","pm"),"-",IF(Z56&lt;=12,Z56,Z56-12),IF(OR(Z56&lt;12,Z56=24),"am","pm")),"")</f>
        <v/>
      </c>
      <c r="AM56" s="1" t="str">
        <f>IF(L56&gt;0,CONCATENATE(IF(AA56&lt;=12,AA56,AA56-12),IF(OR(AA56&lt;12,AA56=24),"am","pm"),"-",IF(AB56&lt;=12,AB56,AB56-12),IF(OR(AB56&lt;12,AB56=24),"am","pm")),"")</f>
        <v/>
      </c>
      <c r="AN56" s="1" t="str">
        <f>IF(N56&gt;0,CONCATENATE(IF(AC56&lt;=12,AC56,AC56-12),IF(OR(AC56&lt;12,AC56=24),"am","pm"),"-",IF(AD56&lt;=12,AD56,AD56-12),IF(OR(AD56&lt;12,AD56=24),"am","pm")),"")</f>
        <v/>
      </c>
      <c r="AO56" s="1" t="str">
        <f>IF(O56&gt;0,CONCATENATE(IF(AE56&lt;=12,AE56,AE56-12),IF(OR(AE56&lt;12,AE56=24),"am","pm"),"-",IF(AF56&lt;=12,AF56,AF56-12),IF(OR(AF56&lt;12,AF56=24),"am","pm")),"")</f>
        <v/>
      </c>
      <c r="AP56" s="1" t="str">
        <f>IF(R56&gt;0,CONCATENATE(IF(AG56&lt;=12,AG56,AG56-12),IF(OR(AG56&lt;12,AG56=24),"am","pm"),"-",IF(AH56&lt;=12,AH56,AH56-12),IF(OR(AH56&lt;12,AH56=24),"am","pm")),"")</f>
        <v/>
      </c>
      <c r="AQ56" s="1" t="str">
        <f>IF(T56&gt;0,CONCATENATE(IF(AI56&lt;=12,AI56,AI56-12),IF(OR(AI56&lt;12,AI56=24),"am","pm"),"-",IF(AJ56&lt;=12,AJ56,AJ56-12),IF(OR(AJ56&lt;12,AJ56=24),"am","pm")),"")</f>
        <v/>
      </c>
      <c r="AR56" s="4" t="s">
        <v>338</v>
      </c>
      <c r="AS56" s="1" t="s">
        <v>296</v>
      </c>
      <c r="AU56" s="1" t="s">
        <v>300</v>
      </c>
      <c r="AV56" s="5" t="s">
        <v>308</v>
      </c>
      <c r="AW56" s="5" t="s">
        <v>308</v>
      </c>
      <c r="AX56" s="6" t="str">
        <f>CONCATENATE("{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>IF(AS56&gt;0,"&lt;img src=@img/outdoor.png@&gt;","")</f>
        <v>&lt;img src=@img/outdoor.png@&gt;</v>
      </c>
      <c r="AZ56" s="1" t="str">
        <f>IF(AT56&gt;0,"&lt;img src=@img/pets.png@&gt;","")</f>
        <v/>
      </c>
      <c r="BA56" s="1" t="str">
        <f>IF(AU56="hard","&lt;img src=@img/hard.png@&gt;",IF(AU56="medium","&lt;img src=@img/medium.png@&gt;",IF(AU56="easy","&lt;img src=@img/easy.png@&gt;","")))</f>
        <v>&lt;img src=@img/easy.png@&gt;</v>
      </c>
      <c r="BB56" s="1" t="str">
        <f>IF(AV56="true","&lt;img src=@img/drinkicon.png@&gt;","")</f>
        <v/>
      </c>
      <c r="BC56" s="1" t="str">
        <f>IF(AW56="true","&lt;img src=@img/foodicon.png@&gt;","")</f>
        <v/>
      </c>
      <c r="BD56" s="1" t="str">
        <f>CONCATENATE(AY56,AZ56,BA56,BB56,BC56,BK56)</f>
        <v>&lt;img src=@img/outdoor.png@&gt;&lt;img src=@img/easy.png@&gt;</v>
      </c>
      <c r="BE56" s="1" t="str">
        <f>CONCATENATE(IF(AS56&gt;0,"outdoor ",""),IF(AT56&gt;0,"pet ",""),IF(AV56="true","drink ",""),IF(AW56="true","food ",""),AU56," ",E56," ",C56,IF(BJ56=TRUE," kid",""))</f>
        <v>outdoor easy med midtown</v>
      </c>
      <c r="BF56" s="1" t="str">
        <f>IF(C56="old","Old Town",IF(C56="campus","Near Campus",IF(C56="sfoco","South Foco",IF(C56="nfoco","North Foco",IF(C56="midtown","Midtown",IF(C56="cwest","Campus West",IF(C56="efoco","East FoCo",IF(C56="windsor","Windsor",""))))))))</f>
        <v>Midtown</v>
      </c>
      <c r="BG56" s="1">
        <v>40.551048999999999</v>
      </c>
      <c r="BH56" s="1">
        <v>-105.05831000000001</v>
      </c>
      <c r="BI56" s="1" t="str">
        <f>CONCATENATE("[",BG56,",",BH56,"],")</f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270</v>
      </c>
      <c r="C57" s="1" t="s">
        <v>427</v>
      </c>
      <c r="D57" s="1" t="s">
        <v>221</v>
      </c>
      <c r="E57" s="1" t="s">
        <v>432</v>
      </c>
      <c r="G57" s="9" t="s">
        <v>293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491</v>
      </c>
      <c r="W57" s="1" t="str">
        <f>IF(H57&gt;0,H57/100,"")</f>
        <v/>
      </c>
      <c r="X57" s="1" t="str">
        <f>IF(I57&gt;0,I57/100,"")</f>
        <v/>
      </c>
      <c r="Y57" s="1">
        <f>IF(J57&gt;0,J57/100,"")</f>
        <v>16.3</v>
      </c>
      <c r="Z57" s="1">
        <f>IF(K57&gt;0,K57/100,"")</f>
        <v>19</v>
      </c>
      <c r="AA57" s="1">
        <f>IF(L57&gt;0,L57/100,"")</f>
        <v>16.3</v>
      </c>
      <c r="AB57" s="1">
        <f>IF(M57&gt;0,M57/100,"")</f>
        <v>19</v>
      </c>
      <c r="AC57" s="1">
        <f>IF(N57&gt;0,N57/100,"")</f>
        <v>16.3</v>
      </c>
      <c r="AD57" s="1">
        <f>IF(O57&gt;0,O57/100,"")</f>
        <v>19</v>
      </c>
      <c r="AE57" s="1">
        <f>IF(P57&gt;0,P57/100,"")</f>
        <v>16.3</v>
      </c>
      <c r="AF57" s="1">
        <f>IF(Q57&gt;0,Q57/100,"")</f>
        <v>19</v>
      </c>
      <c r="AG57" s="1">
        <f>IF(R57&gt;0,R57/100,"")</f>
        <v>16.3</v>
      </c>
      <c r="AH57" s="1">
        <f>IF(S57&gt;0,S57/100,"")</f>
        <v>19</v>
      </c>
      <c r="AI57" s="1" t="str">
        <f>IF(T57&gt;0,T57/100,"")</f>
        <v/>
      </c>
      <c r="AJ57" s="1" t="str">
        <f>IF(U57&gt;0,U57/100,"")</f>
        <v/>
      </c>
      <c r="AK57" s="1" t="str">
        <f>IF(H57&gt;0,CONCATENATE(IF(W57&lt;=12,W57,W57-12),IF(OR(W57&lt;12,W57=24),"am","pm"),"-",IF(X57&lt;=12,X57,X57-12),IF(OR(X57&lt;12,X57=24),"am","pm")),"")</f>
        <v/>
      </c>
      <c r="AL57" s="1" t="str">
        <f>IF(J57&gt;0,CONCATENATE(IF(Y57&lt;=12,Y57,Y57-12),IF(OR(Y57&lt;12,Y57=24),"am","pm"),"-",IF(Z57&lt;=12,Z57,Z57-12),IF(OR(Z57&lt;12,Z57=24),"am","pm")),"")</f>
        <v>4.3pm-7pm</v>
      </c>
      <c r="AM57" s="1" t="str">
        <f>IF(L57&gt;0,CONCATENATE(IF(AA57&lt;=12,AA57,AA57-12),IF(OR(AA57&lt;12,AA57=24),"am","pm"),"-",IF(AB57&lt;=12,AB57,AB57-12),IF(OR(AB57&lt;12,AB57=24),"am","pm")),"")</f>
        <v>4.3pm-7pm</v>
      </c>
      <c r="AN57" s="1" t="str">
        <f>IF(N57&gt;0,CONCATENATE(IF(AC57&lt;=12,AC57,AC57-12),IF(OR(AC57&lt;12,AC57=24),"am","pm"),"-",IF(AD57&lt;=12,AD57,AD57-12),IF(OR(AD57&lt;12,AD57=24),"am","pm")),"")</f>
        <v>4.3pm-7pm</v>
      </c>
      <c r="AO57" s="1" t="str">
        <f>IF(O57&gt;0,CONCATENATE(IF(AE57&lt;=12,AE57,AE57-12),IF(OR(AE57&lt;12,AE57=24),"am","pm"),"-",IF(AF57&lt;=12,AF57,AF57-12),IF(OR(AF57&lt;12,AF57=24),"am","pm")),"")</f>
        <v>4.3pm-7pm</v>
      </c>
      <c r="AP57" s="1" t="str">
        <f>IF(R57&gt;0,CONCATENATE(IF(AG57&lt;=12,AG57,AG57-12),IF(OR(AG57&lt;12,AG57=24),"am","pm"),"-",IF(AH57&lt;=12,AH57,AH57-12),IF(OR(AH57&lt;12,AH57=24),"am","pm")),"")</f>
        <v>4.3pm-7pm</v>
      </c>
      <c r="AQ57" s="1" t="str">
        <f>IF(T57&gt;0,CONCATENATE(IF(AI57&lt;=12,AI57,AI57-12),IF(OR(AI57&lt;12,AI57=24),"am","pm"),"-",IF(AJ57&lt;=12,AJ57,AJ57-12),IF(OR(AJ57&lt;12,AJ57=24),"am","pm")),"")</f>
        <v/>
      </c>
      <c r="AR57" s="4" t="s">
        <v>360</v>
      </c>
      <c r="AU57" s="1" t="s">
        <v>299</v>
      </c>
      <c r="AV57" s="5" t="s">
        <v>307</v>
      </c>
      <c r="AW57" s="5" t="s">
        <v>307</v>
      </c>
      <c r="AX57" s="6" t="str">
        <f>CONCATENATE("{
    'name': """,B57,""",
    'area': ","""",C57,""",",
"'hours': {
      'sunday-start':","""",H57,"""",", 'sunday-end':","""",I57,"""",", 'monday-start':","""",J57,"""",", 'monday-end':","""",K57,"""",", 'tuesday-start':","""",L57,"""",", 'tuesday-end':","""",M57,""", 'wednesday-start':","""",N57,""", 'wednesday-end':","""",O57,""", 'thursday-start':","""",P57,""", 'thursday-end':","""",Q57,""", 'friday-start':","""",R57,""", 'friday-end':","""",S57,""", 'saturday-start':","""",T57,""", 'saturday-end':","""",U57,"""","},","  'description': ","""",V57,"""",", 'link':","""",AR57,"""",", 'pricing':","""",E57,"""",",   'phone-number': ","""",F57,"""",", 'address': ","""",G57,"""",", 'other-amenities': [","'",AS57,"','",AT57,"','",AU57,"'","]",", 'has-drink':",AV57,", 'has-food':",AW57,"},")</f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>IF(AS57&gt;0,"&lt;img src=@img/outdoor.png@&gt;","")</f>
        <v/>
      </c>
      <c r="AZ57" s="1" t="str">
        <f>IF(AT57&gt;0,"&lt;img src=@img/pets.png@&gt;","")</f>
        <v/>
      </c>
      <c r="BA57" s="1" t="str">
        <f>IF(AU57="hard","&lt;img src=@img/hard.png@&gt;",IF(AU57="medium","&lt;img src=@img/medium.png@&gt;",IF(AU57="easy","&lt;img src=@img/easy.png@&gt;","")))</f>
        <v>&lt;img src=@img/hard.png@&gt;</v>
      </c>
      <c r="BB57" s="1" t="str">
        <f>IF(AV57="true","&lt;img src=@img/drinkicon.png@&gt;","")</f>
        <v>&lt;img src=@img/drinkicon.png@&gt;</v>
      </c>
      <c r="BC57" s="1" t="str">
        <f>IF(AW57="true","&lt;img src=@img/foodicon.png@&gt;","")</f>
        <v>&lt;img src=@img/foodicon.png@&gt;</v>
      </c>
      <c r="BD57" s="1" t="str">
        <f>CONCATENATE(AY57,AZ57,BA57,BB57,BC57,BK57)</f>
        <v>&lt;img src=@img/hard.png@&gt;&lt;img src=@img/drinkicon.png@&gt;&lt;img src=@img/foodicon.png@&gt;</v>
      </c>
      <c r="BE57" s="1" t="str">
        <f>CONCATENATE(IF(AS57&gt;0,"outdoor ",""),IF(AT57&gt;0,"pet ",""),IF(AV57="true","drink ",""),IF(AW57="true","food ",""),AU57," ",E57," ",C57,IF(BJ57=TRUE," kid",""))</f>
        <v>drink food hard med old</v>
      </c>
      <c r="BF57" s="1" t="str">
        <f>IF(C57="old","Old Town",IF(C57="campus","Near Campus",IF(C57="sfoco","South Foco",IF(C57="nfoco","North Foco",IF(C57="midtown","Midtown",IF(C57="cwest","Campus West",IF(C57="efoco","East FoCo",IF(C57="windsor","Windsor",""))))))))</f>
        <v>Old Town</v>
      </c>
      <c r="BG57" s="1">
        <v>40.588436000000002</v>
      </c>
      <c r="BH57" s="1">
        <v>-105.074501</v>
      </c>
      <c r="BI57" s="1" t="str">
        <f>CONCATENATE("[",BG57,",",BH57,"],")</f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368</v>
      </c>
      <c r="C58" s="1" t="s">
        <v>427</v>
      </c>
      <c r="D58" s="1" t="s">
        <v>370</v>
      </c>
      <c r="E58" s="1" t="s">
        <v>432</v>
      </c>
      <c r="G58" s="9" t="s">
        <v>369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492</v>
      </c>
      <c r="W58" s="1">
        <f>IF(H58&gt;0,H58/100,"")</f>
        <v>15</v>
      </c>
      <c r="X58" s="1">
        <f>IF(I58&gt;0,I58/100,"")</f>
        <v>18</v>
      </c>
      <c r="Y58" s="1">
        <f>IF(J58&gt;0,J58/100,"")</f>
        <v>15</v>
      </c>
      <c r="Z58" s="1">
        <f>IF(K58&gt;0,K58/100,"")</f>
        <v>18</v>
      </c>
      <c r="AA58" s="1">
        <f>IF(L58&gt;0,L58/100,"")</f>
        <v>15</v>
      </c>
      <c r="AB58" s="1">
        <f>IF(M58&gt;0,M58/100,"")</f>
        <v>18</v>
      </c>
      <c r="AC58" s="1">
        <f>IF(N58&gt;0,N58/100,"")</f>
        <v>15</v>
      </c>
      <c r="AD58" s="1">
        <f>IF(O58&gt;0,O58/100,"")</f>
        <v>18</v>
      </c>
      <c r="AE58" s="1">
        <f>IF(P58&gt;0,P58/100,"")</f>
        <v>15</v>
      </c>
      <c r="AF58" s="1">
        <f>IF(Q58&gt;0,Q58/100,"")</f>
        <v>18</v>
      </c>
      <c r="AG58" s="1">
        <f>IF(R58&gt;0,R58/100,"")</f>
        <v>15</v>
      </c>
      <c r="AH58" s="1">
        <f>IF(S58&gt;0,S58/100,"")</f>
        <v>18</v>
      </c>
      <c r="AI58" s="1">
        <f>IF(T58&gt;0,T58/100,"")</f>
        <v>15</v>
      </c>
      <c r="AJ58" s="1">
        <f>IF(U58&gt;0,U58/100,"")</f>
        <v>18</v>
      </c>
      <c r="AK58" s="1" t="str">
        <f>IF(H58&gt;0,CONCATENATE(IF(W58&lt;=12,W58,W58-12),IF(OR(W58&lt;12,W58=24),"am","pm"),"-",IF(X58&lt;=12,X58,X58-12),IF(OR(X58&lt;12,X58=24),"am","pm")),"")</f>
        <v>3pm-6pm</v>
      </c>
      <c r="AL58" s="1" t="str">
        <f>IF(J58&gt;0,CONCATENATE(IF(Y58&lt;=12,Y58,Y58-12),IF(OR(Y58&lt;12,Y58=24),"am","pm"),"-",IF(Z58&lt;=12,Z58,Z58-12),IF(OR(Z58&lt;12,Z58=24),"am","pm")),"")</f>
        <v>3pm-6pm</v>
      </c>
      <c r="AM58" s="1" t="str">
        <f>IF(L58&gt;0,CONCATENATE(IF(AA58&lt;=12,AA58,AA58-12),IF(OR(AA58&lt;12,AA58=24),"am","pm"),"-",IF(AB58&lt;=12,AB58,AB58-12),IF(OR(AB58&lt;12,AB58=24),"am","pm")),"")</f>
        <v>3pm-6pm</v>
      </c>
      <c r="AN58" s="1" t="str">
        <f>IF(N58&gt;0,CONCATENATE(IF(AC58&lt;=12,AC58,AC58-12),IF(OR(AC58&lt;12,AC58=24),"am","pm"),"-",IF(AD58&lt;=12,AD58,AD58-12),IF(OR(AD58&lt;12,AD58=24),"am","pm")),"")</f>
        <v>3pm-6pm</v>
      </c>
      <c r="AO58" s="1" t="str">
        <f>IF(O58&gt;0,CONCATENATE(IF(AE58&lt;=12,AE58,AE58-12),IF(OR(AE58&lt;12,AE58=24),"am","pm"),"-",IF(AF58&lt;=12,AF58,AF58-12),IF(OR(AF58&lt;12,AF58=24),"am","pm")),"")</f>
        <v>3pm-6pm</v>
      </c>
      <c r="AP58" s="1" t="str">
        <f>IF(R58&gt;0,CONCATENATE(IF(AG58&lt;=12,AG58,AG58-12),IF(OR(AG58&lt;12,AG58=24),"am","pm"),"-",IF(AH58&lt;=12,AH58,AH58-12),IF(OR(AH58&lt;12,AH58=24),"am","pm")),"")</f>
        <v>3pm-6pm</v>
      </c>
      <c r="AQ58" s="1" t="str">
        <f>IF(T58&gt;0,CONCATENATE(IF(AI58&lt;=12,AI58,AI58-12),IF(OR(AI58&lt;12,AI58=24),"am","pm"),"-",IF(AJ58&lt;=12,AJ58,AJ58-12),IF(OR(AJ58&lt;12,AJ58=24),"am","pm")),"")</f>
        <v>3pm-6pm</v>
      </c>
      <c r="AR58" s="4" t="s">
        <v>371</v>
      </c>
      <c r="AU58" s="1" t="s">
        <v>28</v>
      </c>
      <c r="AV58" s="5" t="s">
        <v>307</v>
      </c>
      <c r="AW58" s="5" t="s">
        <v>307</v>
      </c>
      <c r="AX58" s="6" t="str">
        <f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>IF(AS58&gt;0,"&lt;img src=@img/outdoor.png@&gt;","")</f>
        <v/>
      </c>
      <c r="AZ58" s="1" t="str">
        <f>IF(AT58&gt;0,"&lt;img src=@img/pets.png@&gt;","")</f>
        <v/>
      </c>
      <c r="BA58" s="1" t="str">
        <f>IF(AU58="hard","&lt;img src=@img/hard.png@&gt;",IF(AU58="medium","&lt;img src=@img/medium.png@&gt;",IF(AU58="easy","&lt;img src=@img/easy.png@&gt;","")))</f>
        <v>&lt;img src=@img/medium.png@&gt;</v>
      </c>
      <c r="BB58" s="1" t="str">
        <f>IF(AV58="true","&lt;img src=@img/drinkicon.png@&gt;","")</f>
        <v>&lt;img src=@img/drinkicon.png@&gt;</v>
      </c>
      <c r="BC58" s="1" t="str">
        <f>IF(AW58="true","&lt;img src=@img/foodicon.png@&gt;","")</f>
        <v>&lt;img src=@img/foodicon.png@&gt;</v>
      </c>
      <c r="BD58" s="1" t="str">
        <f>CONCATENATE(AY58,AZ58,BA58,BB58,BC58,BK58)</f>
        <v>&lt;img src=@img/medium.png@&gt;&lt;img src=@img/drinkicon.png@&gt;&lt;img src=@img/foodicon.png@&gt;</v>
      </c>
      <c r="BE58" s="1" t="str">
        <f>CONCATENATE(IF(AS58&gt;0,"outdoor ",""),IF(AT58&gt;0,"pet ",""),IF(AV58="true","drink ",""),IF(AW58="true","food ",""),AU58," ",E58," ",C58,IF(BJ58=TRUE," kid",""))</f>
        <v>drink food medium med old</v>
      </c>
      <c r="BF58" s="1" t="str">
        <f>IF(C58="old","Old Town",IF(C58="campus","Near Campus",IF(C58="sfoco","South Foco",IF(C58="nfoco","North Foco",IF(C58="midtown","Midtown",IF(C58="cwest","Campus West",IF(C58="efoco","East FoCo",IF(C58="windsor","Windsor",""))))))))</f>
        <v>Old Town</v>
      </c>
      <c r="BG58" s="1">
        <v>40.587229000000001</v>
      </c>
      <c r="BH58" s="1">
        <v>-105.07409699999999</v>
      </c>
      <c r="BI58" s="1" t="str">
        <f>CONCATENATE("[",BG58,",",BH58,"],")</f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677</v>
      </c>
      <c r="C59" s="1" t="s">
        <v>427</v>
      </c>
      <c r="E59" s="1" t="s">
        <v>54</v>
      </c>
      <c r="G59" s="1" t="s">
        <v>698</v>
      </c>
      <c r="W59" s="1" t="str">
        <f>IF(H59&gt;0,H59/100,"")</f>
        <v/>
      </c>
      <c r="X59" s="1" t="str">
        <f>IF(I59&gt;0,I59/100,"")</f>
        <v/>
      </c>
      <c r="Y59" s="1" t="str">
        <f>IF(J59&gt;0,J59/100,"")</f>
        <v/>
      </c>
      <c r="Z59" s="1" t="str">
        <f>IF(K59&gt;0,K59/100,"")</f>
        <v/>
      </c>
      <c r="AA59" s="1" t="str">
        <f>IF(L59&gt;0,L59/100,"")</f>
        <v/>
      </c>
      <c r="AB59" s="1" t="str">
        <f>IF(M59&gt;0,M59/100,"")</f>
        <v/>
      </c>
      <c r="AC59" s="1" t="str">
        <f>IF(N59&gt;0,N59/100,"")</f>
        <v/>
      </c>
      <c r="AD59" s="1" t="str">
        <f>IF(O59&gt;0,O59/100,"")</f>
        <v/>
      </c>
      <c r="AE59" s="1" t="str">
        <f>IF(P59&gt;0,P59/100,"")</f>
        <v/>
      </c>
      <c r="AF59" s="1" t="str">
        <f>IF(Q59&gt;0,Q59/100,"")</f>
        <v/>
      </c>
      <c r="AG59" s="1" t="str">
        <f>IF(R59&gt;0,R59/100,"")</f>
        <v/>
      </c>
      <c r="AH59" s="1" t="str">
        <f>IF(S59&gt;0,S59/100,"")</f>
        <v/>
      </c>
      <c r="AI59" s="1" t="str">
        <f>IF(T59&gt;0,T59/100,"")</f>
        <v/>
      </c>
      <c r="AJ59" s="1" t="str">
        <f>IF(U59&gt;0,U59/100,"")</f>
        <v/>
      </c>
      <c r="AK59" s="1" t="str">
        <f>IF(H59&gt;0,CONCATENATE(IF(W59&lt;=12,W59,W59-12),IF(OR(W59&lt;12,W59=24),"am","pm"),"-",IF(X59&lt;=12,X59,X59-12),IF(OR(X59&lt;12,X59=24),"am","pm")),"")</f>
        <v/>
      </c>
      <c r="AL59" s="1" t="str">
        <f>IF(J59&gt;0,CONCATENATE(IF(Y59&lt;=12,Y59,Y59-12),IF(OR(Y59&lt;12,Y59=24),"am","pm"),"-",IF(Z59&lt;=12,Z59,Z59-12),IF(OR(Z59&lt;12,Z59=24),"am","pm")),"")</f>
        <v/>
      </c>
      <c r="AM59" s="1" t="str">
        <f>IF(L59&gt;0,CONCATENATE(IF(AA59&lt;=12,AA59,AA59-12),IF(OR(AA59&lt;12,AA59=24),"am","pm"),"-",IF(AB59&lt;=12,AB59,AB59-12),IF(OR(AB59&lt;12,AB59=24),"am","pm")),"")</f>
        <v/>
      </c>
      <c r="AN59" s="1" t="str">
        <f>IF(N59&gt;0,CONCATENATE(IF(AC59&lt;=12,AC59,AC59-12),IF(OR(AC59&lt;12,AC59=24),"am","pm"),"-",IF(AD59&lt;=12,AD59,AD59-12),IF(OR(AD59&lt;12,AD59=24),"am","pm")),"")</f>
        <v/>
      </c>
      <c r="AO59" s="1" t="str">
        <f>IF(O59&gt;0,CONCATENATE(IF(AE59&lt;=12,AE59,AE59-12),IF(OR(AE59&lt;12,AE59=24),"am","pm"),"-",IF(AF59&lt;=12,AF59,AF59-12),IF(OR(AF59&lt;12,AF59=24),"am","pm")),"")</f>
        <v/>
      </c>
      <c r="AP59" s="1" t="str">
        <f>IF(R59&gt;0,CONCATENATE(IF(AG59&lt;=12,AG59,AG59-12),IF(OR(AG59&lt;12,AG59=24),"am","pm"),"-",IF(AH59&lt;=12,AH59,AH59-12),IF(OR(AH59&lt;12,AH59=24),"am","pm")),"")</f>
        <v/>
      </c>
      <c r="AQ59" s="1" t="str">
        <f>IF(T59&gt;0,CONCATENATE(IF(AI59&lt;=12,AI59,AI59-12),IF(OR(AI59&lt;12,AI59=24),"am","pm"),"-",IF(AJ59&lt;=12,AJ59,AJ59-12),IF(OR(AJ59&lt;12,AJ59=24),"am","pm")),"")</f>
        <v/>
      </c>
      <c r="AR59" s="1" t="s">
        <v>714</v>
      </c>
      <c r="AU59" s="1" t="s">
        <v>299</v>
      </c>
      <c r="AV59" s="5" t="s">
        <v>308</v>
      </c>
      <c r="AW59" s="5" t="s">
        <v>308</v>
      </c>
      <c r="AX59" s="6" t="str">
        <f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>IF(AS59&gt;0,"&lt;img src=@img/outdoor.png@&gt;","")</f>
        <v/>
      </c>
      <c r="AZ59" s="1" t="str">
        <f>IF(AT59&gt;0,"&lt;img src=@img/pets.png@&gt;","")</f>
        <v/>
      </c>
      <c r="BA59" s="1" t="str">
        <f>IF(AU59="hard","&lt;img src=@img/hard.png@&gt;",IF(AU59="medium","&lt;img src=@img/medium.png@&gt;",IF(AU59="easy","&lt;img src=@img/easy.png@&gt;","")))</f>
        <v>&lt;img src=@img/hard.png@&gt;</v>
      </c>
      <c r="BB59" s="1" t="str">
        <f>IF(AV59="true","&lt;img src=@img/drinkicon.png@&gt;","")</f>
        <v/>
      </c>
      <c r="BC59" s="1" t="str">
        <f>IF(AW59="true","&lt;img src=@img/foodicon.png@&gt;","")</f>
        <v/>
      </c>
      <c r="BD59" s="1" t="str">
        <f>CONCATENATE(AY59,AZ59,BA59,BB59,BC59,BK59)</f>
        <v>&lt;img src=@img/hard.png@&gt;</v>
      </c>
      <c r="BE59" s="1" t="str">
        <f>CONCATENATE(IF(AS59&gt;0,"outdoor ",""),IF(AT59&gt;0,"pet ",""),IF(AV59="true","drink ",""),IF(AW59="true","food ",""),AU59," ",E59," ",C59,IF(BJ59=TRUE," kid",""))</f>
        <v>hard low old</v>
      </c>
      <c r="BF59" s="1" t="str">
        <f>IF(C59="old","Old Town",IF(C59="campus","Near Campus",IF(C59="sfoco","South Foco",IF(C59="nfoco","North Foco",IF(C59="midtown","Midtown",IF(C59="cwest","Campus West",IF(C59="efoco","East FoCo",IF(C59="windsor","Windsor",""))))))))</f>
        <v>Old Town</v>
      </c>
      <c r="BG59" s="1">
        <v>40.586019999999998</v>
      </c>
      <c r="BH59" s="1">
        <v>-105.07859000000001</v>
      </c>
      <c r="BI59" s="1" t="str">
        <f>CONCATENATE("[",BG59,",",BH59,"],")</f>
        <v>[40.58602,-105.07859],</v>
      </c>
    </row>
    <row r="60" spans="2:64" ht="21" customHeight="1" x14ac:dyDescent="0.25">
      <c r="B60" s="1" t="s">
        <v>447</v>
      </c>
      <c r="C60" s="1" t="s">
        <v>429</v>
      </c>
      <c r="E60" s="1" t="s">
        <v>54</v>
      </c>
      <c r="G60" s="1" t="s">
        <v>464</v>
      </c>
      <c r="W60" s="1" t="str">
        <f>IF(H60&gt;0,H60/100,"")</f>
        <v/>
      </c>
      <c r="X60" s="1" t="str">
        <f>IF(I60&gt;0,I60/100,"")</f>
        <v/>
      </c>
      <c r="Y60" s="1" t="str">
        <f>IF(J60&gt;0,J60/100,"")</f>
        <v/>
      </c>
      <c r="Z60" s="1" t="str">
        <f>IF(K60&gt;0,K60/100,"")</f>
        <v/>
      </c>
      <c r="AA60" s="1" t="str">
        <f>IF(L60&gt;0,L60/100,"")</f>
        <v/>
      </c>
      <c r="AB60" s="1" t="str">
        <f>IF(M60&gt;0,M60/100,"")</f>
        <v/>
      </c>
      <c r="AC60" s="1" t="str">
        <f>IF(N60&gt;0,N60/100,"")</f>
        <v/>
      </c>
      <c r="AD60" s="1" t="str">
        <f>IF(O60&gt;0,O60/100,"")</f>
        <v/>
      </c>
      <c r="AE60" s="1" t="str">
        <f>IF(P60&gt;0,P60/100,"")</f>
        <v/>
      </c>
      <c r="AF60" s="1" t="str">
        <f>IF(Q60&gt;0,Q60/100,"")</f>
        <v/>
      </c>
      <c r="AG60" s="1" t="str">
        <f>IF(R60&gt;0,R60/100,"")</f>
        <v/>
      </c>
      <c r="AH60" s="1" t="str">
        <f>IF(S60&gt;0,S60/100,"")</f>
        <v/>
      </c>
      <c r="AI60" s="1" t="str">
        <f>IF(T60&gt;0,T60/100,"")</f>
        <v/>
      </c>
      <c r="AJ60" s="1" t="str">
        <f>IF(U60&gt;0,U60/100,"")</f>
        <v/>
      </c>
      <c r="AK60" s="1" t="str">
        <f>IF(H60&gt;0,CONCATENATE(IF(W60&lt;=12,W60,W60-12),IF(OR(W60&lt;12,W60=24),"am","pm"),"-",IF(X60&lt;=12,X60,X60-12),IF(OR(X60&lt;12,X60=24),"am","pm")),"")</f>
        <v/>
      </c>
      <c r="AL60" s="1" t="str">
        <f>IF(J60&gt;0,CONCATENATE(IF(Y60&lt;=12,Y60,Y60-12),IF(OR(Y60&lt;12,Y60=24),"am","pm"),"-",IF(Z60&lt;=12,Z60,Z60-12),IF(OR(Z60&lt;12,Z60=24),"am","pm")),"")</f>
        <v/>
      </c>
      <c r="AM60" s="1" t="str">
        <f>IF(L60&gt;0,CONCATENATE(IF(AA60&lt;=12,AA60,AA60-12),IF(OR(AA60&lt;12,AA60=24),"am","pm"),"-",IF(AB60&lt;=12,AB60,AB60-12),IF(OR(AB60&lt;12,AB60=24),"am","pm")),"")</f>
        <v/>
      </c>
      <c r="AN60" s="1" t="str">
        <f>IF(N60&gt;0,CONCATENATE(IF(AC60&lt;=12,AC60,AC60-12),IF(OR(AC60&lt;12,AC60=24),"am","pm"),"-",IF(AD60&lt;=12,AD60,AD60-12),IF(OR(AD60&lt;12,AD60=24),"am","pm")),"")</f>
        <v/>
      </c>
      <c r="AO60" s="1" t="str">
        <f>IF(O60&gt;0,CONCATENATE(IF(AE60&lt;=12,AE60,AE60-12),IF(OR(AE60&lt;12,AE60=24),"am","pm"),"-",IF(AF60&lt;=12,AF60,AF60-12),IF(OR(AF60&lt;12,AF60=24),"am","pm")),"")</f>
        <v/>
      </c>
      <c r="AP60" s="1" t="str">
        <f>IF(R60&gt;0,CONCATENATE(IF(AG60&lt;=12,AG60,AG60-12),IF(OR(AG60&lt;12,AG60=24),"am","pm"),"-",IF(AH60&lt;=12,AH60,AH60-12),IF(OR(AH60&lt;12,AH60=24),"am","pm")),"")</f>
        <v/>
      </c>
      <c r="AQ60" s="1" t="str">
        <f>IF(T60&gt;0,CONCATENATE(IF(AI60&lt;=12,AI60,AI60-12),IF(OR(AI60&lt;12,AI60=24),"am","pm"),"-",IF(AJ60&lt;=12,AJ60,AJ60-12),IF(OR(AJ60&lt;12,AJ60=24),"am","pm")),"")</f>
        <v/>
      </c>
      <c r="AU60" s="1" t="s">
        <v>300</v>
      </c>
      <c r="AV60" s="1" t="b">
        <v>0</v>
      </c>
      <c r="AW60" s="1" t="b">
        <v>0</v>
      </c>
      <c r="AX60" s="6" t="str">
        <f>CONCATENATE("{
    'name': """,B60,""",
    'area': ","""",C60,""",",
"'hours': {
      'sunday-start':","""",H60,"""",", 'sunday-end':","""",I60,"""",", 'monday-start':","""",J60,"""",", 'monday-end':","""",K60,"""",", 'tuesday-start':","""",L60,"""",", 'tuesday-end':","""",M60,""", 'wednesday-start':","""",N60,""", 'wednesday-end':","""",O60,""", 'thursday-start':","""",P60,""", 'thursday-end':","""",Q60,""", 'friday-start':","""",R60,""", 'friday-end':","""",S60,""", 'saturday-start':","""",T60,""", 'saturday-end':","""",U60,"""","},","  'description': ","""",V60,"""",", 'link':","""",AR60,"""",", 'pricing':","""",E60,"""",",   'phone-number': ","""",F60,"""",", 'address': ","""",G60,"""",", 'other-amenities': [","'",AS60,"','",AT60,"','",AU60,"'","]",", 'has-drink':",AV60,", 'has-food':",AW60,"},")</f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>IF(AS60&gt;0,"&lt;img src=@img/outdoor.png@&gt;","")</f>
        <v/>
      </c>
      <c r="AZ60" s="1" t="str">
        <f>IF(AT60&gt;0,"&lt;img src=@img/pets.png@&gt;","")</f>
        <v/>
      </c>
      <c r="BA60" s="1" t="str">
        <f>IF(AU60="hard","&lt;img src=@img/hard.png@&gt;",IF(AU60="medium","&lt;img src=@img/medium.png@&gt;",IF(AU60="easy","&lt;img src=@img/easy.png@&gt;","")))</f>
        <v>&lt;img src=@img/easy.png@&gt;</v>
      </c>
      <c r="BB60" s="1" t="str">
        <f>IF(AV60="true","&lt;img src=@img/drinkicon.png@&gt;","")</f>
        <v/>
      </c>
      <c r="BC60" s="1" t="str">
        <f>IF(AW60="true","&lt;img src=@img/foodicon.png@&gt;","")</f>
        <v/>
      </c>
      <c r="BD60" s="1" t="str">
        <f>CONCATENATE(AY60,AZ60,BA60,BB60,BC60,BK60)</f>
        <v>&lt;img src=@img/easy.png@&gt;&lt;img src=@img/kidicon.png@&gt;</v>
      </c>
      <c r="BE60" s="1" t="str">
        <f>CONCATENATE(IF(AS60&gt;0,"outdoor ",""),IF(AT60&gt;0,"pet ",""),IF(AV60="true","drink ",""),IF(AW60="true","food ",""),AU60," ",E60," ",C60,IF(BJ60=TRUE," kid",""))</f>
        <v>easy low sfoco kid</v>
      </c>
      <c r="BF60" s="1" t="str">
        <f>IF(C60="old","Old Town",IF(C60="campus","Near Campus",IF(C60="sfoco","South Foco",IF(C60="nfoco","North Foco",IF(C60="midtown","Midtown",IF(C60="cwest","Campus West",IF(C60="efoco","East FoCo",IF(C60="windsor","Windsor",""))))))))</f>
        <v>South Foco</v>
      </c>
      <c r="BG60" s="1">
        <v>40.523744000000001</v>
      </c>
      <c r="BH60" s="1">
        <v>-105.023917</v>
      </c>
      <c r="BI60" s="1" t="str">
        <f>CONCATENATE("[",BG60,",",BH60,"],")</f>
        <v>[40.523744,-105.023917],</v>
      </c>
      <c r="BJ60" s="1" t="b">
        <v>1</v>
      </c>
      <c r="BK60" s="1" t="str">
        <f>IF(BJ60&gt;0,"&lt;img src=@img/kidicon.png@&gt;","")</f>
        <v>&lt;img src=@img/kidicon.png@&gt;</v>
      </c>
      <c r="BL60" s="1" t="s">
        <v>461</v>
      </c>
    </row>
    <row r="61" spans="2:64" ht="21" customHeight="1" x14ac:dyDescent="0.25">
      <c r="B61" s="1" t="s">
        <v>258</v>
      </c>
      <c r="C61" s="1" t="s">
        <v>427</v>
      </c>
      <c r="D61" s="1" t="s">
        <v>185</v>
      </c>
      <c r="E61" s="1" t="s">
        <v>432</v>
      </c>
      <c r="G61" s="1" t="s">
        <v>186</v>
      </c>
      <c r="W61" s="1" t="str">
        <f>IF(H61&gt;0,H61/100,"")</f>
        <v/>
      </c>
      <c r="X61" s="1" t="str">
        <f>IF(I61&gt;0,I61/100,"")</f>
        <v/>
      </c>
      <c r="Y61" s="1" t="str">
        <f>IF(J61&gt;0,J61/100,"")</f>
        <v/>
      </c>
      <c r="Z61" s="1" t="str">
        <f>IF(K61&gt;0,K61/100,"")</f>
        <v/>
      </c>
      <c r="AA61" s="1" t="str">
        <f>IF(L61&gt;0,L61/100,"")</f>
        <v/>
      </c>
      <c r="AB61" s="1" t="str">
        <f>IF(M61&gt;0,M61/100,"")</f>
        <v/>
      </c>
      <c r="AC61" s="1" t="str">
        <f>IF(N61&gt;0,N61/100,"")</f>
        <v/>
      </c>
      <c r="AD61" s="1" t="str">
        <f>IF(O61&gt;0,O61/100,"")</f>
        <v/>
      </c>
      <c r="AE61" s="1" t="str">
        <f>IF(P61&gt;0,P61/100,"")</f>
        <v/>
      </c>
      <c r="AF61" s="1" t="str">
        <f>IF(Q61&gt;0,Q61/100,"")</f>
        <v/>
      </c>
      <c r="AG61" s="1" t="str">
        <f>IF(R61&gt;0,R61/100,"")</f>
        <v/>
      </c>
      <c r="AH61" s="1" t="str">
        <f>IF(S61&gt;0,S61/100,"")</f>
        <v/>
      </c>
      <c r="AI61" s="1" t="str">
        <f>IF(T61&gt;0,T61/100,"")</f>
        <v/>
      </c>
      <c r="AJ61" s="1" t="str">
        <f>IF(U61&gt;0,U61/100,"")</f>
        <v/>
      </c>
      <c r="AK61" s="1" t="str">
        <f>IF(H61&gt;0,CONCATENATE(IF(W61&lt;=12,W61,W61-12),IF(OR(W61&lt;12,W61=24),"am","pm"),"-",IF(X61&lt;=12,X61,X61-12),IF(OR(X61&lt;12,X61=24),"am","pm")),"")</f>
        <v/>
      </c>
      <c r="AL61" s="1" t="str">
        <f>IF(J61&gt;0,CONCATENATE(IF(Y61&lt;=12,Y61,Y61-12),IF(OR(Y61&lt;12,Y61=24),"am","pm"),"-",IF(Z61&lt;=12,Z61,Z61-12),IF(OR(Z61&lt;12,Z61=24),"am","pm")),"")</f>
        <v/>
      </c>
      <c r="AM61" s="1" t="str">
        <f>IF(L61&gt;0,CONCATENATE(IF(AA61&lt;=12,AA61,AA61-12),IF(OR(AA61&lt;12,AA61=24),"am","pm"),"-",IF(AB61&lt;=12,AB61,AB61-12),IF(OR(AB61&lt;12,AB61=24),"am","pm")),"")</f>
        <v/>
      </c>
      <c r="AN61" s="1" t="str">
        <f>IF(N61&gt;0,CONCATENATE(IF(AC61&lt;=12,AC61,AC61-12),IF(OR(AC61&lt;12,AC61=24),"am","pm"),"-",IF(AD61&lt;=12,AD61,AD61-12),IF(OR(AD61&lt;12,AD61=24),"am","pm")),"")</f>
        <v/>
      </c>
      <c r="AO61" s="1" t="str">
        <f>IF(O61&gt;0,CONCATENATE(IF(AE61&lt;=12,AE61,AE61-12),IF(OR(AE61&lt;12,AE61=24),"am","pm"),"-",IF(AF61&lt;=12,AF61,AF61-12),IF(OR(AF61&lt;12,AF61=24),"am","pm")),"")</f>
        <v/>
      </c>
      <c r="AP61" s="1" t="str">
        <f>IF(R61&gt;0,CONCATENATE(IF(AG61&lt;=12,AG61,AG61-12),IF(OR(AG61&lt;12,AG61=24),"am","pm"),"-",IF(AH61&lt;=12,AH61,AH61-12),IF(OR(AH61&lt;12,AH61=24),"am","pm")),"")</f>
        <v/>
      </c>
      <c r="AQ61" s="1" t="str">
        <f>IF(T61&gt;0,CONCATENATE(IF(AI61&lt;=12,AI61,AI61-12),IF(OR(AI61&lt;12,AI61=24),"am","pm"),"-",IF(AJ61&lt;=12,AJ61,AJ61-12),IF(OR(AJ61&lt;12,AJ61=24),"am","pm")),"")</f>
        <v/>
      </c>
      <c r="AR61" s="4" t="s">
        <v>347</v>
      </c>
      <c r="AU61" s="1" t="s">
        <v>300</v>
      </c>
      <c r="AV61" s="5" t="s">
        <v>308</v>
      </c>
      <c r="AW61" s="5" t="s">
        <v>308</v>
      </c>
      <c r="AX61" s="6" t="str">
        <f>CONCATENATE("{
    'name': """,B61,""",
    'area': ","""",C61,""",",
"'hours': {
      'sunday-start':","""",H61,"""",", 'sunday-end':","""",I61,"""",", 'monday-start':","""",J61,"""",", 'monday-end':","""",K61,"""",", 'tuesday-start':","""",L61,"""",", 'tuesday-end':","""",M61,""", 'wednesday-start':","""",N61,""", 'wednesday-end':","""",O61,""", 'thursday-start':","""",P61,""", 'thursday-end':","""",Q61,""", 'friday-start':","""",R61,""", 'friday-end':","""",S61,""", 'saturday-start':","""",T61,""", 'saturday-end':","""",U61,"""","},","  'description': ","""",V61,"""",", 'link':","""",AR61,"""",", 'pricing':","""",E61,"""",",   'phone-number': ","""",F61,"""",", 'address': ","""",G61,"""",", 'other-amenities': [","'",AS61,"','",AT61,"','",AU61,"'","]",", 'has-drink':",AV61,", 'has-food':",AW61,"},")</f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>IF(AS61&gt;0,"&lt;img src=@img/outdoor.png@&gt;","")</f>
        <v/>
      </c>
      <c r="AZ61" s="1" t="str">
        <f>IF(AT61&gt;0,"&lt;img src=@img/pets.png@&gt;","")</f>
        <v/>
      </c>
      <c r="BA61" s="1" t="str">
        <f>IF(AU61="hard","&lt;img src=@img/hard.png@&gt;",IF(AU61="medium","&lt;img src=@img/medium.png@&gt;",IF(AU61="easy","&lt;img src=@img/easy.png@&gt;","")))</f>
        <v>&lt;img src=@img/easy.png@&gt;</v>
      </c>
      <c r="BB61" s="1" t="str">
        <f>IF(AV61="true","&lt;img src=@img/drinkicon.png@&gt;","")</f>
        <v/>
      </c>
      <c r="BC61" s="1" t="str">
        <f>IF(AW61="true","&lt;img src=@img/foodicon.png@&gt;","")</f>
        <v/>
      </c>
      <c r="BD61" s="1" t="str">
        <f>CONCATENATE(AY61,AZ61,BA61,BB61,BC61,BK61)</f>
        <v>&lt;img src=@img/easy.png@&gt;</v>
      </c>
      <c r="BE61" s="1" t="str">
        <f>CONCATENATE(IF(AS61&gt;0,"outdoor ",""),IF(AT61&gt;0,"pet ",""),IF(AV61="true","drink ",""),IF(AW61="true","food ",""),AU61," ",E61," ",C61,IF(BJ61=TRUE," kid",""))</f>
        <v>easy med old</v>
      </c>
      <c r="BF61" s="1" t="str">
        <f>IF(C61="old","Old Town",IF(C61="campus","Near Campus",IF(C61="sfoco","South Foco",IF(C61="nfoco","North Foco",IF(C61="midtown","Midtown",IF(C61="cwest","Campus West",IF(C61="efoco","East FoCo",IF(C61="windsor","Windsor",""))))))))</f>
        <v>Old Town</v>
      </c>
      <c r="BG61" s="1">
        <v>40.585124999999998</v>
      </c>
      <c r="BH61" s="1">
        <v>-105.04610700000001</v>
      </c>
      <c r="BI61" s="1" t="str">
        <f>CONCATENATE("[",BG61,",",BH61,"],")</f>
        <v>[40.585125,-105.046107],</v>
      </c>
      <c r="BK61" s="1" t="str">
        <f>IF(BJ61&gt;0,"&lt;img src=@img/kidicon.png@&gt;","")</f>
        <v/>
      </c>
    </row>
    <row r="62" spans="2:64" ht="21" customHeight="1" x14ac:dyDescent="0.25">
      <c r="B62" s="1" t="s">
        <v>98</v>
      </c>
      <c r="C62" s="1" t="s">
        <v>427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246</v>
      </c>
      <c r="W62" s="1">
        <f>IF(H62&gt;0,H62/100,"")</f>
        <v>16</v>
      </c>
      <c r="X62" s="1">
        <f>IF(I62&gt;0,I62/100,"")</f>
        <v>18</v>
      </c>
      <c r="Y62" s="1">
        <f>IF(J62&gt;0,J62/100,"")</f>
        <v>15</v>
      </c>
      <c r="Z62" s="1">
        <f>IF(K62&gt;0,K62/100,"")</f>
        <v>18</v>
      </c>
      <c r="AA62" s="1">
        <f>IF(L62&gt;0,L62/100,"")</f>
        <v>15</v>
      </c>
      <c r="AB62" s="1">
        <f>IF(M62&gt;0,M62/100,"")</f>
        <v>18</v>
      </c>
      <c r="AC62" s="1">
        <f>IF(N62&gt;0,N62/100,"")</f>
        <v>15</v>
      </c>
      <c r="AD62" s="1">
        <f>IF(O62&gt;0,O62/100,"")</f>
        <v>18</v>
      </c>
      <c r="AE62" s="1">
        <f>IF(P62&gt;0,P62/100,"")</f>
        <v>15</v>
      </c>
      <c r="AF62" s="1">
        <f>IF(Q62&gt;0,Q62/100,"")</f>
        <v>18</v>
      </c>
      <c r="AG62" s="1">
        <f>IF(R62&gt;0,R62/100,"")</f>
        <v>15</v>
      </c>
      <c r="AH62" s="1">
        <f>IF(S62&gt;0,S62/100,"")</f>
        <v>18</v>
      </c>
      <c r="AI62" s="1">
        <f>IF(T62&gt;0,T62/100,"")</f>
        <v>15</v>
      </c>
      <c r="AJ62" s="1">
        <f>IF(U62&gt;0,U62/100,"")</f>
        <v>18</v>
      </c>
      <c r="AK62" s="1" t="str">
        <f>IF(H62&gt;0,CONCATENATE(IF(W62&lt;=12,W62,W62-12),IF(OR(W62&lt;12,W62=24),"am","pm"),"-",IF(X62&lt;=12,X62,X62-12),IF(OR(X62&lt;12,X62=24),"am","pm")),"")</f>
        <v>4pm-6pm</v>
      </c>
      <c r="AL62" s="1" t="str">
        <f>IF(J62&gt;0,CONCATENATE(IF(Y62&lt;=12,Y62,Y62-12),IF(OR(Y62&lt;12,Y62=24),"am","pm"),"-",IF(Z62&lt;=12,Z62,Z62-12),IF(OR(Z62&lt;12,Z62=24),"am","pm")),"")</f>
        <v>3pm-6pm</v>
      </c>
      <c r="AM62" s="1" t="str">
        <f>IF(L62&gt;0,CONCATENATE(IF(AA62&lt;=12,AA62,AA62-12),IF(OR(AA62&lt;12,AA62=24),"am","pm"),"-",IF(AB62&lt;=12,AB62,AB62-12),IF(OR(AB62&lt;12,AB62=24),"am","pm")),"")</f>
        <v>3pm-6pm</v>
      </c>
      <c r="AN62" s="1" t="str">
        <f>IF(N62&gt;0,CONCATENATE(IF(AC62&lt;=12,AC62,AC62-12),IF(OR(AC62&lt;12,AC62=24),"am","pm"),"-",IF(AD62&lt;=12,AD62,AD62-12),IF(OR(AD62&lt;12,AD62=24),"am","pm")),"")</f>
        <v>3pm-6pm</v>
      </c>
      <c r="AO62" s="1" t="str">
        <f>IF(O62&gt;0,CONCATENATE(IF(AE62&lt;=12,AE62,AE62-12),IF(OR(AE62&lt;12,AE62=24),"am","pm"),"-",IF(AF62&lt;=12,AF62,AF62-12),IF(OR(AF62&lt;12,AF62=24),"am","pm")),"")</f>
        <v>3pm-6pm</v>
      </c>
      <c r="AP62" s="1" t="str">
        <f>IF(R62&gt;0,CONCATENATE(IF(AG62&lt;=12,AG62,AG62-12),IF(OR(AG62&lt;12,AG62=24),"am","pm"),"-",IF(AH62&lt;=12,AH62,AH62-12),IF(OR(AH62&lt;12,AH62=24),"am","pm")),"")</f>
        <v>3pm-6pm</v>
      </c>
      <c r="AQ62" s="1" t="str">
        <f>IF(T62&gt;0,CONCATENATE(IF(AI62&lt;=12,AI62,AI62-12),IF(OR(AI62&lt;12,AI62=24),"am","pm"),"-",IF(AJ62&lt;=12,AJ62,AJ62-12),IF(OR(AJ62&lt;12,AJ62=24),"am","pm")),"")</f>
        <v>3pm-6pm</v>
      </c>
      <c r="AR62" s="4" t="s">
        <v>320</v>
      </c>
      <c r="AU62" s="1" t="s">
        <v>28</v>
      </c>
      <c r="AV62" s="5" t="s">
        <v>307</v>
      </c>
      <c r="AW62" s="5" t="s">
        <v>307</v>
      </c>
      <c r="AX62" s="6" t="str">
        <f>CONCATENATE("{
    'name': """,B62,""",
    'area': ","""",C62,""",",
"'hours': {
      'sunday-start':","""",H62,"""",", 'sunday-end':","""",I62,"""",", 'monday-start':","""",J62,"""",", 'monday-end':","""",K62,"""",", 'tuesday-start':","""",L62,"""",", 'tuesday-end':","""",M62,""", 'wednesday-start':","""",N62,""", 'wednesday-end':","""",O62,""", 'thursday-start':","""",P62,""", 'thursday-end':","""",Q62,""", 'friday-start':","""",R62,""", 'friday-end':","""",S62,""", 'saturday-start':","""",T62,""", 'saturday-end':","""",U62,"""","},","  'description': ","""",V62,"""",", 'link':","""",AR62,"""",", 'pricing':","""",E62,"""",",   'phone-number': ","""",F62,"""",", 'address': ","""",G62,"""",", 'other-amenities': [","'",AS62,"','",AT62,"','",AU62,"'","]",", 'has-drink':",AV62,", 'has-food':",AW62,"},")</f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>IF(AS62&gt;0,"&lt;img src=@img/outdoor.png@&gt;","")</f>
        <v/>
      </c>
      <c r="AZ62" s="1" t="str">
        <f>IF(AT62&gt;0,"&lt;img src=@img/pets.png@&gt;","")</f>
        <v/>
      </c>
      <c r="BA62" s="1" t="str">
        <f>IF(AU62="hard","&lt;img src=@img/hard.png@&gt;",IF(AU62="medium","&lt;img src=@img/medium.png@&gt;",IF(AU62="easy","&lt;img src=@img/easy.png@&gt;","")))</f>
        <v>&lt;img src=@img/medium.png@&gt;</v>
      </c>
      <c r="BB62" s="1" t="str">
        <f>IF(AV62="true","&lt;img src=@img/drinkicon.png@&gt;","")</f>
        <v>&lt;img src=@img/drinkicon.png@&gt;</v>
      </c>
      <c r="BC62" s="1" t="str">
        <f>IF(AW62="true","&lt;img src=@img/foodicon.png@&gt;","")</f>
        <v>&lt;img src=@img/foodicon.png@&gt;</v>
      </c>
      <c r="BD62" s="1" t="str">
        <f>CONCATENATE(AY62,AZ62,BA62,BB62,BC62,BK62)</f>
        <v>&lt;img src=@img/medium.png@&gt;&lt;img src=@img/drinkicon.png@&gt;&lt;img src=@img/foodicon.png@&gt;</v>
      </c>
      <c r="BE62" s="1" t="str">
        <f>CONCATENATE(IF(AS62&gt;0,"outdoor ",""),IF(AT62&gt;0,"pet ",""),IF(AV62="true","drink ",""),IF(AW62="true","food ",""),AU62," ",E62," ",C62,IF(BJ62=TRUE," kid",""))</f>
        <v>drink food medium high old</v>
      </c>
      <c r="BF62" s="1" t="str">
        <f>IF(C62="old","Old Town",IF(C62="campus","Near Campus",IF(C62="sfoco","South Foco",IF(C62="nfoco","North Foco",IF(C62="midtown","Midtown",IF(C62="cwest","Campus West",IF(C62="efoco","East FoCo",IF(C62="windsor","Windsor",""))))))))</f>
        <v>Old Town</v>
      </c>
      <c r="BG62" s="1">
        <v>40.585799000000002</v>
      </c>
      <c r="BH62" s="1">
        <v>-105.078547</v>
      </c>
      <c r="BI62" s="1" t="str">
        <f>CONCATENATE("[",BG62,",",BH62,"],")</f>
        <v>[40.585799,-105.078547],</v>
      </c>
      <c r="BK62" s="1" t="str">
        <f>IF(BJ62&gt;0,"&lt;img src=@img/kidicon.png@&gt;","")</f>
        <v/>
      </c>
    </row>
    <row r="63" spans="2:64" ht="21" customHeight="1" x14ac:dyDescent="0.25">
      <c r="B63" s="1" t="s">
        <v>73</v>
      </c>
      <c r="C63" s="1" t="s">
        <v>430</v>
      </c>
      <c r="D63" s="1" t="s">
        <v>75</v>
      </c>
      <c r="E63" s="1" t="s">
        <v>74</v>
      </c>
      <c r="G63" s="3" t="s">
        <v>76</v>
      </c>
      <c r="W63" s="1" t="str">
        <f>IF(H63&gt;0,H63/100,"")</f>
        <v/>
      </c>
      <c r="X63" s="1" t="str">
        <f>IF(I63&gt;0,I63/100,"")</f>
        <v/>
      </c>
      <c r="Y63" s="1" t="str">
        <f>IF(J63&gt;0,J63/100,"")</f>
        <v/>
      </c>
      <c r="Z63" s="1" t="str">
        <f>IF(K63&gt;0,K63/100,"")</f>
        <v/>
      </c>
      <c r="AA63" s="1" t="str">
        <f>IF(L63&gt;0,L63/100,"")</f>
        <v/>
      </c>
      <c r="AB63" s="1" t="str">
        <f>IF(M63&gt;0,M63/100,"")</f>
        <v/>
      </c>
      <c r="AC63" s="1" t="str">
        <f>IF(N63&gt;0,N63/100,"")</f>
        <v/>
      </c>
      <c r="AD63" s="1" t="str">
        <f>IF(O63&gt;0,O63/100,"")</f>
        <v/>
      </c>
      <c r="AE63" s="1" t="str">
        <f>IF(P63&gt;0,P63/100,"")</f>
        <v/>
      </c>
      <c r="AF63" s="1" t="str">
        <f>IF(Q63&gt;0,Q63/100,"")</f>
        <v/>
      </c>
      <c r="AG63" s="1" t="str">
        <f>IF(R63&gt;0,R63/100,"")</f>
        <v/>
      </c>
      <c r="AH63" s="1" t="str">
        <f>IF(S63&gt;0,S63/100,"")</f>
        <v/>
      </c>
      <c r="AI63" s="1" t="str">
        <f>IF(T63&gt;0,T63/100,"")</f>
        <v/>
      </c>
      <c r="AJ63" s="1" t="str">
        <f>IF(U63&gt;0,U63/100,"")</f>
        <v/>
      </c>
      <c r="AK63" s="1" t="str">
        <f>IF(H63&gt;0,CONCATENATE(IF(W63&lt;=12,W63,W63-12),IF(OR(W63&lt;12,W63=24),"am","pm"),"-",IF(X63&lt;=12,X63,X63-12),IF(OR(X63&lt;12,X63=24),"am","pm")),"")</f>
        <v/>
      </c>
      <c r="AL63" s="1" t="str">
        <f>IF(J63&gt;0,CONCATENATE(IF(Y63&lt;=12,Y63,Y63-12),IF(OR(Y63&lt;12,Y63=24),"am","pm"),"-",IF(Z63&lt;=12,Z63,Z63-12),IF(OR(Z63&lt;12,Z63=24),"am","pm")),"")</f>
        <v/>
      </c>
      <c r="AM63" s="1" t="str">
        <f>IF(L63&gt;0,CONCATENATE(IF(AA63&lt;=12,AA63,AA63-12),IF(OR(AA63&lt;12,AA63=24),"am","pm"),"-",IF(AB63&lt;=12,AB63,AB63-12),IF(OR(AB63&lt;12,AB63=24),"am","pm")),"")</f>
        <v/>
      </c>
      <c r="AN63" s="1" t="str">
        <f>IF(N63&gt;0,CONCATENATE(IF(AC63&lt;=12,AC63,AC63-12),IF(OR(AC63&lt;12,AC63=24),"am","pm"),"-",IF(AD63&lt;=12,AD63,AD63-12),IF(OR(AD63&lt;12,AD63=24),"am","pm")),"")</f>
        <v/>
      </c>
      <c r="AO63" s="1" t="str">
        <f>IF(O63&gt;0,CONCATENATE(IF(AE63&lt;=12,AE63,AE63-12),IF(OR(AE63&lt;12,AE63=24),"am","pm"),"-",IF(AF63&lt;=12,AF63,AF63-12),IF(OR(AF63&lt;12,AF63=24),"am","pm")),"")</f>
        <v/>
      </c>
      <c r="AP63" s="1" t="str">
        <f>IF(R63&gt;0,CONCATENATE(IF(AG63&lt;=12,AG63,AG63-12),IF(OR(AG63&lt;12,AG63=24),"am","pm"),"-",IF(AH63&lt;=12,AH63,AH63-12),IF(OR(AH63&lt;12,AH63=24),"am","pm")),"")</f>
        <v/>
      </c>
      <c r="AQ63" s="1" t="str">
        <f>IF(T63&gt;0,CONCATENATE(IF(AI63&lt;=12,AI63,AI63-12),IF(OR(AI63&lt;12,AI63=24),"am","pm"),"-",IF(AJ63&lt;=12,AJ63,AJ63-12),IF(OR(AJ63&lt;12,AJ63=24),"am","pm")),"")</f>
        <v/>
      </c>
      <c r="AR63" s="4" t="s">
        <v>315</v>
      </c>
      <c r="AU63" s="1" t="s">
        <v>300</v>
      </c>
      <c r="AV63" s="5" t="s">
        <v>308</v>
      </c>
      <c r="AW63" s="5" t="s">
        <v>308</v>
      </c>
      <c r="AX63" s="6" t="str">
        <f>CONCATENATE("{
    'name': """,B63,""",
    'area': ","""",C63,""",",
"'hours': {
      'sunday-start':","""",H63,"""",", 'sunday-end':","""",I63,"""",", 'monday-start':","""",J63,"""",", 'monday-end':","""",K63,"""",", 'tuesday-start':","""",L63,"""",", 'tuesday-end':","""",M63,""", 'wednesday-start':","""",N63,""", 'wednesday-end':","""",O63,""", 'thursday-start':","""",P63,""", 'thursday-end':","""",Q63,""", 'friday-start':","""",R63,""", 'friday-end':","""",S63,""", 'saturday-start':","""",T63,""", 'saturday-end':","""",U63,"""","},","  'description': ","""",V63,"""",", 'link':","""",AR63,"""",", 'pricing':","""",E63,"""",",   'phone-number': ","""",F63,"""",", 'address': ","""",G63,"""",", 'other-amenities': [","'",AS63,"','",AT63,"','",AU63,"'","]",", 'has-drink':",AV63,", 'has-food':",AW63,"},")</f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>IF(AS63&gt;0,"&lt;img src=@img/outdoor.png@&gt;","")</f>
        <v/>
      </c>
      <c r="AZ63" s="1" t="str">
        <f>IF(AT63&gt;0,"&lt;img src=@img/pets.png@&gt;","")</f>
        <v/>
      </c>
      <c r="BA63" s="1" t="str">
        <f>IF(AU63="hard","&lt;img src=@img/hard.png@&gt;",IF(AU63="medium","&lt;img src=@img/medium.png@&gt;",IF(AU63="easy","&lt;img src=@img/easy.png@&gt;","")))</f>
        <v>&lt;img src=@img/easy.png@&gt;</v>
      </c>
      <c r="BB63" s="1" t="str">
        <f>IF(AV63="true","&lt;img src=@img/drinkicon.png@&gt;","")</f>
        <v/>
      </c>
      <c r="BC63" s="1" t="str">
        <f>IF(AW63="true","&lt;img src=@img/foodicon.png@&gt;","")</f>
        <v/>
      </c>
      <c r="BD63" s="1" t="str">
        <f>CONCATENATE(AY63,AZ63,BA63,BB63,BC63,BK63)</f>
        <v>&lt;img src=@img/easy.png@&gt;</v>
      </c>
      <c r="BE63" s="1" t="str">
        <f>CONCATENATE(IF(AS63&gt;0,"outdoor ",""),IF(AT63&gt;0,"pet ",""),IF(AV63="true","drink ",""),IF(AW63="true","food ",""),AU63," ",E63," ",C63,IF(BJ63=TRUE," kid",""))</f>
        <v>easy Low cwest</v>
      </c>
      <c r="BF63" s="1" t="str">
        <f>IF(C63="old","Old Town",IF(C63="campus","Near Campus",IF(C63="sfoco","South Foco",IF(C63="nfoco","North Foco",IF(C63="midtown","Midtown",IF(C63="cwest","Campus West",IF(C63="efoco","East FoCo",IF(C63="windsor","Windsor",""))))))))</f>
        <v>Campus West</v>
      </c>
      <c r="BG63" s="1">
        <v>40.574339999999999</v>
      </c>
      <c r="BH63" s="1">
        <v>-105.100224</v>
      </c>
      <c r="BI63" s="1" t="str">
        <f>CONCATENATE("[",BG63,",",BH63,"],")</f>
        <v>[40.57434,-105.100224],</v>
      </c>
      <c r="BK63" s="1" t="str">
        <f>IF(BJ63&gt;0,"&lt;img src=@img/kidicon.png@&gt;","")</f>
        <v/>
      </c>
    </row>
    <row r="64" spans="2:64" ht="21" customHeight="1" x14ac:dyDescent="0.25">
      <c r="B64" s="1" t="s">
        <v>756</v>
      </c>
      <c r="C64" s="1" t="s">
        <v>427</v>
      </c>
      <c r="E64" s="1" t="s">
        <v>54</v>
      </c>
      <c r="G64" s="18" t="s">
        <v>764</v>
      </c>
      <c r="W64" s="1" t="str">
        <f>IF(H64&gt;0,H64/100,"")</f>
        <v/>
      </c>
      <c r="X64" s="1" t="str">
        <f>IF(I64&gt;0,I64/100,"")</f>
        <v/>
      </c>
      <c r="Y64" s="1" t="str">
        <f>IF(J64&gt;0,J64/100,"")</f>
        <v/>
      </c>
      <c r="Z64" s="1" t="str">
        <f>IF(K64&gt;0,K64/100,"")</f>
        <v/>
      </c>
      <c r="AA64" s="1" t="str">
        <f>IF(L64&gt;0,L64/100,"")</f>
        <v/>
      </c>
      <c r="AB64" s="1" t="str">
        <f>IF(M64&gt;0,M64/100,"")</f>
        <v/>
      </c>
      <c r="AC64" s="1" t="str">
        <f>IF(N64&gt;0,N64/100,"")</f>
        <v/>
      </c>
      <c r="AD64" s="1" t="str">
        <f>IF(O64&gt;0,O64/100,"")</f>
        <v/>
      </c>
      <c r="AG64" s="1" t="str">
        <f>IF(R64&gt;0,R64/100,"")</f>
        <v/>
      </c>
      <c r="AH64" s="1" t="str">
        <f>IF(S64&gt;0,S64/100,"")</f>
        <v/>
      </c>
      <c r="AI64" s="1" t="str">
        <f>IF(T64&gt;0,T64/100,"")</f>
        <v/>
      </c>
      <c r="AJ64" s="1" t="str">
        <f>IF(U64&gt;0,U64/100,"")</f>
        <v/>
      </c>
      <c r="AK64" s="1" t="str">
        <f>IF(H64&gt;0,CONCATENATE(IF(W64&lt;=12,W64,W64-12),IF(OR(W64&lt;12,W64=24),"am","pm"),"-",IF(X64&lt;=12,X64,X64-12),IF(OR(X64&lt;12,X64=24),"am","pm")),"")</f>
        <v/>
      </c>
      <c r="AL64" s="1" t="str">
        <f>IF(J64&gt;0,CONCATENATE(IF(Y64&lt;=12,Y64,Y64-12),IF(OR(Y64&lt;12,Y64=24),"am","pm"),"-",IF(Z64&lt;=12,Z64,Z64-12),IF(OR(Z64&lt;12,Z64=24),"am","pm")),"")</f>
        <v/>
      </c>
      <c r="AM64" s="1" t="str">
        <f>IF(L64&gt;0,CONCATENATE(IF(AA64&lt;=12,AA64,AA64-12),IF(OR(AA64&lt;12,AA64=24),"am","pm"),"-",IF(AB64&lt;=12,AB64,AB64-12),IF(OR(AB64&lt;12,AB64=24),"am","pm")),"")</f>
        <v/>
      </c>
      <c r="AN64" s="1" t="str">
        <f>IF(N64&gt;0,CONCATENATE(IF(AC64&lt;=12,AC64,AC64-12),IF(OR(AC64&lt;12,AC64=24),"am","pm"),"-",IF(AD64&lt;=12,AD64,AD64-12),IF(OR(AD64&lt;12,AD64=24),"am","pm")),"")</f>
        <v/>
      </c>
      <c r="AO64" s="1" t="str">
        <f>IF(O64&gt;0,CONCATENATE(IF(AE64&lt;=12,AE64,AE64-12),IF(OR(AE64&lt;12,AE64=24),"am","pm"),"-",IF(AF64&lt;=12,AF64,AF64-12),IF(OR(AF64&lt;12,AF64=24),"am","pm")),"")</f>
        <v/>
      </c>
      <c r="AP64" s="1" t="str">
        <f>IF(R64&gt;0,CONCATENATE(IF(AG64&lt;=12,AG64,AG64-12),IF(OR(AG64&lt;12,AG64=24),"am","pm"),"-",IF(AH64&lt;=12,AH64,AH64-12),IF(OR(AH64&lt;12,AH64=24),"am","pm")),"")</f>
        <v/>
      </c>
      <c r="AQ64" s="1" t="str">
        <f>IF(T64&gt;0,CONCATENATE(IF(AI64&lt;=12,AI64,AI64-12),IF(OR(AI64&lt;12,AI64=24),"am","pm"),"-",IF(AJ64&lt;=12,AJ64,AJ64-12),IF(OR(AJ64&lt;12,AJ64=24),"am","pm")),"")</f>
        <v/>
      </c>
      <c r="AR64" s="1" t="s">
        <v>765</v>
      </c>
      <c r="AS64" s="1" t="s">
        <v>296</v>
      </c>
      <c r="AU64" s="1" t="s">
        <v>28</v>
      </c>
      <c r="AV64" s="5" t="s">
        <v>308</v>
      </c>
      <c r="AW64" s="5" t="s">
        <v>308</v>
      </c>
      <c r="AX64" s="6" t="str">
        <f>CONCATENATE("{
    'name': """,B64,""",
    'area': ","""",C64,""",",
"'hours': {
      'sunday-start':","""",H64,"""",", 'sunday-end':","""",I64,"""",", 'monday-start':","""",J64,"""",", 'monday-end':","""",K64,"""",", 'tuesday-start':","""",L64,"""",", 'tuesday-end':","""",M64,""", 'wednesday-start':","""",N64,""", 'wednesday-end':","""",O64,""", 'thursday-start':","""",P64,""", 'thursday-end':","""",Q64,""", 'friday-start':","""",R64,""", 'friday-end':","""",S64,""", 'saturday-start':","""",T64,""", 'saturday-end':","""",U64,"""","},","  'description': ","""",V64,"""",", 'link':","""",AR64,"""",", 'pricing':","""",E64,"""",",   'phone-number': ","""",F64,"""",", 'address': ","""",G64,"""",", 'other-amenities': [","'",AS64,"','",AT64,"','",AU64,"'","]",", 'has-drink':",AV64,", 'has-food':",AW64,"},")</f>
        <v>{
    'name': "FoCo DoCo",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'link':"https://focodoco.com/", 'pricing':"low",   'phone-number': "", 'address': "234 N College Ave a1, Fort Collins, CO 80524", 'other-amenities': ['outdoor','','medium'], 'has-drink':false, 'has-food':false},</v>
      </c>
      <c r="AY64" s="1" t="str">
        <f>IF(AS64&gt;0,"&lt;img src=@img/outdoor.png@&gt;","")</f>
        <v>&lt;img src=@img/outdoor.png@&gt;</v>
      </c>
      <c r="AZ64" s="1" t="str">
        <f>IF(AT64&gt;0,"&lt;img src=@img/pets.png@&gt;","")</f>
        <v/>
      </c>
      <c r="BA64" s="1" t="str">
        <f>IF(AU64="hard","&lt;img src=@img/hard.png@&gt;",IF(AU64="medium","&lt;img src=@img/medium.png@&gt;",IF(AU64="easy","&lt;img src=@img/easy.png@&gt;","")))</f>
        <v>&lt;img src=@img/medium.png@&gt;</v>
      </c>
      <c r="BB64" s="1" t="str">
        <f>IF(AV64="true","&lt;img src=@img/drinkicon.png@&gt;","")</f>
        <v/>
      </c>
      <c r="BC64" s="1" t="str">
        <f>IF(AW64="true","&lt;img src=@img/foodicon.png@&gt;","")</f>
        <v/>
      </c>
      <c r="BD64" s="1" t="str">
        <f>CONCATENATE(AY64,AZ64,BA64,BB64,BC64,BK64)</f>
        <v>&lt;img src=@img/outdoor.png@&gt;&lt;img src=@img/medium.png@&gt;</v>
      </c>
      <c r="BE64" s="1" t="str">
        <f>CONCATENATE(IF(AS64&gt;0,"outdoor ",""),IF(AT64&gt;0,"pet ",""),IF(AV64="true","drink ",""),IF(AW64="true","food ",""),AU64," ",E64," ",C64,IF(BJ64=TRUE," kid",""))</f>
        <v>outdoor medium low old</v>
      </c>
      <c r="BF64" s="1" t="str">
        <f>IF(C64="old","Old Town",IF(C64="campus","Near Campus",IF(C64="sfoco","South Foco",IF(C64="nfoco","North Foco",IF(C64="midtown","Midtown",IF(C64="cwest","Campus West",IF(C64="efoco","East FoCo",IF(C64="windsor","Windsor",""))))))))</f>
        <v>Old Town</v>
      </c>
      <c r="BG64" s="11">
        <v>40.589759999999998</v>
      </c>
      <c r="BH64" s="11">
        <v>-105.076497</v>
      </c>
      <c r="BI64" s="1" t="str">
        <f>CONCATENATE("[",BG64,",",BH64,"],")</f>
        <v>[40.58976,-105.076497],</v>
      </c>
    </row>
    <row r="65" spans="2:64" ht="21" customHeight="1" x14ac:dyDescent="0.25">
      <c r="B65" s="1" t="s">
        <v>271</v>
      </c>
      <c r="C65" s="1" t="s">
        <v>427</v>
      </c>
      <c r="D65" s="1" t="s">
        <v>272</v>
      </c>
      <c r="E65" s="1" t="s">
        <v>432</v>
      </c>
      <c r="G65" s="1" t="s">
        <v>278</v>
      </c>
      <c r="H65" s="1">
        <v>1400</v>
      </c>
      <c r="I65" s="1">
        <v>2200</v>
      </c>
      <c r="J65" s="1">
        <v>1600</v>
      </c>
      <c r="K65" s="1">
        <v>1800</v>
      </c>
      <c r="L65" s="1">
        <v>1600</v>
      </c>
      <c r="M65" s="1">
        <v>1800</v>
      </c>
      <c r="N65" s="1">
        <v>1600</v>
      </c>
      <c r="O65" s="1">
        <v>1800</v>
      </c>
      <c r="P65" s="1">
        <v>1600</v>
      </c>
      <c r="Q65" s="1">
        <v>1800</v>
      </c>
      <c r="R65" s="1">
        <v>1600</v>
      </c>
      <c r="S65" s="1">
        <v>1800</v>
      </c>
      <c r="T65" s="1">
        <v>1600</v>
      </c>
      <c r="U65" s="1">
        <v>1800</v>
      </c>
      <c r="V65" s="1" t="s">
        <v>277</v>
      </c>
      <c r="W65" s="1">
        <f>IF(H65&gt;0,H65/100,"")</f>
        <v>14</v>
      </c>
      <c r="X65" s="1">
        <f>IF(I65&gt;0,I65/100,"")</f>
        <v>22</v>
      </c>
      <c r="Y65" s="1">
        <f>IF(J65&gt;0,J65/100,"")</f>
        <v>16</v>
      </c>
      <c r="Z65" s="1">
        <f>IF(K65&gt;0,K65/100,"")</f>
        <v>18</v>
      </c>
      <c r="AA65" s="1">
        <f>IF(L65&gt;0,L65/100,"")</f>
        <v>16</v>
      </c>
      <c r="AB65" s="1">
        <f>IF(M65&gt;0,M65/100,"")</f>
        <v>18</v>
      </c>
      <c r="AC65" s="1">
        <f>IF(N65&gt;0,N65/100,"")</f>
        <v>16</v>
      </c>
      <c r="AD65" s="1">
        <f>IF(O65&gt;0,O65/100,"")</f>
        <v>18</v>
      </c>
      <c r="AE65" s="1">
        <f>IF(P65&gt;0,P65/100,"")</f>
        <v>16</v>
      </c>
      <c r="AF65" s="1">
        <f>IF(Q65&gt;0,Q65/100,"")</f>
        <v>18</v>
      </c>
      <c r="AG65" s="1">
        <f>IF(R65&gt;0,R65/100,"")</f>
        <v>16</v>
      </c>
      <c r="AH65" s="1">
        <f>IF(S65&gt;0,S65/100,"")</f>
        <v>18</v>
      </c>
      <c r="AI65" s="1">
        <f>IF(T65&gt;0,T65/100,"")</f>
        <v>16</v>
      </c>
      <c r="AJ65" s="1">
        <f>IF(U65&gt;0,U65/100,"")</f>
        <v>18</v>
      </c>
      <c r="AK65" s="1" t="str">
        <f>IF(H65&gt;0,CONCATENATE(IF(W65&lt;=12,W65,W65-12),IF(OR(W65&lt;12,W65=24),"am","pm"),"-",IF(X65&lt;=12,X65,X65-12),IF(OR(X65&lt;12,X65=24),"am","pm")),"")</f>
        <v>2pm-10pm</v>
      </c>
      <c r="AL65" s="1" t="str">
        <f>IF(J65&gt;0,CONCATENATE(IF(Y65&lt;=12,Y65,Y65-12),IF(OR(Y65&lt;12,Y65=24),"am","pm"),"-",IF(Z65&lt;=12,Z65,Z65-12),IF(OR(Z65&lt;12,Z65=24),"am","pm")),"")</f>
        <v>4pm-6pm</v>
      </c>
      <c r="AM65" s="1" t="str">
        <f>IF(L65&gt;0,CONCATENATE(IF(AA65&lt;=12,AA65,AA65-12),IF(OR(AA65&lt;12,AA65=24),"am","pm"),"-",IF(AB65&lt;=12,AB65,AB65-12),IF(OR(AB65&lt;12,AB65=24),"am","pm")),"")</f>
        <v>4pm-6pm</v>
      </c>
      <c r="AN65" s="1" t="str">
        <f>IF(N65&gt;0,CONCATENATE(IF(AC65&lt;=12,AC65,AC65-12),IF(OR(AC65&lt;12,AC65=24),"am","pm"),"-",IF(AD65&lt;=12,AD65,AD65-12),IF(OR(AD65&lt;12,AD65=24),"am","pm")),"")</f>
        <v>4pm-6pm</v>
      </c>
      <c r="AO65" s="1" t="str">
        <f>IF(O65&gt;0,CONCATENATE(IF(AE65&lt;=12,AE65,AE65-12),IF(OR(AE65&lt;12,AE65=24),"am","pm"),"-",IF(AF65&lt;=12,AF65,AF65-12),IF(OR(AF65&lt;12,AF65=24),"am","pm")),"")</f>
        <v>4pm-6pm</v>
      </c>
      <c r="AP65" s="1" t="str">
        <f>IF(R65&gt;0,CONCATENATE(IF(AG65&lt;=12,AG65,AG65-12),IF(OR(AG65&lt;12,AG65=24),"am","pm"),"-",IF(AH65&lt;=12,AH65,AH65-12),IF(OR(AH65&lt;12,AH65=24),"am","pm")),"")</f>
        <v>4pm-6pm</v>
      </c>
      <c r="AQ65" s="1" t="str">
        <f>IF(T65&gt;0,CONCATENATE(IF(AI65&lt;=12,AI65,AI65-12),IF(OR(AI65&lt;12,AI65=24),"am","pm"),"-",IF(AJ65&lt;=12,AJ65,AJ65-12),IF(OR(AJ65&lt;12,AJ65=24),"am","pm")),"")</f>
        <v>4pm-6pm</v>
      </c>
      <c r="AR65" s="4" t="s">
        <v>361</v>
      </c>
      <c r="AS65" s="1" t="s">
        <v>296</v>
      </c>
      <c r="AU65" s="1" t="s">
        <v>299</v>
      </c>
      <c r="AV65" s="5" t="s">
        <v>307</v>
      </c>
      <c r="AW65" s="5" t="s">
        <v>308</v>
      </c>
      <c r="AX65" s="6" t="str">
        <f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5" s="1" t="str">
        <f>IF(AS65&gt;0,"&lt;img src=@img/outdoor.png@&gt;","")</f>
        <v>&lt;img src=@img/outdoor.png@&gt;</v>
      </c>
      <c r="AZ65" s="1" t="str">
        <f>IF(AT65&gt;0,"&lt;img src=@img/pets.png@&gt;","")</f>
        <v/>
      </c>
      <c r="BA65" s="1" t="str">
        <f>IF(AU65="hard","&lt;img src=@img/hard.png@&gt;",IF(AU65="medium","&lt;img src=@img/medium.png@&gt;",IF(AU65="easy","&lt;img src=@img/easy.png@&gt;","")))</f>
        <v>&lt;img src=@img/hard.png@&gt;</v>
      </c>
      <c r="BB65" s="1" t="str">
        <f>IF(AV65="true","&lt;img src=@img/drinkicon.png@&gt;","")</f>
        <v>&lt;img src=@img/drinkicon.png@&gt;</v>
      </c>
      <c r="BC65" s="1" t="str">
        <f>IF(AW65="true","&lt;img src=@img/foodicon.png@&gt;","")</f>
        <v/>
      </c>
      <c r="BD65" s="1" t="str">
        <f>CONCATENATE(AY65,AZ65,BA65,BB65,BC65,BK65)</f>
        <v>&lt;img src=@img/outdoor.png@&gt;&lt;img src=@img/hard.png@&gt;&lt;img src=@img/drinkicon.png@&gt;</v>
      </c>
      <c r="BE65" s="1" t="str">
        <f>CONCATENATE(IF(AS65&gt;0,"outdoor ",""),IF(AT65&gt;0,"pet ",""),IF(AV65="true","drink ",""),IF(AW65="true","food ",""),AU65," ",E65," ",C65,IF(BJ65=TRUE," kid",""))</f>
        <v>outdoor drink hard med old</v>
      </c>
      <c r="BF65" s="1" t="str">
        <f>IF(C65="old","Old Town",IF(C65="campus","Near Campus",IF(C65="sfoco","South Foco",IF(C65="nfoco","North Foco",IF(C65="midtown","Midtown",IF(C65="cwest","Campus West",IF(C65="efoco","East FoCo",IF(C65="windsor","Windsor",""))))))))</f>
        <v>Old Town</v>
      </c>
      <c r="BG65" s="1">
        <v>40.588875000000002</v>
      </c>
      <c r="BH65" s="1">
        <v>-105.075542</v>
      </c>
      <c r="BI65" s="1" t="str">
        <f>CONCATENATE("[",BG65,",",BH65,"],")</f>
        <v>[40.588875,-105.075542],</v>
      </c>
      <c r="BK65" s="1" t="str">
        <f>IF(BJ65&gt;0,"&lt;img src=@img/kidicon.png@&gt;","")</f>
        <v/>
      </c>
    </row>
    <row r="66" spans="2:64" ht="21" customHeight="1" x14ac:dyDescent="0.25">
      <c r="B66" s="1" t="s">
        <v>279</v>
      </c>
      <c r="C66" s="1" t="s">
        <v>310</v>
      </c>
      <c r="D66" s="1" t="s">
        <v>183</v>
      </c>
      <c r="E66" s="1" t="s">
        <v>432</v>
      </c>
      <c r="G66" s="1" t="s">
        <v>280</v>
      </c>
      <c r="J66" s="1">
        <v>1500</v>
      </c>
      <c r="K66" s="1">
        <v>1800</v>
      </c>
      <c r="L66" s="1">
        <v>1500</v>
      </c>
      <c r="M66" s="1">
        <v>1800</v>
      </c>
      <c r="N66" s="1">
        <v>1500</v>
      </c>
      <c r="O66" s="1">
        <v>1800</v>
      </c>
      <c r="P66" s="1">
        <v>1500</v>
      </c>
      <c r="Q66" s="1">
        <v>1800</v>
      </c>
      <c r="R66" s="1">
        <v>1500</v>
      </c>
      <c r="S66" s="1">
        <v>1800</v>
      </c>
      <c r="V66" s="1" t="s">
        <v>737</v>
      </c>
      <c r="W66" s="1" t="str">
        <f>IF(H66&gt;0,H66/100,"")</f>
        <v/>
      </c>
      <c r="X66" s="1" t="str">
        <f>IF(I66&gt;0,I66/100,"")</f>
        <v/>
      </c>
      <c r="Y66" s="1">
        <f>IF(J66&gt;0,J66/100,"")</f>
        <v>15</v>
      </c>
      <c r="Z66" s="1">
        <f>IF(K66&gt;0,K66/100,"")</f>
        <v>18</v>
      </c>
      <c r="AA66" s="1">
        <f>IF(L66&gt;0,L66/100,"")</f>
        <v>15</v>
      </c>
      <c r="AB66" s="1">
        <f>IF(M66&gt;0,M66/100,"")</f>
        <v>18</v>
      </c>
      <c r="AC66" s="1">
        <f>IF(N66&gt;0,N66/100,"")</f>
        <v>15</v>
      </c>
      <c r="AD66" s="1">
        <f>IF(O66&gt;0,O66/100,"")</f>
        <v>18</v>
      </c>
      <c r="AE66" s="1">
        <f>IF(P66&gt;0,P66/100,"")</f>
        <v>15</v>
      </c>
      <c r="AF66" s="1">
        <f>IF(Q66&gt;0,Q66/100,"")</f>
        <v>18</v>
      </c>
      <c r="AG66" s="1">
        <f>IF(R66&gt;0,R66/100,"")</f>
        <v>15</v>
      </c>
      <c r="AH66" s="1">
        <f>IF(S66&gt;0,S66/100,"")</f>
        <v>18</v>
      </c>
      <c r="AI66" s="1" t="str">
        <f>IF(T66&gt;0,T66/100,"")</f>
        <v/>
      </c>
      <c r="AJ66" s="1" t="str">
        <f>IF(U66&gt;0,U66/100,"")</f>
        <v/>
      </c>
      <c r="AK66" s="1" t="str">
        <f>IF(H66&gt;0,CONCATENATE(IF(W66&lt;=12,W66,W66-12),IF(OR(W66&lt;12,W66=24),"am","pm"),"-",IF(X66&lt;=12,X66,X66-12),IF(OR(X66&lt;12,X66=24),"am","pm")),"")</f>
        <v/>
      </c>
      <c r="AL66" s="1" t="str">
        <f>IF(J66&gt;0,CONCATENATE(IF(Y66&lt;=12,Y66,Y66-12),IF(OR(Y66&lt;12,Y66=24),"am","pm"),"-",IF(Z66&lt;=12,Z66,Z66-12),IF(OR(Z66&lt;12,Z66=24),"am","pm")),"")</f>
        <v>3pm-6pm</v>
      </c>
      <c r="AM66" s="1" t="str">
        <f>IF(L66&gt;0,CONCATENATE(IF(AA66&lt;=12,AA66,AA66-12),IF(OR(AA66&lt;12,AA66=24),"am","pm"),"-",IF(AB66&lt;=12,AB66,AB66-12),IF(OR(AB66&lt;12,AB66=24),"am","pm")),"")</f>
        <v>3pm-6pm</v>
      </c>
      <c r="AN66" s="1" t="str">
        <f>IF(N66&gt;0,CONCATENATE(IF(AC66&lt;=12,AC66,AC66-12),IF(OR(AC66&lt;12,AC66=24),"am","pm"),"-",IF(AD66&lt;=12,AD66,AD66-12),IF(OR(AD66&lt;12,AD66=24),"am","pm")),"")</f>
        <v>3pm-6pm</v>
      </c>
      <c r="AO66" s="1" t="str">
        <f>IF(O66&gt;0,CONCATENATE(IF(AE66&lt;=12,AE66,AE66-12),IF(OR(AE66&lt;12,AE66=24),"am","pm"),"-",IF(AF66&lt;=12,AF66,AF66-12),IF(OR(AF66&lt;12,AF66=24),"am","pm")),"")</f>
        <v>3pm-6pm</v>
      </c>
      <c r="AP66" s="1" t="str">
        <f>IF(R66&gt;0,CONCATENATE(IF(AG66&lt;=12,AG66,AG66-12),IF(OR(AG66&lt;12,AG66=24),"am","pm"),"-",IF(AH66&lt;=12,AH66,AH66-12),IF(OR(AH66&lt;12,AH66=24),"am","pm")),"")</f>
        <v>3pm-6pm</v>
      </c>
      <c r="AQ66" s="1" t="str">
        <f>IF(T66&gt;0,CONCATENATE(IF(AI66&lt;=12,AI66,AI66-12),IF(OR(AI66&lt;12,AI66=24),"am","pm"),"-",IF(AJ66&lt;=12,AJ66,AJ66-12),IF(OR(AJ66&lt;12,AJ66=24),"am","pm")),"")</f>
        <v/>
      </c>
      <c r="AR66" s="4" t="s">
        <v>362</v>
      </c>
      <c r="AU66" s="1" t="s">
        <v>300</v>
      </c>
      <c r="AV66" s="5" t="s">
        <v>307</v>
      </c>
      <c r="AW66" s="5" t="s">
        <v>307</v>
      </c>
      <c r="AX66" s="6" t="str">
        <f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6" s="1" t="str">
        <f>IF(AS66&gt;0,"&lt;img src=@img/outdoor.png@&gt;","")</f>
        <v/>
      </c>
      <c r="AZ66" s="1" t="str">
        <f>IF(AT66&gt;0,"&lt;img src=@img/pets.png@&gt;","")</f>
        <v/>
      </c>
      <c r="BA66" s="1" t="str">
        <f>IF(AU66="hard","&lt;img src=@img/hard.png@&gt;",IF(AU66="medium","&lt;img src=@img/medium.png@&gt;",IF(AU66="easy","&lt;img src=@img/easy.png@&gt;","")))</f>
        <v>&lt;img src=@img/easy.png@&gt;</v>
      </c>
      <c r="BB66" s="1" t="str">
        <f>IF(AV66="true","&lt;img src=@img/drinkicon.png@&gt;","")</f>
        <v>&lt;img src=@img/drinkicon.png@&gt;</v>
      </c>
      <c r="BC66" s="1" t="str">
        <f>IF(AW66="true","&lt;img src=@img/foodicon.png@&gt;","")</f>
        <v>&lt;img src=@img/foodicon.png@&gt;</v>
      </c>
      <c r="BD66" s="1" t="str">
        <f>CONCATENATE(AY66,AZ66,BA66,BB66,BC66,BK66)</f>
        <v>&lt;img src=@img/easy.png@&gt;&lt;img src=@img/drinkicon.png@&gt;&lt;img src=@img/foodicon.png@&gt;</v>
      </c>
      <c r="BE66" s="1" t="str">
        <f>CONCATENATE(IF(AS66&gt;0,"outdoor ",""),IF(AT66&gt;0,"pet ",""),IF(AV66="true","drink ",""),IF(AW66="true","food ",""),AU66," ",E66," ",C66,IF(BJ66=TRUE," kid",""))</f>
        <v>drink food easy med midtown</v>
      </c>
      <c r="BF66" s="1" t="str">
        <f>IF(C66="old","Old Town",IF(C66="campus","Near Campus",IF(C66="sfoco","South Foco",IF(C66="nfoco","North Foco",IF(C66="midtown","Midtown",IF(C66="cwest","Campus West",IF(C66="efoco","East FoCo",IF(C66="windsor","Windsor",""))))))))</f>
        <v>Midtown</v>
      </c>
      <c r="BG66" s="1">
        <v>40.551048999999999</v>
      </c>
      <c r="BH66" s="1">
        <v>-105.05831000000001</v>
      </c>
      <c r="BI66" s="1" t="str">
        <f>CONCATENATE("[",BG66,",",BH66,"],")</f>
        <v>[40.551049,-105.05831],</v>
      </c>
      <c r="BK66" s="1" t="str">
        <f>IF(BJ66&gt;0,"&lt;img src=@img/kidicon.png@&gt;","")</f>
        <v/>
      </c>
    </row>
    <row r="67" spans="2:64" ht="21" customHeight="1" x14ac:dyDescent="0.25">
      <c r="B67" s="1" t="s">
        <v>758</v>
      </c>
      <c r="C67" s="1" t="s">
        <v>310</v>
      </c>
      <c r="E67" s="1" t="s">
        <v>432</v>
      </c>
      <c r="G67" s="18" t="s">
        <v>768</v>
      </c>
      <c r="W67" s="1" t="str">
        <f>IF(H67&gt;0,H67/100,"")</f>
        <v/>
      </c>
      <c r="X67" s="1" t="str">
        <f>IF(I67&gt;0,I67/100,"")</f>
        <v/>
      </c>
      <c r="Y67" s="1" t="str">
        <f>IF(J67&gt;0,J67/100,"")</f>
        <v/>
      </c>
      <c r="Z67" s="1" t="str">
        <f>IF(K67&gt;0,K67/100,"")</f>
        <v/>
      </c>
      <c r="AA67" s="1" t="str">
        <f>IF(L67&gt;0,L67/100,"")</f>
        <v/>
      </c>
      <c r="AB67" s="1" t="str">
        <f>IF(M67&gt;0,M67/100,"")</f>
        <v/>
      </c>
      <c r="AC67" s="1" t="str">
        <f>IF(N67&gt;0,N67/100,"")</f>
        <v/>
      </c>
      <c r="AD67" s="1" t="str">
        <f>IF(O67&gt;0,O67/100,"")</f>
        <v/>
      </c>
      <c r="AG67" s="1" t="str">
        <f>IF(R67&gt;0,R67/100,"")</f>
        <v/>
      </c>
      <c r="AH67" s="1" t="str">
        <f>IF(S67&gt;0,S67/100,"")</f>
        <v/>
      </c>
      <c r="AI67" s="1" t="str">
        <f>IF(T67&gt;0,T67/100,"")</f>
        <v/>
      </c>
      <c r="AJ67" s="1" t="str">
        <f>IF(U67&gt;0,U67/100,"")</f>
        <v/>
      </c>
      <c r="AK67" s="1" t="str">
        <f>IF(H67&gt;0,CONCATENATE(IF(W67&lt;=12,W67,W67-12),IF(OR(W67&lt;12,W67=24),"am","pm"),"-",IF(X67&lt;=12,X67,X67-12),IF(OR(X67&lt;12,X67=24),"am","pm")),"")</f>
        <v/>
      </c>
      <c r="AL67" s="1" t="str">
        <f>IF(J67&gt;0,CONCATENATE(IF(Y67&lt;=12,Y67,Y67-12),IF(OR(Y67&lt;12,Y67=24),"am","pm"),"-",IF(Z67&lt;=12,Z67,Z67-12),IF(OR(Z67&lt;12,Z67=24),"am","pm")),"")</f>
        <v/>
      </c>
      <c r="AM67" s="1" t="str">
        <f>IF(L67&gt;0,CONCATENATE(IF(AA67&lt;=12,AA67,AA67-12),IF(OR(AA67&lt;12,AA67=24),"am","pm"),"-",IF(AB67&lt;=12,AB67,AB67-12),IF(OR(AB67&lt;12,AB67=24),"am","pm")),"")</f>
        <v/>
      </c>
      <c r="AN67" s="1" t="str">
        <f>IF(N67&gt;0,CONCATENATE(IF(AC67&lt;=12,AC67,AC67-12),IF(OR(AC67&lt;12,AC67=24),"am","pm"),"-",IF(AD67&lt;=12,AD67,AD67-12),IF(OR(AD67&lt;12,AD67=24),"am","pm")),"")</f>
        <v/>
      </c>
      <c r="AO67" s="1" t="str">
        <f>IF(O67&gt;0,CONCATENATE(IF(AE67&lt;=12,AE67,AE67-12),IF(OR(AE67&lt;12,AE67=24),"am","pm"),"-",IF(AF67&lt;=12,AF67,AF67-12),IF(OR(AF67&lt;12,AF67=24),"am","pm")),"")</f>
        <v/>
      </c>
      <c r="AP67" s="1" t="str">
        <f>IF(R67&gt;0,CONCATENATE(IF(AG67&lt;=12,AG67,AG67-12),IF(OR(AG67&lt;12,AG67=24),"am","pm"),"-",IF(AH67&lt;=12,AH67,AH67-12),IF(OR(AH67&lt;12,AH67=24),"am","pm")),"")</f>
        <v/>
      </c>
      <c r="AQ67" s="1" t="str">
        <f>IF(T67&gt;0,CONCATENATE(IF(AI67&lt;=12,AI67,AI67-12),IF(OR(AI67&lt;12,AI67=24),"am","pm"),"-",IF(AJ67&lt;=12,AJ67,AJ67-12),IF(OR(AJ67&lt;12,AJ67=24),"am","pm")),"")</f>
        <v/>
      </c>
      <c r="AR67" s="1" t="s">
        <v>769</v>
      </c>
      <c r="AU67" s="1" t="s">
        <v>300</v>
      </c>
      <c r="AV67" s="1" t="b">
        <v>0</v>
      </c>
      <c r="AW67" s="1" t="b">
        <v>0</v>
      </c>
      <c r="AX67" s="6" t="str">
        <f>CONCATENATE("{
    'name': """,B67,""",
    'area': ","""",C67,""",",
"'hours': {
      'sunday-start':","""",H67,"""",", 'sunday-end':","""",I67,"""",", 'monday-start':","""",J67,"""",", 'monday-end':","""",K67,"""",", 'tuesday-start':","""",L67,"""",", 'tuesday-end':","""",M67,""", 'wednesday-start':","""",N67,""", 'wednesday-end':","""",O67,""", 'thursday-start':","""",P67,""", 'thursday-end':","""",Q67,""", 'friday-start':","""",R67,""", 'friday-end':","""",S67,""", 'saturday-start':","""",T67,""", 'saturday-end':","""",U67,"""","},","  'description': ","""",V67,"""",", 'link':","""",AR67,"""",", 'pricing':","""",E67,"""",",   'phone-number': ","""",F67,"""",", 'address': ","""",G67,"""",", 'other-amenities': [","'",AS67,"','",AT67,"','",AU67,"'","]",", 'has-drink':",AV67,", 'has-food':",AW67,"},")</f>
        <v>{
    'name': "Friendly Nicks Butcher",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'link':"https://www.fnbutcher.com/", 'pricing':"med",   'phone-number': "", 'address': "2601 S Lemay Ave #4, Fort Collins, CO 80525", 'other-amenities': ['','','easy'], 'has-drink':FALSE, 'has-food':FALSE},</v>
      </c>
      <c r="AY67" s="1" t="str">
        <f>IF(AS67&gt;0,"&lt;img src=@img/outdoor.png@&gt;","")</f>
        <v/>
      </c>
      <c r="AZ67" s="1" t="str">
        <f>IF(AT67&gt;0,"&lt;img src=@img/pets.png@&gt;","")</f>
        <v/>
      </c>
      <c r="BA67" s="1" t="str">
        <f>IF(AU67="hard","&lt;img src=@img/hard.png@&gt;",IF(AU67="medium","&lt;img src=@img/medium.png@&gt;",IF(AU67="easy","&lt;img src=@img/easy.png@&gt;","")))</f>
        <v>&lt;img src=@img/easy.png@&gt;</v>
      </c>
      <c r="BB67" s="1" t="str">
        <f>IF(AV67="true","&lt;img src=@img/drinkicon.png@&gt;","")</f>
        <v/>
      </c>
      <c r="BC67" s="1" t="str">
        <f>IF(AW67="true","&lt;img src=@img/foodicon.png@&gt;","")</f>
        <v/>
      </c>
      <c r="BD67" s="1" t="str">
        <f>CONCATENATE(AY67,AZ67,BA67,BB67,BC67,BK67)</f>
        <v>&lt;img src=@img/easy.png@&gt;</v>
      </c>
      <c r="BE67" s="1" t="str">
        <f>CONCATENATE(IF(AS67&gt;0,"outdoor ",""),IF(AT67&gt;0,"pet ",""),IF(AV67="true","drink ",""),IF(AW67="true","food ",""),AU67," ",E67," ",C67,IF(BJ67=TRUE," kid",""))</f>
        <v>easy med midtown</v>
      </c>
      <c r="BF67" s="1" t="str">
        <f>IF(C67="old","Old Town",IF(C67="campus","Near Campus",IF(C67="sfoco","South Foco",IF(C67="nfoco","North Foco",IF(C67="midtown","Midtown",IF(C67="cwest","Campus West",IF(C67="efoco","East FoCo",IF(C67="windsor","Windsor",""))))))))</f>
        <v>Midtown</v>
      </c>
      <c r="BG67" s="11">
        <v>40.551048999999999</v>
      </c>
      <c r="BH67" s="11">
        <v>-105.05831000000001</v>
      </c>
      <c r="BI67" s="1" t="str">
        <f>CONCATENATE("[",BG67,",",BH67,"],")</f>
        <v>[40.551049,-105.05831],</v>
      </c>
    </row>
    <row r="68" spans="2:64" ht="21" customHeight="1" x14ac:dyDescent="0.25">
      <c r="B68" s="1" t="s">
        <v>532</v>
      </c>
      <c r="C68" s="1" t="s">
        <v>427</v>
      </c>
      <c r="G68" s="1" t="s">
        <v>531</v>
      </c>
      <c r="W68" s="1" t="str">
        <f>IF(H68&gt;0,H68/100,"")</f>
        <v/>
      </c>
      <c r="X68" s="1" t="str">
        <f>IF(I68&gt;0,I68/100,"")</f>
        <v/>
      </c>
      <c r="Y68" s="1" t="str">
        <f>IF(J68&gt;0,J68/100,"")</f>
        <v/>
      </c>
      <c r="Z68" s="1" t="str">
        <f>IF(K68&gt;0,K68/100,"")</f>
        <v/>
      </c>
      <c r="AA68" s="1" t="str">
        <f>IF(L68&gt;0,L68/100,"")</f>
        <v/>
      </c>
      <c r="AB68" s="1" t="str">
        <f>IF(M68&gt;0,M68/100,"")</f>
        <v/>
      </c>
      <c r="AC68" s="1" t="str">
        <f>IF(N68&gt;0,N68/100,"")</f>
        <v/>
      </c>
      <c r="AD68" s="1" t="str">
        <f>IF(O68&gt;0,O68/100,"")</f>
        <v/>
      </c>
      <c r="AE68" s="1" t="str">
        <f>IF(P68&gt;0,P68/100,"")</f>
        <v/>
      </c>
      <c r="AF68" s="1" t="str">
        <f>IF(Q68&gt;0,Q68/100,"")</f>
        <v/>
      </c>
      <c r="AG68" s="1" t="str">
        <f>IF(R68&gt;0,R68/100,"")</f>
        <v/>
      </c>
      <c r="AH68" s="1" t="str">
        <f>IF(S68&gt;0,S68/100,"")</f>
        <v/>
      </c>
      <c r="AI68" s="1" t="str">
        <f>IF(T68&gt;0,T68/100,"")</f>
        <v/>
      </c>
      <c r="AJ68" s="1" t="str">
        <f>IF(U68&gt;0,U68/100,"")</f>
        <v/>
      </c>
      <c r="AK68" s="1" t="str">
        <f>IF(H68&gt;0,CONCATENATE(IF(W68&lt;=12,W68,W68-12),IF(OR(W68&lt;12,W68=24),"am","pm"),"-",IF(X68&lt;=12,X68,X68-12),IF(OR(X68&lt;12,X68=24),"am","pm")),"")</f>
        <v/>
      </c>
      <c r="AL68" s="1" t="str">
        <f>IF(J68&gt;0,CONCATENATE(IF(Y68&lt;=12,Y68,Y68-12),IF(OR(Y68&lt;12,Y68=24),"am","pm"),"-",IF(Z68&lt;=12,Z68,Z68-12),IF(OR(Z68&lt;12,Z68=24),"am","pm")),"")</f>
        <v/>
      </c>
      <c r="AM68" s="1" t="str">
        <f>IF(L68&gt;0,CONCATENATE(IF(AA68&lt;=12,AA68,AA68-12),IF(OR(AA68&lt;12,AA68=24),"am","pm"),"-",IF(AB68&lt;=12,AB68,AB68-12),IF(OR(AB68&lt;12,AB68=24),"am","pm")),"")</f>
        <v/>
      </c>
      <c r="AN68" s="1" t="str">
        <f>IF(N68&gt;0,CONCATENATE(IF(AC68&lt;=12,AC68,AC68-12),IF(OR(AC68&lt;12,AC68=24),"am","pm"),"-",IF(AD68&lt;=12,AD68,AD68-12),IF(OR(AD68&lt;12,AD68=24),"am","pm")),"")</f>
        <v/>
      </c>
      <c r="AO68" s="1" t="str">
        <f>IF(O68&gt;0,CONCATENATE(IF(AE68&lt;=12,AE68,AE68-12),IF(OR(AE68&lt;12,AE68=24),"am","pm"),"-",IF(AF68&lt;=12,AF68,AF68-12),IF(OR(AF68&lt;12,AF68=24),"am","pm")),"")</f>
        <v/>
      </c>
      <c r="AP68" s="1" t="str">
        <f>IF(R68&gt;0,CONCATENATE(IF(AG68&lt;=12,AG68,AG68-12),IF(OR(AG68&lt;12,AG68=24),"am","pm"),"-",IF(AH68&lt;=12,AH68,AH68-12),IF(OR(AH68&lt;12,AH68=24),"am","pm")),"")</f>
        <v/>
      </c>
      <c r="AQ68" s="1" t="str">
        <f>IF(T68&gt;0,CONCATENATE(IF(AI68&lt;=12,AI68,AI68-12),IF(OR(AI68&lt;12,AI68=24),"am","pm"),"-",IF(AJ68&lt;=12,AJ68,AJ68-12),IF(OR(AJ68&lt;12,AJ68=24),"am","pm")),"")</f>
        <v/>
      </c>
      <c r="AR68" s="4"/>
      <c r="AU68" s="1" t="s">
        <v>28</v>
      </c>
      <c r="AV68" s="5" t="s">
        <v>308</v>
      </c>
      <c r="AW68" s="5" t="s">
        <v>308</v>
      </c>
      <c r="AX68" s="6" t="str">
        <f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8" s="1" t="str">
        <f>IF(AS68&gt;0,"&lt;img src=@img/outdoor.png@&gt;","")</f>
        <v/>
      </c>
      <c r="AZ68" s="1" t="str">
        <f>IF(AT68&gt;0,"&lt;img src=@img/pets.png@&gt;","")</f>
        <v/>
      </c>
      <c r="BA68" s="1" t="str">
        <f>IF(AU68="hard","&lt;img src=@img/hard.png@&gt;",IF(AU68="medium","&lt;img src=@img/medium.png@&gt;",IF(AU68="easy","&lt;img src=@img/easy.png@&gt;","")))</f>
        <v>&lt;img src=@img/medium.png@&gt;</v>
      </c>
      <c r="BB68" s="1" t="str">
        <f>IF(AV68="true","&lt;img src=@img/drinkicon.png@&gt;","")</f>
        <v/>
      </c>
      <c r="BC68" s="1" t="str">
        <f>IF(AW68="true","&lt;img src=@img/foodicon.png@&gt;","")</f>
        <v/>
      </c>
      <c r="BD68" s="1" t="str">
        <f>CONCATENATE(AY68,AZ68,BA68,BB68,BC68,BK68)</f>
        <v>&lt;img src=@img/medium.png@&gt;</v>
      </c>
      <c r="BE68" s="1" t="str">
        <f>CONCATENATE(IF(AS68&gt;0,"outdoor ",""),IF(AT68&gt;0,"pet ",""),IF(AV68="true","drink ",""),IF(AW68="true","food ",""),AU68," ",E68," ",C68,IF(BJ68=TRUE," kid",""))</f>
        <v>medium  old</v>
      </c>
      <c r="BF68" s="1" t="str">
        <f>IF(C68="old","Old Town",IF(C68="campus","Near Campus",IF(C68="sfoco","South Foco",IF(C68="nfoco","North Foco",IF(C68="midtown","Midtown",IF(C68="cwest","Campus West",IF(C68="efoco","East FoCo",IF(C68="windsor","Windsor",""))))))))</f>
        <v>Old Town</v>
      </c>
      <c r="BG68" s="1">
        <v>40.583092999999998</v>
      </c>
      <c r="BH68" s="1">
        <v>-105.042058</v>
      </c>
      <c r="BI68" s="1" t="str">
        <f>CONCATENATE("[",BG68,",",BH68,"],")</f>
        <v>[40.583093,-105.042058],</v>
      </c>
      <c r="BK68" s="1" t="str">
        <f>IF(BJ68&gt;0,"&lt;img src=@img/kidicon.png@&gt;","")</f>
        <v/>
      </c>
    </row>
    <row r="69" spans="2:64" ht="21" customHeight="1" x14ac:dyDescent="0.25">
      <c r="B69" s="1" t="s">
        <v>187</v>
      </c>
      <c r="C69" s="1" t="s">
        <v>430</v>
      </c>
      <c r="D69" s="1" t="s">
        <v>53</v>
      </c>
      <c r="E69" s="1" t="s">
        <v>54</v>
      </c>
      <c r="G69" s="1" t="s">
        <v>188</v>
      </c>
      <c r="H69" s="1">
        <v>800</v>
      </c>
      <c r="I69" s="1">
        <v>2400</v>
      </c>
      <c r="J69" s="1">
        <v>800</v>
      </c>
      <c r="K69" s="1">
        <v>2400</v>
      </c>
      <c r="N69" s="1">
        <v>800</v>
      </c>
      <c r="O69" s="1">
        <v>2400</v>
      </c>
      <c r="P69" s="1">
        <v>800</v>
      </c>
      <c r="Q69" s="1">
        <v>2400</v>
      </c>
      <c r="R69" s="1">
        <v>800</v>
      </c>
      <c r="S69" s="1">
        <v>2400</v>
      </c>
      <c r="T69" s="1">
        <v>800</v>
      </c>
      <c r="U69" s="1">
        <v>2400</v>
      </c>
      <c r="V69" s="6" t="s">
        <v>747</v>
      </c>
      <c r="W69" s="1">
        <f>IF(H69&gt;0,H69/100,"")</f>
        <v>8</v>
      </c>
      <c r="X69" s="1">
        <f>IF(I69&gt;0,I69/100,"")</f>
        <v>24</v>
      </c>
      <c r="Y69" s="1">
        <f>IF(J69&gt;0,J69/100,"")</f>
        <v>8</v>
      </c>
      <c r="Z69" s="1">
        <f>IF(K69&gt;0,K69/100,"")</f>
        <v>24</v>
      </c>
      <c r="AA69" s="1" t="str">
        <f>IF(L69&gt;0,L69/100,"")</f>
        <v/>
      </c>
      <c r="AB69" s="1" t="str">
        <f>IF(M69&gt;0,M69/100,"")</f>
        <v/>
      </c>
      <c r="AC69" s="1">
        <f>IF(N69&gt;0,N69/100,"")</f>
        <v>8</v>
      </c>
      <c r="AD69" s="1">
        <f>IF(O69&gt;0,O69/100,"")</f>
        <v>24</v>
      </c>
      <c r="AE69" s="1">
        <f>IF(P69&gt;0,P69/100,"")</f>
        <v>8</v>
      </c>
      <c r="AF69" s="1">
        <f>IF(Q69&gt;0,Q69/100,"")</f>
        <v>24</v>
      </c>
      <c r="AG69" s="1">
        <f>IF(R69&gt;0,R69/100,"")</f>
        <v>8</v>
      </c>
      <c r="AH69" s="1">
        <f>IF(S69&gt;0,S69/100,"")</f>
        <v>24</v>
      </c>
      <c r="AI69" s="1">
        <f>IF(T69&gt;0,T69/100,"")</f>
        <v>8</v>
      </c>
      <c r="AJ69" s="1">
        <f>IF(U69&gt;0,U69/100,"")</f>
        <v>24</v>
      </c>
      <c r="AK69" s="1" t="str">
        <f>IF(H69&gt;0,CONCATENATE(IF(W69&lt;=12,W69,W69-12),IF(OR(W69&lt;12,W69=24),"am","pm"),"-",IF(X69&lt;=12,X69,X69-12),IF(OR(X69&lt;12,X69=24),"am","pm")),"")</f>
        <v>8am-12am</v>
      </c>
      <c r="AL69" s="1" t="str">
        <f>IF(J69&gt;0,CONCATENATE(IF(Y69&lt;=12,Y69,Y69-12),IF(OR(Y69&lt;12,Y69=24),"am","pm"),"-",IF(Z69&lt;=12,Z69,Z69-12),IF(OR(Z69&lt;12,Z69=24),"am","pm")),"")</f>
        <v>8am-12am</v>
      </c>
      <c r="AM69" s="1" t="str">
        <f>IF(L69&gt;0,CONCATENATE(IF(AA69&lt;=12,AA69,AA69-12),IF(OR(AA69&lt;12,AA69=24),"am","pm"),"-",IF(AB69&lt;=12,AB69,AB69-12),IF(OR(AB69&lt;12,AB69=24),"am","pm")),"")</f>
        <v/>
      </c>
      <c r="AN69" s="1" t="str">
        <f>IF(N69&gt;0,CONCATENATE(IF(AC69&lt;=12,AC69,AC69-12),IF(OR(AC69&lt;12,AC69=24),"am","pm"),"-",IF(AD69&lt;=12,AD69,AD69-12),IF(OR(AD69&lt;12,AD69=24),"am","pm")),"")</f>
        <v>8am-12am</v>
      </c>
      <c r="AO69" s="1" t="str">
        <f>IF(O69&gt;0,CONCATENATE(IF(AE69&lt;=12,AE69,AE69-12),IF(OR(AE69&lt;12,AE69=24),"am","pm"),"-",IF(AF69&lt;=12,AF69,AF69-12),IF(OR(AF69&lt;12,AF69=24),"am","pm")),"")</f>
        <v>8am-12am</v>
      </c>
      <c r="AP69" s="1" t="str">
        <f>IF(R69&gt;0,CONCATENATE(IF(AG69&lt;=12,AG69,AG69-12),IF(OR(AG69&lt;12,AG69=24),"am","pm"),"-",IF(AH69&lt;=12,AH69,AH69-12),IF(OR(AH69&lt;12,AH69=24),"am","pm")),"")</f>
        <v>8am-12am</v>
      </c>
      <c r="AQ69" s="1" t="str">
        <f>IF(T69&gt;0,CONCATENATE(IF(AI69&lt;=12,AI69,AI69-12),IF(OR(AI69&lt;12,AI69=24),"am","pm"),"-",IF(AJ69&lt;=12,AJ69,AJ69-12),IF(OR(AJ69&lt;12,AJ69=24),"am","pm")),"")</f>
        <v>8am-12am</v>
      </c>
      <c r="AR69" s="8" t="s">
        <v>259</v>
      </c>
      <c r="AU69" s="1" t="s">
        <v>28</v>
      </c>
      <c r="AV69" s="5" t="s">
        <v>307</v>
      </c>
      <c r="AW69" s="5" t="s">
        <v>307</v>
      </c>
      <c r="AX69" s="6" t="str">
        <f>CONCATENATE("{
    'name': """,B69,""",
    'area': ","""",C69,""",",
"'hours': {
      'sunday-start':","""",H69,"""",", 'sunday-end':","""",I69,"""",", 'monday-start':","""",J69,"""",", 'monday-end':","""",K69,"""",", 'tuesday-start':","""",L69,"""",", 'tuesday-end':","""",M69,""", 'wednesday-start':","""",N69,""", 'wednesday-end':","""",O69,""", 'thursday-start':","""",P69,""", 'thursday-end':","""",Q69,""", 'friday-start':","""",R69,""", 'friday-end':","""",S69,""", 'saturday-start':","""",T69,""", 'saturday-end':","""",U69,"""","},","  'description': ","""",V69,"""",", 'link':","""",AR69,"""",", 'pricing':","""",E69,"""",",   'phone-number': ","""",F69,"""",", 'address': ","""",G69,"""",", 'other-amenities': [","'",AS69,"','",AT69,"','",AU69,"'","]",", 'has-drink':",AV69,", 'has-food':",AW69,"},")</f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9" s="1" t="str">
        <f>IF(AS69&gt;0,"&lt;img src=@img/outdoor.png@&gt;","")</f>
        <v/>
      </c>
      <c r="AZ69" s="1" t="str">
        <f>IF(AT69&gt;0,"&lt;img src=@img/pets.png@&gt;","")</f>
        <v/>
      </c>
      <c r="BA69" s="1" t="str">
        <f>IF(AU69="hard","&lt;img src=@img/hard.png@&gt;",IF(AU69="medium","&lt;img src=@img/medium.png@&gt;",IF(AU69="easy","&lt;img src=@img/easy.png@&gt;","")))</f>
        <v>&lt;img src=@img/medium.png@&gt;</v>
      </c>
      <c r="BB69" s="1" t="str">
        <f>IF(AV69="true","&lt;img src=@img/drinkicon.png@&gt;","")</f>
        <v>&lt;img src=@img/drinkicon.png@&gt;</v>
      </c>
      <c r="BC69" s="1" t="str">
        <f>IF(AW69="true","&lt;img src=@img/foodicon.png@&gt;","")</f>
        <v>&lt;img src=@img/foodicon.png@&gt;</v>
      </c>
      <c r="BD69" s="1" t="str">
        <f>CONCATENATE(AY69,AZ69,BA69,BB69,BC69,BK69)</f>
        <v>&lt;img src=@img/medium.png@&gt;&lt;img src=@img/drinkicon.png@&gt;&lt;img src=@img/foodicon.png@&gt;</v>
      </c>
      <c r="BE69" s="1" t="str">
        <f>CONCATENATE(IF(AS69&gt;0,"outdoor ",""),IF(AT69&gt;0,"pet ",""),IF(AV69="true","drink ",""),IF(AW69="true","food ",""),AU69," ",E69," ",C69,IF(BJ69=TRUE," kid",""))</f>
        <v>drink food medium low cwest</v>
      </c>
      <c r="BF69" s="1" t="str">
        <f>IF(C69="old","Old Town",IF(C69="campus","Near Campus",IF(C69="sfoco","South Foco",IF(C69="nfoco","North Foco",IF(C69="midtown","Midtown",IF(C69="cwest","Campus West",IF(C69="efoco","East FoCo",IF(C69="windsor","Windsor",""))))))))</f>
        <v>Campus West</v>
      </c>
      <c r="BG69" s="1">
        <v>40.574339999999999</v>
      </c>
      <c r="BH69" s="1">
        <v>-105.100224</v>
      </c>
      <c r="BI69" s="1" t="str">
        <f>CONCATENATE("[",BG69,",",BH69,"],")</f>
        <v>[40.57434,-105.100224],</v>
      </c>
      <c r="BK69" s="1" t="str">
        <f>IF(BJ69&gt;0,"&lt;img src=@img/kidicon.png@&gt;","")</f>
        <v/>
      </c>
    </row>
    <row r="70" spans="2:64" ht="21" customHeight="1" x14ac:dyDescent="0.25">
      <c r="B70" s="1" t="s">
        <v>189</v>
      </c>
      <c r="C70" s="1" t="s">
        <v>429</v>
      </c>
      <c r="D70" s="1" t="s">
        <v>53</v>
      </c>
      <c r="E70" s="1" t="s">
        <v>54</v>
      </c>
      <c r="G70" s="1" t="s">
        <v>190</v>
      </c>
      <c r="J70" s="1">
        <v>1500</v>
      </c>
      <c r="K70" s="1">
        <v>1800</v>
      </c>
      <c r="L70" s="1">
        <v>1500</v>
      </c>
      <c r="M70" s="1">
        <v>1800</v>
      </c>
      <c r="N70" s="1">
        <v>1500</v>
      </c>
      <c r="O70" s="1">
        <v>1800</v>
      </c>
      <c r="P70" s="1">
        <v>1500</v>
      </c>
      <c r="Q70" s="1">
        <v>1800</v>
      </c>
      <c r="R70" s="1">
        <v>1500</v>
      </c>
      <c r="S70" s="1">
        <v>1800</v>
      </c>
      <c r="T70" s="1">
        <v>800</v>
      </c>
      <c r="U70" s="1">
        <v>2400</v>
      </c>
      <c r="V70" s="1" t="s">
        <v>533</v>
      </c>
      <c r="W70" s="1" t="str">
        <f>IF(H70&gt;0,H70/100,"")</f>
        <v/>
      </c>
      <c r="X70" s="1" t="str">
        <f>IF(I70&gt;0,I70/100,"")</f>
        <v/>
      </c>
      <c r="Y70" s="1">
        <f>IF(J70&gt;0,J70/100,"")</f>
        <v>15</v>
      </c>
      <c r="Z70" s="1">
        <f>IF(K70&gt;0,K70/100,"")</f>
        <v>18</v>
      </c>
      <c r="AA70" s="1">
        <f>IF(L70&gt;0,L70/100,"")</f>
        <v>15</v>
      </c>
      <c r="AB70" s="1">
        <f>IF(M70&gt;0,M70/100,"")</f>
        <v>18</v>
      </c>
      <c r="AC70" s="1">
        <f>IF(N70&gt;0,N70/100,"")</f>
        <v>15</v>
      </c>
      <c r="AD70" s="1">
        <f>IF(O70&gt;0,O70/100,"")</f>
        <v>18</v>
      </c>
      <c r="AE70" s="1">
        <f>IF(P70&gt;0,P70/100,"")</f>
        <v>15</v>
      </c>
      <c r="AF70" s="1">
        <f>IF(Q70&gt;0,Q70/100,"")</f>
        <v>18</v>
      </c>
      <c r="AG70" s="1">
        <f>IF(R70&gt;0,R70/100,"")</f>
        <v>15</v>
      </c>
      <c r="AH70" s="1">
        <f>IF(S70&gt;0,S70/100,"")</f>
        <v>18</v>
      </c>
      <c r="AI70" s="1">
        <f>IF(T70&gt;0,T70/100,"")</f>
        <v>8</v>
      </c>
      <c r="AJ70" s="1">
        <f>IF(U70&gt;0,U70/100,"")</f>
        <v>24</v>
      </c>
      <c r="AK70" s="1" t="str">
        <f>IF(H70&gt;0,CONCATENATE(IF(W70&lt;=12,W70,W70-12),IF(OR(W70&lt;12,W70=24),"am","pm"),"-",IF(X70&lt;=12,X70,X70-12),IF(OR(X70&lt;12,X70=24),"am","pm")),"")</f>
        <v/>
      </c>
      <c r="AL70" s="1" t="str">
        <f>IF(J70&gt;0,CONCATENATE(IF(Y70&lt;=12,Y70,Y70-12),IF(OR(Y70&lt;12,Y70=24),"am","pm"),"-",IF(Z70&lt;=12,Z70,Z70-12),IF(OR(Z70&lt;12,Z70=24),"am","pm")),"")</f>
        <v>3pm-6pm</v>
      </c>
      <c r="AM70" s="1" t="str">
        <f>IF(L70&gt;0,CONCATENATE(IF(AA70&lt;=12,AA70,AA70-12),IF(OR(AA70&lt;12,AA70=24),"am","pm"),"-",IF(AB70&lt;=12,AB70,AB70-12),IF(OR(AB70&lt;12,AB70=24),"am","pm")),"")</f>
        <v>3pm-6pm</v>
      </c>
      <c r="AN70" s="1" t="str">
        <f>IF(N70&gt;0,CONCATENATE(IF(AC70&lt;=12,AC70,AC70-12),IF(OR(AC70&lt;12,AC70=24),"am","pm"),"-",IF(AD70&lt;=12,AD70,AD70-12),IF(OR(AD70&lt;12,AD70=24),"am","pm")),"")</f>
        <v>3pm-6pm</v>
      </c>
      <c r="AO70" s="1" t="str">
        <f>IF(O70&gt;0,CONCATENATE(IF(AE70&lt;=12,AE70,AE70-12),IF(OR(AE70&lt;12,AE70=24),"am","pm"),"-",IF(AF70&lt;=12,AF70,AF70-12),IF(OR(AF70&lt;12,AF70=24),"am","pm")),"")</f>
        <v>3pm-6pm</v>
      </c>
      <c r="AP70" s="1" t="str">
        <f>IF(R70&gt;0,CONCATENATE(IF(AG70&lt;=12,AG70,AG70-12),IF(OR(AG70&lt;12,AG70=24),"am","pm"),"-",IF(AH70&lt;=12,AH70,AH70-12),IF(OR(AH70&lt;12,AH70=24),"am","pm")),"")</f>
        <v>3pm-6pm</v>
      </c>
      <c r="AQ70" s="1" t="str">
        <f>IF(T70&gt;0,CONCATENATE(IF(AI70&lt;=12,AI70,AI70-12),IF(OR(AI70&lt;12,AI70=24),"am","pm"),"-",IF(AJ70&lt;=12,AJ70,AJ70-12),IF(OR(AJ70&lt;12,AJ70=24),"am","pm")),"")</f>
        <v>8am-12am</v>
      </c>
      <c r="AR70" s="10" t="s">
        <v>260</v>
      </c>
      <c r="AU70" s="1" t="s">
        <v>300</v>
      </c>
      <c r="AV70" s="5" t="s">
        <v>307</v>
      </c>
      <c r="AW70" s="5" t="s">
        <v>307</v>
      </c>
      <c r="AX70" s="6" t="str">
        <f>CONCATENATE("{
    'name': """,B70,""",
    'area': ","""",C70,""",",
"'hours': {
      'sunday-start':","""",H70,"""",", 'sunday-end':","""",I70,"""",", 'monday-start':","""",J70,"""",", 'monday-end':","""",K70,"""",", 'tuesday-start':","""",L70,"""",", 'tuesday-end':","""",M70,""", 'wednesday-start':","""",N70,""", 'wednesday-end':","""",O70,""", 'thursday-start':","""",P70,""", 'thursday-end':","""",Q70,""", 'friday-start':","""",R70,""", 'friday-end':","""",S70,""", 'saturday-start':","""",T70,""", 'saturday-end':","""",U70,"""","},","  'description': ","""",V70,"""",", 'link':","""",AR70,"""",", 'pricing':","""",E70,"""",",   'phone-number': ","""",F70,"""",", 'address': ","""",G70,"""",", 'other-amenities': [","'",AS70,"','",AT70,"','",AU70,"'","]",", 'has-drink':",AV70,", 'has-food':",AW70,"},")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70" s="1" t="str">
        <f>IF(AS70&gt;0,"&lt;img src=@img/outdoor.png@&gt;","")</f>
        <v/>
      </c>
      <c r="AZ70" s="1" t="str">
        <f>IF(AT70&gt;0,"&lt;img src=@img/pets.png@&gt;","")</f>
        <v/>
      </c>
      <c r="BA70" s="1" t="str">
        <f>IF(AU70="hard","&lt;img src=@img/hard.png@&gt;",IF(AU70="medium","&lt;img src=@img/medium.png@&gt;",IF(AU70="easy","&lt;img src=@img/easy.png@&gt;","")))</f>
        <v>&lt;img src=@img/easy.png@&gt;</v>
      </c>
      <c r="BB70" s="1" t="str">
        <f>IF(AV70="true","&lt;img src=@img/drinkicon.png@&gt;","")</f>
        <v>&lt;img src=@img/drinkicon.png@&gt;</v>
      </c>
      <c r="BC70" s="1" t="str">
        <f>IF(AW70="true","&lt;img src=@img/foodicon.png@&gt;","")</f>
        <v>&lt;img src=@img/foodicon.png@&gt;</v>
      </c>
      <c r="BD70" s="1" t="str">
        <f>CONCATENATE(AY70,AZ70,BA70,BB70,BC70,BK70)</f>
        <v>&lt;img src=@img/easy.png@&gt;&lt;img src=@img/drinkicon.png@&gt;&lt;img src=@img/foodicon.png@&gt;</v>
      </c>
      <c r="BE70" s="1" t="str">
        <f>CONCATENATE(IF(AS70&gt;0,"outdoor ",""),IF(AT70&gt;0,"pet ",""),IF(AV70="true","drink ",""),IF(AW70="true","food ",""),AU70," ",E70," ",C70,IF(BJ70=TRUE," kid",""))</f>
        <v>drink food easy low sfoco</v>
      </c>
      <c r="BF70" s="1" t="str">
        <f>IF(C70="old","Old Town",IF(C70="campus","Near Campus",IF(C70="sfoco","South Foco",IF(C70="nfoco","North Foco",IF(C70="midtown","Midtown",IF(C70="cwest","Campus West",IF(C70="efoco","East FoCo",IF(C70="windsor","Windsor",""))))))))</f>
        <v>South Foco</v>
      </c>
      <c r="BG70" s="1">
        <v>40.522661999999997</v>
      </c>
      <c r="BH70" s="1">
        <v>-105.023278</v>
      </c>
      <c r="BI70" s="1" t="str">
        <f>CONCATENATE("[",BG70,",",BH70,"],")</f>
        <v>[40.522662,-105.023278],</v>
      </c>
      <c r="BK70" s="1" t="str">
        <f>IF(BJ70&gt;0,"&lt;img src=@img/kidicon.png@&gt;","")</f>
        <v/>
      </c>
    </row>
    <row r="71" spans="2:64" ht="21" customHeight="1" x14ac:dyDescent="0.25">
      <c r="B71" s="1" t="s">
        <v>448</v>
      </c>
      <c r="C71" s="1" t="s">
        <v>310</v>
      </c>
      <c r="E71" s="1" t="s">
        <v>432</v>
      </c>
      <c r="G71" s="1" t="s">
        <v>465</v>
      </c>
      <c r="W71" s="1" t="str">
        <f>IF(H71&gt;0,H71/100,"")</f>
        <v/>
      </c>
      <c r="X71" s="1" t="str">
        <f>IF(I71&gt;0,I71/100,"")</f>
        <v/>
      </c>
      <c r="Y71" s="1" t="str">
        <f>IF(J71&gt;0,J71/100,"")</f>
        <v/>
      </c>
      <c r="Z71" s="1" t="str">
        <f>IF(K71&gt;0,K71/100,"")</f>
        <v/>
      </c>
      <c r="AA71" s="1" t="str">
        <f>IF(L71&gt;0,L71/100,"")</f>
        <v/>
      </c>
      <c r="AB71" s="1" t="str">
        <f>IF(M71&gt;0,M71/100,"")</f>
        <v/>
      </c>
      <c r="AC71" s="1" t="str">
        <f>IF(N71&gt;0,N71/100,"")</f>
        <v/>
      </c>
      <c r="AD71" s="1" t="str">
        <f>IF(O71&gt;0,O71/100,"")</f>
        <v/>
      </c>
      <c r="AE71" s="1" t="str">
        <f>IF(P71&gt;0,P71/100,"")</f>
        <v/>
      </c>
      <c r="AF71" s="1" t="str">
        <f>IF(Q71&gt;0,Q71/100,"")</f>
        <v/>
      </c>
      <c r="AG71" s="1" t="str">
        <f>IF(R71&gt;0,R71/100,"")</f>
        <v/>
      </c>
      <c r="AH71" s="1" t="str">
        <f>IF(S71&gt;0,S71/100,"")</f>
        <v/>
      </c>
      <c r="AI71" s="1" t="str">
        <f>IF(T71&gt;0,T71/100,"")</f>
        <v/>
      </c>
      <c r="AJ71" s="1" t="str">
        <f>IF(U71&gt;0,U71/100,"")</f>
        <v/>
      </c>
      <c r="AK71" s="1" t="str">
        <f>IF(H71&gt;0,CONCATENATE(IF(W71&lt;=12,W71,W71-12),IF(OR(W71&lt;12,W71=24),"am","pm"),"-",IF(X71&lt;=12,X71,X71-12),IF(OR(X71&lt;12,X71=24),"am","pm")),"")</f>
        <v/>
      </c>
      <c r="AL71" s="1" t="str">
        <f>IF(J71&gt;0,CONCATENATE(IF(Y71&lt;=12,Y71,Y71-12),IF(OR(Y71&lt;12,Y71=24),"am","pm"),"-",IF(Z71&lt;=12,Z71,Z71-12),IF(OR(Z71&lt;12,Z71=24),"am","pm")),"")</f>
        <v/>
      </c>
      <c r="AM71" s="1" t="str">
        <f>IF(L71&gt;0,CONCATENATE(IF(AA71&lt;=12,AA71,AA71-12),IF(OR(AA71&lt;12,AA71=24),"am","pm"),"-",IF(AB71&lt;=12,AB71,AB71-12),IF(OR(AB71&lt;12,AB71=24),"am","pm")),"")</f>
        <v/>
      </c>
      <c r="AN71" s="1" t="str">
        <f>IF(N71&gt;0,CONCATENATE(IF(AC71&lt;=12,AC71,AC71-12),IF(OR(AC71&lt;12,AC71=24),"am","pm"),"-",IF(AD71&lt;=12,AD71,AD71-12),IF(OR(AD71&lt;12,AD71=24),"am","pm")),"")</f>
        <v/>
      </c>
      <c r="AO71" s="1" t="str">
        <f>IF(O71&gt;0,CONCATENATE(IF(AE71&lt;=12,AE71,AE71-12),IF(OR(AE71&lt;12,AE71=24),"am","pm"),"-",IF(AF71&lt;=12,AF71,AF71-12),IF(OR(AF71&lt;12,AF71=24),"am","pm")),"")</f>
        <v/>
      </c>
      <c r="AP71" s="1" t="str">
        <f>IF(R71&gt;0,CONCATENATE(IF(AG71&lt;=12,AG71,AG71-12),IF(OR(AG71&lt;12,AG71=24),"am","pm"),"-",IF(AH71&lt;=12,AH71,AH71-12),IF(OR(AH71&lt;12,AH71=24),"am","pm")),"")</f>
        <v/>
      </c>
      <c r="AQ71" s="1" t="str">
        <f>IF(T71&gt;0,CONCATENATE(IF(AI71&lt;=12,AI71,AI71-12),IF(OR(AI71&lt;12,AI71=24),"am","pm"),"-",IF(AJ71&lt;=12,AJ71,AJ71-12),IF(OR(AJ71&lt;12,AJ71=24),"am","pm")),"")</f>
        <v/>
      </c>
      <c r="AU71" s="1" t="s">
        <v>300</v>
      </c>
      <c r="AV71" s="1" t="b">
        <v>0</v>
      </c>
      <c r="AW71" s="1" t="b">
        <v>0</v>
      </c>
      <c r="AX71" s="6" t="str">
        <f>CONCATENATE("{
    'name': """,B71,""",
    'area': ","""",C71,""",",
"'hours': {
      'sunday-start':","""",H71,"""",", 'sunday-end':","""",I71,"""",", 'monday-start':","""",J71,"""",", 'monday-end':","""",K71,"""",", 'tuesday-start':","""",L71,"""",", 'tuesday-end':","""",M71,""", 'wednesday-start':","""",N71,""", 'wednesday-end':","""",O71,""", 'thursday-start':","""",P71,""", 'thursday-end':","""",Q71,""", 'friday-start':","""",R71,""", 'friday-end':","""",S71,""", 'saturday-start':","""",T71,""", 'saturday-end':","""",U71,"""","},","  'description': ","""",V71,"""",", 'link':","""",AR71,"""",", 'pricing':","""",E71,"""",",   'phone-number': ","""",F71,"""",", 'address': ","""",G71,"""",", 'other-amenities': [","'",AS71,"','",AT71,"','",AU71,"'","]",", 'has-drink':",AV71,", 'has-food':",AW71,"},")</f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71" s="1" t="str">
        <f>IF(AS71&gt;0,"&lt;img src=@img/outdoor.png@&gt;","")</f>
        <v/>
      </c>
      <c r="AZ71" s="1" t="str">
        <f>IF(AT71&gt;0,"&lt;img src=@img/pets.png@&gt;","")</f>
        <v/>
      </c>
      <c r="BA71" s="1" t="str">
        <f>IF(AU71="hard","&lt;img src=@img/hard.png@&gt;",IF(AU71="medium","&lt;img src=@img/medium.png@&gt;",IF(AU71="easy","&lt;img src=@img/easy.png@&gt;","")))</f>
        <v>&lt;img src=@img/easy.png@&gt;</v>
      </c>
      <c r="BB71" s="1" t="str">
        <f>IF(AV71="true","&lt;img src=@img/drinkicon.png@&gt;","")</f>
        <v/>
      </c>
      <c r="BC71" s="1" t="str">
        <f>IF(AW71="true","&lt;img src=@img/foodicon.png@&gt;","")</f>
        <v/>
      </c>
      <c r="BD71" s="1" t="str">
        <f>CONCATENATE(AY71,AZ71,BA71,BB71,BC71,BK71)</f>
        <v>&lt;img src=@img/easy.png@&gt;&lt;img src=@img/kidicon.png@&gt;</v>
      </c>
      <c r="BE71" s="1" t="str">
        <f>CONCATENATE(IF(AS71&gt;0,"outdoor ",""),IF(AT71&gt;0,"pet ",""),IF(AV71="true","drink ",""),IF(AW71="true","food ",""),AU71," ",E71," ",C71,IF(BJ71=TRUE," kid",""))</f>
        <v>easy med midtown kid</v>
      </c>
      <c r="BF71" s="1" t="str">
        <f>IF(C71="old","Old Town",IF(C71="campus","Near Campus",IF(C71="sfoco","South Foco",IF(C71="nfoco","North Foco",IF(C71="midtown","Midtown",IF(C71="cwest","Campus West",IF(C71="efoco","East FoCo",IF(C71="windsor","Windsor",""))))))))</f>
        <v>Midtown</v>
      </c>
      <c r="BG71" s="1">
        <v>40.551048999999999</v>
      </c>
      <c r="BH71" s="1">
        <v>-105.05831000000001</v>
      </c>
      <c r="BI71" s="1" t="str">
        <f>CONCATENATE("[",BG71,",",BH71,"],")</f>
        <v>[40.551049,-105.05831],</v>
      </c>
      <c r="BJ71" s="1" t="b">
        <v>1</v>
      </c>
      <c r="BK71" s="1" t="str">
        <f>IF(BJ71&gt;0,"&lt;img src=@img/kidicon.png@&gt;","")</f>
        <v>&lt;img src=@img/kidicon.png@&gt;</v>
      </c>
      <c r="BL71" s="1" t="s">
        <v>458</v>
      </c>
    </row>
    <row r="72" spans="2:64" ht="21" customHeight="1" x14ac:dyDescent="0.25">
      <c r="B72" s="1" t="s">
        <v>191</v>
      </c>
      <c r="C72" s="1" t="s">
        <v>310</v>
      </c>
      <c r="D72" s="1" t="s">
        <v>272</v>
      </c>
      <c r="E72" s="1" t="s">
        <v>432</v>
      </c>
      <c r="G72" s="1" t="s">
        <v>192</v>
      </c>
      <c r="W72" s="1" t="str">
        <f>IF(H72&gt;0,H72/100,"")</f>
        <v/>
      </c>
      <c r="X72" s="1" t="str">
        <f>IF(I72&gt;0,I72/100,"")</f>
        <v/>
      </c>
      <c r="Y72" s="1" t="str">
        <f>IF(J72&gt;0,J72/100,"")</f>
        <v/>
      </c>
      <c r="Z72" s="1" t="str">
        <f>IF(K72&gt;0,K72/100,"")</f>
        <v/>
      </c>
      <c r="AA72" s="1" t="str">
        <f>IF(L72&gt;0,L72/100,"")</f>
        <v/>
      </c>
      <c r="AB72" s="1" t="str">
        <f>IF(M72&gt;0,M72/100,"")</f>
        <v/>
      </c>
      <c r="AC72" s="1" t="str">
        <f>IF(N72&gt;0,N72/100,"")</f>
        <v/>
      </c>
      <c r="AD72" s="1" t="str">
        <f>IF(O72&gt;0,O72/100,"")</f>
        <v/>
      </c>
      <c r="AE72" s="1" t="str">
        <f>IF(P72&gt;0,P72/100,"")</f>
        <v/>
      </c>
      <c r="AF72" s="1" t="str">
        <f>IF(Q72&gt;0,Q72/100,"")</f>
        <v/>
      </c>
      <c r="AG72" s="1" t="str">
        <f>IF(R72&gt;0,R72/100,"")</f>
        <v/>
      </c>
      <c r="AH72" s="1" t="str">
        <f>IF(S72&gt;0,S72/100,"")</f>
        <v/>
      </c>
      <c r="AI72" s="1" t="str">
        <f>IF(T72&gt;0,T72/100,"")</f>
        <v/>
      </c>
      <c r="AJ72" s="1" t="str">
        <f>IF(U72&gt;0,U72/100,"")</f>
        <v/>
      </c>
      <c r="AK72" s="1" t="str">
        <f>IF(H72&gt;0,CONCATENATE(IF(W72&lt;=12,W72,W72-12),IF(OR(W72&lt;12,W72=24),"am","pm"),"-",IF(X72&lt;=12,X72,X72-12),IF(OR(X72&lt;12,X72=24),"am","pm")),"")</f>
        <v/>
      </c>
      <c r="AL72" s="1" t="str">
        <f>IF(J72&gt;0,CONCATENATE(IF(Y72&lt;=12,Y72,Y72-12),IF(OR(Y72&lt;12,Y72=24),"am","pm"),"-",IF(Z72&lt;=12,Z72,Z72-12),IF(OR(Z72&lt;12,Z72=24),"am","pm")),"")</f>
        <v/>
      </c>
      <c r="AM72" s="1" t="str">
        <f>IF(L72&gt;0,CONCATENATE(IF(AA72&lt;=12,AA72,AA72-12),IF(OR(AA72&lt;12,AA72=24),"am","pm"),"-",IF(AB72&lt;=12,AB72,AB72-12),IF(OR(AB72&lt;12,AB72=24),"am","pm")),"")</f>
        <v/>
      </c>
      <c r="AN72" s="1" t="str">
        <f>IF(N72&gt;0,CONCATENATE(IF(AC72&lt;=12,AC72,AC72-12),IF(OR(AC72&lt;12,AC72=24),"am","pm"),"-",IF(AD72&lt;=12,AD72,AD72-12),IF(OR(AD72&lt;12,AD72=24),"am","pm")),"")</f>
        <v/>
      </c>
      <c r="AO72" s="1" t="str">
        <f>IF(O72&gt;0,CONCATENATE(IF(AE72&lt;=12,AE72,AE72-12),IF(OR(AE72&lt;12,AE72=24),"am","pm"),"-",IF(AF72&lt;=12,AF72,AF72-12),IF(OR(AF72&lt;12,AF72=24),"am","pm")),"")</f>
        <v/>
      </c>
      <c r="AP72" s="1" t="str">
        <f>IF(R72&gt;0,CONCATENATE(IF(AG72&lt;=12,AG72,AG72-12),IF(OR(AG72&lt;12,AG72=24),"am","pm"),"-",IF(AH72&lt;=12,AH72,AH72-12),IF(OR(AH72&lt;12,AH72=24),"am","pm")),"")</f>
        <v/>
      </c>
      <c r="AQ72" s="1" t="str">
        <f>IF(T72&gt;0,CONCATENATE(IF(AI72&lt;=12,AI72,AI72-12),IF(OR(AI72&lt;12,AI72=24),"am","pm"),"-",IF(AJ72&lt;=12,AJ72,AJ72-12),IF(OR(AJ72&lt;12,AJ72=24),"am","pm")),"")</f>
        <v/>
      </c>
      <c r="AR72" s="8" t="s">
        <v>261</v>
      </c>
      <c r="AS72" s="1" t="s">
        <v>296</v>
      </c>
      <c r="AU72" s="1" t="s">
        <v>300</v>
      </c>
      <c r="AV72" s="5" t="s">
        <v>308</v>
      </c>
      <c r="AW72" s="5" t="s">
        <v>308</v>
      </c>
      <c r="AX72" s="6" t="str">
        <f>CONCATENATE("{
    'name': """,B72,""",
    'area': ","""",C72,""",",
"'hours': {
      'sunday-start':","""",H72,"""",", 'sunday-end':","""",I72,"""",", 'monday-start':","""",J72,"""",", 'monday-end':","""",K72,"""",", 'tuesday-start':","""",L72,"""",", 'tuesday-end':","""",M72,""", 'wednesday-start':","""",N72,""", 'wednesday-end':","""",O72,""", 'thursday-start':","""",P72,""", 'thursday-end':","""",Q72,""", 'friday-start':","""",R72,""", 'friday-end':","""",S72,""", 'saturday-start':","""",T72,""", 'saturday-end':","""",U72,"""","},","  'description': ","""",V72,"""",", 'link':","""",AR72,"""",", 'pricing':","""",E72,"""",",   'phone-number': ","""",F72,"""",", 'address': ","""",G72,"""",", 'other-amenities': [","'",AS72,"','",AT72,"','",AU72,"'","]",", 'has-drink':",AV72,", 'has-food':",AW72,"},")</f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2" s="1" t="str">
        <f>IF(AS72&gt;0,"&lt;img src=@img/outdoor.png@&gt;","")</f>
        <v>&lt;img src=@img/outdoor.png@&gt;</v>
      </c>
      <c r="AZ72" s="1" t="str">
        <f>IF(AT72&gt;0,"&lt;img src=@img/pets.png@&gt;","")</f>
        <v/>
      </c>
      <c r="BA72" s="1" t="str">
        <f>IF(AU72="hard","&lt;img src=@img/hard.png@&gt;",IF(AU72="medium","&lt;img src=@img/medium.png@&gt;",IF(AU72="easy","&lt;img src=@img/easy.png@&gt;","")))</f>
        <v>&lt;img src=@img/easy.png@&gt;</v>
      </c>
      <c r="BB72" s="1" t="str">
        <f>IF(AV72="true","&lt;img src=@img/drinkicon.png@&gt;","")</f>
        <v/>
      </c>
      <c r="BC72" s="1" t="str">
        <f>IF(AW72="true","&lt;img src=@img/foodicon.png@&gt;","")</f>
        <v/>
      </c>
      <c r="BD72" s="1" t="str">
        <f>CONCATENATE(AY72,AZ72,BA72,BB72,BC72,BK72)</f>
        <v>&lt;img src=@img/outdoor.png@&gt;&lt;img src=@img/easy.png@&gt;</v>
      </c>
      <c r="BE72" s="1" t="str">
        <f>CONCATENATE(IF(AS72&gt;0,"outdoor ",""),IF(AT72&gt;0,"pet ",""),IF(AV72="true","drink ",""),IF(AW72="true","food ",""),AU72," ",E72," ",C72,IF(BJ72=TRUE," kid",""))</f>
        <v>outdoor easy med midtown</v>
      </c>
      <c r="BF72" s="1" t="str">
        <f>IF(C72="old","Old Town",IF(C72="campus","Near Campus",IF(C72="sfoco","South Foco",IF(C72="nfoco","North Foco",IF(C72="midtown","Midtown",IF(C72="cwest","Campus West",IF(C72="efoco","East FoCo",IF(C72="windsor","Windsor",""))))))))</f>
        <v>Midtown</v>
      </c>
      <c r="BG72" s="1">
        <v>40.539341999999998</v>
      </c>
      <c r="BH72" s="1">
        <v>-105.075287</v>
      </c>
      <c r="BI72" s="1" t="str">
        <f>CONCATENATE("[",BG72,",",BH72,"],")</f>
        <v>[40.539342,-105.075287],</v>
      </c>
      <c r="BK72" s="1" t="str">
        <f>IF(BJ72&gt;0,"&lt;img src=@img/kidicon.png@&gt;","")</f>
        <v/>
      </c>
    </row>
    <row r="73" spans="2:64" ht="21" customHeight="1" x14ac:dyDescent="0.25">
      <c r="B73" s="1" t="s">
        <v>597</v>
      </c>
      <c r="C73" s="1" t="s">
        <v>427</v>
      </c>
      <c r="E73" s="1" t="s">
        <v>432</v>
      </c>
      <c r="G73" s="9" t="s">
        <v>598</v>
      </c>
      <c r="H73" s="1">
        <v>1600</v>
      </c>
      <c r="I73" s="1">
        <v>1800</v>
      </c>
      <c r="J73" s="1">
        <v>1600</v>
      </c>
      <c r="K73" s="1">
        <v>1800</v>
      </c>
      <c r="L73" s="1">
        <v>1600</v>
      </c>
      <c r="M73" s="1">
        <v>1800</v>
      </c>
      <c r="N73" s="1">
        <v>1600</v>
      </c>
      <c r="O73" s="1">
        <v>1800</v>
      </c>
      <c r="P73" s="1">
        <v>1600</v>
      </c>
      <c r="Q73" s="1">
        <v>1800</v>
      </c>
      <c r="R73" s="1">
        <v>1600</v>
      </c>
      <c r="S73" s="1">
        <v>1800</v>
      </c>
      <c r="T73" s="1">
        <v>1600</v>
      </c>
      <c r="U73" s="1">
        <v>1800</v>
      </c>
      <c r="V73" s="6" t="s">
        <v>748</v>
      </c>
      <c r="W73" s="1">
        <f>IF(H73&gt;0,H73/100,"")</f>
        <v>16</v>
      </c>
      <c r="X73" s="1">
        <f>IF(I73&gt;0,I73/100,"")</f>
        <v>18</v>
      </c>
      <c r="Y73" s="1">
        <f>IF(J73&gt;0,J73/100,"")</f>
        <v>16</v>
      </c>
      <c r="Z73" s="1">
        <f>IF(K73&gt;0,K73/100,"")</f>
        <v>18</v>
      </c>
      <c r="AA73" s="1">
        <f>IF(L73&gt;0,L73/100,"")</f>
        <v>16</v>
      </c>
      <c r="AB73" s="1">
        <f>IF(M73&gt;0,M73/100,"")</f>
        <v>18</v>
      </c>
      <c r="AC73" s="1">
        <f>IF(N73&gt;0,N73/100,"")</f>
        <v>16</v>
      </c>
      <c r="AD73" s="1">
        <f>IF(O73&gt;0,O73/100,"")</f>
        <v>18</v>
      </c>
      <c r="AE73" s="1">
        <f>IF(P73&gt;0,P73/100,"")</f>
        <v>16</v>
      </c>
      <c r="AF73" s="1">
        <f>IF(Q73&gt;0,Q73/100,"")</f>
        <v>18</v>
      </c>
      <c r="AG73" s="1">
        <f>IF(R73&gt;0,R73/100,"")</f>
        <v>16</v>
      </c>
      <c r="AH73" s="1">
        <f>IF(S73&gt;0,S73/100,"")</f>
        <v>18</v>
      </c>
      <c r="AI73" s="1">
        <f>IF(T73&gt;0,T73/100,"")</f>
        <v>16</v>
      </c>
      <c r="AJ73" s="1">
        <f>IF(U73&gt;0,U73/100,"")</f>
        <v>18</v>
      </c>
      <c r="AK73" s="1" t="str">
        <f>IF(H73&gt;0,CONCATENATE(IF(W73&lt;=12,W73,W73-12),IF(OR(W73&lt;12,W73=24),"am","pm"),"-",IF(X73&lt;=12,X73,X73-12),IF(OR(X73&lt;12,X73=24),"am","pm")),"")</f>
        <v>4pm-6pm</v>
      </c>
      <c r="AL73" s="1" t="str">
        <f>IF(J73&gt;0,CONCATENATE(IF(Y73&lt;=12,Y73,Y73-12),IF(OR(Y73&lt;12,Y73=24),"am","pm"),"-",IF(Z73&lt;=12,Z73,Z73-12),IF(OR(Z73&lt;12,Z73=24),"am","pm")),"")</f>
        <v>4pm-6pm</v>
      </c>
      <c r="AM73" s="1" t="str">
        <f>IF(L73&gt;0,CONCATENATE(IF(AA73&lt;=12,AA73,AA73-12),IF(OR(AA73&lt;12,AA73=24),"am","pm"),"-",IF(AB73&lt;=12,AB73,AB73-12),IF(OR(AB73&lt;12,AB73=24),"am","pm")),"")</f>
        <v>4pm-6pm</v>
      </c>
      <c r="AN73" s="1" t="str">
        <f>IF(N73&gt;0,CONCATENATE(IF(AC73&lt;=12,AC73,AC73-12),IF(OR(AC73&lt;12,AC73=24),"am","pm"),"-",IF(AD73&lt;=12,AD73,AD73-12),IF(OR(AD73&lt;12,AD73=24),"am","pm")),"")</f>
        <v>4pm-6pm</v>
      </c>
      <c r="AO73" s="1" t="str">
        <f>IF(O73&gt;0,CONCATENATE(IF(AE73&lt;=12,AE73,AE73-12),IF(OR(AE73&lt;12,AE73=24),"am","pm"),"-",IF(AF73&lt;=12,AF73,AF73-12),IF(OR(AF73&lt;12,AF73=24),"am","pm")),"")</f>
        <v>4pm-6pm</v>
      </c>
      <c r="AP73" s="1" t="str">
        <f>IF(R73&gt;0,CONCATENATE(IF(AG73&lt;=12,AG73,AG73-12),IF(OR(AG73&lt;12,AG73=24),"am","pm"),"-",IF(AH73&lt;=12,AH73,AH73-12),IF(OR(AH73&lt;12,AH73=24),"am","pm")),"")</f>
        <v>4pm-6pm</v>
      </c>
      <c r="AQ73" s="1" t="str">
        <f>IF(T73&gt;0,CONCATENATE(IF(AI73&lt;=12,AI73,AI73-12),IF(OR(AI73&lt;12,AI73=24),"am","pm"),"-",IF(AJ73&lt;=12,AJ73,AJ73-12),IF(OR(AJ73&lt;12,AJ73=24),"am","pm")),"")</f>
        <v>4pm-6pm</v>
      </c>
      <c r="AR73" s="15" t="s">
        <v>599</v>
      </c>
      <c r="AS73" s="1" t="s">
        <v>296</v>
      </c>
      <c r="AU73" s="1" t="s">
        <v>300</v>
      </c>
      <c r="AV73" s="5" t="s">
        <v>307</v>
      </c>
      <c r="AW73" s="1" t="b">
        <v>0</v>
      </c>
      <c r="AX73" s="6" t="str">
        <f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"All sorts of great happy hour small plates!&lt;br&gt;Draught beers at $4/glass&lt;br&gt;Select wines at $5/glass&lt;br&gt;House cocktails at $6/glass&lt;br&gt;Private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3" s="1" t="str">
        <f>IF(AS73&gt;0,"&lt;img src=@img/outdoor.png@&gt;","")</f>
        <v>&lt;img src=@img/outdoor.png@&gt;</v>
      </c>
      <c r="AZ73" s="1" t="str">
        <f>IF(AT73&gt;0,"&lt;img src=@img/pets.png@&gt;","")</f>
        <v/>
      </c>
      <c r="BA73" s="1" t="str">
        <f>IF(AU73="hard","&lt;img src=@img/hard.png@&gt;",IF(AU73="medium","&lt;img src=@img/medium.png@&gt;",IF(AU73="easy","&lt;img src=@img/easy.png@&gt;","")))</f>
        <v>&lt;img src=@img/easy.png@&gt;</v>
      </c>
      <c r="BB73" s="1" t="str">
        <f>IF(AV73="true","&lt;img src=@img/drinkicon.png@&gt;","")</f>
        <v>&lt;img src=@img/drinkicon.png@&gt;</v>
      </c>
      <c r="BC73" s="1" t="str">
        <f>IF(AW73="true","&lt;img src=@img/foodicon.png@&gt;","")</f>
        <v/>
      </c>
      <c r="BD73" s="1" t="str">
        <f>CONCATENATE(AY73,AZ73,BA73,BB73,BC73,BK73)</f>
        <v>&lt;img src=@img/outdoor.png@&gt;&lt;img src=@img/easy.png@&gt;&lt;img src=@img/drinkicon.png@&gt;</v>
      </c>
      <c r="BE73" s="1" t="str">
        <f>CONCATENATE(IF(AS73&gt;0,"outdoor ",""),IF(AT73&gt;0,"pet ",""),IF(AV73="true","drink ",""),IF(AW73="true","food ",""),AU73," ",E73," ",C73,IF(BJ73=TRUE," kid",""))</f>
        <v>outdoor drink easy med old</v>
      </c>
      <c r="BF73" s="1" t="str">
        <f>IF(C73="old","Old Town",IF(C73="campus","Near Campus",IF(C73="sfoco","South Foco",IF(C73="nfoco","North Foco",IF(C73="midtown","Midtown",IF(C73="cwest","Campus West",IF(C73="efoco","East FoCo",IF(C73="windsor","Windsor",""))))))))</f>
        <v>Old Town</v>
      </c>
      <c r="BG73" s="1">
        <v>40.590029999999999</v>
      </c>
      <c r="BH73" s="1">
        <v>-105.07362999999999</v>
      </c>
      <c r="BI73" s="1" t="str">
        <f>CONCATENATE("[",BG73,",",BH73,"],")</f>
        <v>[40.59003,-105.07363],</v>
      </c>
    </row>
    <row r="74" spans="2:64" ht="21" customHeight="1" x14ac:dyDescent="0.25">
      <c r="B74" s="1" t="s">
        <v>534</v>
      </c>
      <c r="C74" s="1" t="s">
        <v>736</v>
      </c>
      <c r="E74" s="1" t="s">
        <v>432</v>
      </c>
      <c r="G74" s="1" t="s">
        <v>535</v>
      </c>
      <c r="W74" s="1" t="str">
        <f>IF(H74&gt;0,H74/100,"")</f>
        <v/>
      </c>
      <c r="X74" s="1" t="str">
        <f>IF(I74&gt;0,I74/100,"")</f>
        <v/>
      </c>
      <c r="Y74" s="1" t="str">
        <f>IF(J74&gt;0,J74/100,"")</f>
        <v/>
      </c>
      <c r="Z74" s="1" t="str">
        <f>IF(K74&gt;0,K74/100,"")</f>
        <v/>
      </c>
      <c r="AA74" s="1" t="str">
        <f>IF(L74&gt;0,L74/100,"")</f>
        <v/>
      </c>
      <c r="AB74" s="1" t="str">
        <f>IF(M74&gt;0,M74/100,"")</f>
        <v/>
      </c>
      <c r="AC74" s="1" t="str">
        <f>IF(N74&gt;0,N74/100,"")</f>
        <v/>
      </c>
      <c r="AD74" s="1" t="str">
        <f>IF(O74&gt;0,O74/100,"")</f>
        <v/>
      </c>
      <c r="AE74" s="1" t="str">
        <f>IF(P74&gt;0,P74/100,"")</f>
        <v/>
      </c>
      <c r="AF74" s="1" t="str">
        <f>IF(Q74&gt;0,Q74/100,"")</f>
        <v/>
      </c>
      <c r="AG74" s="1" t="str">
        <f>IF(R74&gt;0,R74/100,"")</f>
        <v/>
      </c>
      <c r="AH74" s="1" t="str">
        <f>IF(S74&gt;0,S74/100,"")</f>
        <v/>
      </c>
      <c r="AI74" s="1" t="str">
        <f>IF(T74&gt;0,T74/100,"")</f>
        <v/>
      </c>
      <c r="AJ74" s="1" t="str">
        <f>IF(U74&gt;0,U74/100,"")</f>
        <v/>
      </c>
      <c r="AK74" s="1" t="str">
        <f>IF(H74&gt;0,CONCATENATE(IF(W74&lt;=12,W74,W74-12),IF(OR(W74&lt;12,W74=24),"am","pm"),"-",IF(X74&lt;=12,X74,X74-12),IF(OR(X74&lt;12,X74=24),"am","pm")),"")</f>
        <v/>
      </c>
      <c r="AL74" s="1" t="str">
        <f>IF(J74&gt;0,CONCATENATE(IF(Y74&lt;=12,Y74,Y74-12),IF(OR(Y74&lt;12,Y74=24),"am","pm"),"-",IF(Z74&lt;=12,Z74,Z74-12),IF(OR(Z74&lt;12,Z74=24),"am","pm")),"")</f>
        <v/>
      </c>
      <c r="AM74" s="1" t="str">
        <f>IF(L74&gt;0,CONCATENATE(IF(AA74&lt;=12,AA74,AA74-12),IF(OR(AA74&lt;12,AA74=24),"am","pm"),"-",IF(AB74&lt;=12,AB74,AB74-12),IF(OR(AB74&lt;12,AB74=24),"am","pm")),"")</f>
        <v/>
      </c>
      <c r="AN74" s="1" t="str">
        <f>IF(N74&gt;0,CONCATENATE(IF(AC74&lt;=12,AC74,AC74-12),IF(OR(AC74&lt;12,AC74=24),"am","pm"),"-",IF(AD74&lt;=12,AD74,AD74-12),IF(OR(AD74&lt;12,AD74=24),"am","pm")),"")</f>
        <v/>
      </c>
      <c r="AO74" s="1" t="str">
        <f>IF(O74&gt;0,CONCATENATE(IF(AE74&lt;=12,AE74,AE74-12),IF(OR(AE74&lt;12,AE74=24),"am","pm"),"-",IF(AF74&lt;=12,AF74,AF74-12),IF(OR(AF74&lt;12,AF74=24),"am","pm")),"")</f>
        <v/>
      </c>
      <c r="AP74" s="1" t="str">
        <f>IF(R74&gt;0,CONCATENATE(IF(AG74&lt;=12,AG74,AG74-12),IF(OR(AG74&lt;12,AG74=24),"am","pm"),"-",IF(AH74&lt;=12,AH74,AH74-12),IF(OR(AH74&lt;12,AH74=24),"am","pm")),"")</f>
        <v/>
      </c>
      <c r="AQ74" s="1" t="str">
        <f>IF(T74&gt;0,CONCATENATE(IF(AI74&lt;=12,AI74,AI74-12),IF(OR(AI74&lt;12,AI74=24),"am","pm"),"-",IF(AJ74&lt;=12,AJ74,AJ74-12),IF(OR(AJ74&lt;12,AJ74=24),"am","pm")),"")</f>
        <v/>
      </c>
      <c r="AR74" s="8"/>
      <c r="AU74" s="1" t="s">
        <v>300</v>
      </c>
      <c r="AV74" s="5" t="s">
        <v>308</v>
      </c>
      <c r="AW74" s="5" t="s">
        <v>308</v>
      </c>
      <c r="AX74" s="6" t="str">
        <f>CONCATENATE("{
    'name': """,B74,""",
    'area': ","""",C74,""",",
"'hours': {
      'sunday-start':","""",H74,"""",", 'sunday-end':","""",I74,"""",", 'monday-start':","""",J74,"""",", 'monday-end':","""",K74,"""",", 'tuesday-start':","""",L74,"""",", 'tuesday-end':","""",M74,""", 'wednesday-start':","""",N74,""", 'wednesday-end':","""",O74,""", 'thursday-start':","""",P74,""", 'thursday-end':","""",Q74,""", 'friday-start':","""",R74,""", 'friday-end':","""",S74,""", 'saturday-start':","""",T74,""", 'saturday-end':","""",U74,"""","},","  'description': ","""",V74,"""",", 'link':","""",AR74,"""",", 'pricing':","""",E74,"""",",   'phone-number': ","""",F74,"""",", 'address': ","""",G74,"""",", 'other-amenities': [","'",AS74,"','",AT74,"','",AU74,"'","]",", 'has-drink':",AV74,", 'has-food':",AW74,"},")</f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4" s="1" t="str">
        <f>IF(AS74&gt;0,"&lt;img src=@img/outdoor.png@&gt;","")</f>
        <v/>
      </c>
      <c r="AZ74" s="1" t="str">
        <f>IF(AT74&gt;0,"&lt;img src=@img/pets.png@&gt;","")</f>
        <v/>
      </c>
      <c r="BA74" s="1" t="str">
        <f>IF(AU74="hard","&lt;img src=@img/hard.png@&gt;",IF(AU74="medium","&lt;img src=@img/medium.png@&gt;",IF(AU74="easy","&lt;img src=@img/easy.png@&gt;","")))</f>
        <v>&lt;img src=@img/easy.png@&gt;</v>
      </c>
      <c r="BB74" s="1" t="str">
        <f>IF(AV74="true","&lt;img src=@img/drinkicon.png@&gt;","")</f>
        <v/>
      </c>
      <c r="BC74" s="1" t="str">
        <f>IF(AW74="true","&lt;img src=@img/foodicon.png@&gt;","")</f>
        <v/>
      </c>
      <c r="BD74" s="1" t="str">
        <f>CONCATENATE(AY74,AZ74,BA74,BB74,BC74,BK74)</f>
        <v>&lt;img src=@img/easy.png@&gt;</v>
      </c>
      <c r="BE74" s="1" t="str">
        <f>CONCATENATE(IF(AS74&gt;0,"outdoor ",""),IF(AT74&gt;0,"pet ",""),IF(AV74="true","drink ",""),IF(AW74="true","food ",""),AU74," ",E74," ",C74,IF(BJ74=TRUE," kid",""))</f>
        <v>easy med efoco</v>
      </c>
      <c r="BF74" s="1" t="str">
        <f>IF(C74="old","Old Town",IF(C74="campus","Near Campus",IF(C74="sfoco","South Foco",IF(C74="nfoco","North Foco",IF(C74="midtown","Midtown",IF(C74="cwest","Campus West",IF(C74="efoco","East FoCo",IF(C74="windsor","Windsor",""))))))))</f>
        <v>East FoCo</v>
      </c>
      <c r="BG74" s="1">
        <v>40.581789000000001</v>
      </c>
      <c r="BH74" s="1">
        <v>-105.00803000000001</v>
      </c>
      <c r="BI74" s="1" t="str">
        <f>CONCATENATE("[",BG74,",",BH74,"],")</f>
        <v>[40.581789,-105.00803],</v>
      </c>
      <c r="BK74" s="1" t="str">
        <f>IF(BJ74&gt;0,"&lt;img src=@img/kidicon.png@&gt;","")</f>
        <v/>
      </c>
    </row>
    <row r="75" spans="2:64" ht="21" customHeight="1" x14ac:dyDescent="0.25">
      <c r="B75" s="1" t="s">
        <v>743</v>
      </c>
      <c r="C75" s="1" t="s">
        <v>739</v>
      </c>
      <c r="E75" s="1" t="s">
        <v>432</v>
      </c>
      <c r="G75" s="1" t="s">
        <v>746</v>
      </c>
      <c r="H75" s="1">
        <v>1500</v>
      </c>
      <c r="I75" s="1">
        <v>1800</v>
      </c>
      <c r="J75" s="1">
        <v>1500</v>
      </c>
      <c r="K75" s="1">
        <v>2100</v>
      </c>
      <c r="L75" s="1">
        <v>1500</v>
      </c>
      <c r="M75" s="1">
        <v>1800</v>
      </c>
      <c r="N75" s="1">
        <v>1500</v>
      </c>
      <c r="O75" s="1">
        <v>1800</v>
      </c>
      <c r="P75" s="1">
        <v>1500</v>
      </c>
      <c r="Q75" s="1">
        <v>1800</v>
      </c>
      <c r="R75" s="1">
        <v>1500</v>
      </c>
      <c r="S75" s="1">
        <v>1800</v>
      </c>
      <c r="T75" s="1">
        <v>1500</v>
      </c>
      <c r="U75" s="1">
        <v>1800</v>
      </c>
      <c r="V75" s="1" t="s">
        <v>745</v>
      </c>
      <c r="W75" s="1">
        <f>IF(H75&gt;0,H75/100,"")</f>
        <v>15</v>
      </c>
      <c r="X75" s="1">
        <f>IF(I75&gt;0,I75/100,"")</f>
        <v>18</v>
      </c>
      <c r="Y75" s="1">
        <f>IF(J75&gt;0,J75/100,"")</f>
        <v>15</v>
      </c>
      <c r="Z75" s="1">
        <f>IF(K75&gt;0,K75/100,"")</f>
        <v>21</v>
      </c>
      <c r="AA75" s="1">
        <f>IF(L75&gt;0,L75/100,"")</f>
        <v>15</v>
      </c>
      <c r="AB75" s="1">
        <f>IF(M75&gt;0,M75/100,"")</f>
        <v>18</v>
      </c>
      <c r="AC75" s="1">
        <f>IF(N75&gt;0,N75/100,"")</f>
        <v>15</v>
      </c>
      <c r="AD75" s="1">
        <f>IF(O75&gt;0,O75/100,"")</f>
        <v>18</v>
      </c>
      <c r="AE75" s="1">
        <f>IF(P75&gt;0,P75/100,"")</f>
        <v>15</v>
      </c>
      <c r="AF75" s="1">
        <f>IF(Q75&gt;0,Q75/100,"")</f>
        <v>18</v>
      </c>
      <c r="AG75" s="1">
        <f>IF(R75&gt;0,R75/100,"")</f>
        <v>15</v>
      </c>
      <c r="AH75" s="1">
        <f>IF(S75&gt;0,S75/100,"")</f>
        <v>18</v>
      </c>
      <c r="AI75" s="1">
        <f>IF(T75&gt;0,T75/100,"")</f>
        <v>15</v>
      </c>
      <c r="AJ75" s="1">
        <f>IF(U75&gt;0,U75/100,"")</f>
        <v>18</v>
      </c>
      <c r="AK75" s="1" t="str">
        <f>IF(H75&gt;0,CONCATENATE(IF(W75&lt;=12,W75,W75-12),IF(OR(W75&lt;12,W75=24),"am","pm"),"-",IF(X75&lt;=12,X75,X75-12),IF(OR(X75&lt;12,X75=24),"am","pm")),"")</f>
        <v>3pm-6pm</v>
      </c>
      <c r="AL75" s="1" t="str">
        <f>IF(J75&gt;0,CONCATENATE(IF(Y75&lt;=12,Y75,Y75-12),IF(OR(Y75&lt;12,Y75=24),"am","pm"),"-",IF(Z75&lt;=12,Z75,Z75-12),IF(OR(Z75&lt;12,Z75=24),"am","pm")),"")</f>
        <v>3pm-9pm</v>
      </c>
      <c r="AM75" s="1" t="str">
        <f>IF(L75&gt;0,CONCATENATE(IF(AA75&lt;=12,AA75,AA75-12),IF(OR(AA75&lt;12,AA75=24),"am","pm"),"-",IF(AB75&lt;=12,AB75,AB75-12),IF(OR(AB75&lt;12,AB75=24),"am","pm")),"")</f>
        <v>3pm-6pm</v>
      </c>
      <c r="AN75" s="1" t="str">
        <f>IF(N75&gt;0,CONCATENATE(IF(AC75&lt;=12,AC75,AC75-12),IF(OR(AC75&lt;12,AC75=24),"am","pm"),"-",IF(AD75&lt;=12,AD75,AD75-12),IF(OR(AD75&lt;12,AD75=24),"am","pm")),"")</f>
        <v>3pm-6pm</v>
      </c>
      <c r="AO75" s="1" t="str">
        <f>IF(O75&gt;0,CONCATENATE(IF(AE75&lt;=12,AE75,AE75-12),IF(OR(AE75&lt;12,AE75=24),"am","pm"),"-",IF(AF75&lt;=12,AF75,AF75-12),IF(OR(AF75&lt;12,AF75=24),"am","pm")),"")</f>
        <v>3pm-6pm</v>
      </c>
      <c r="AP75" s="1" t="str">
        <f>IF(R75&gt;0,CONCATENATE(IF(AG75&lt;=12,AG75,AG75-12),IF(OR(AG75&lt;12,AG75=24),"am","pm"),"-",IF(AH75&lt;=12,AH75,AH75-12),IF(OR(AH75&lt;12,AH75=24),"am","pm")),"")</f>
        <v>3pm-6pm</v>
      </c>
      <c r="AQ75" s="1" t="str">
        <f>IF(T75&gt;0,CONCATENATE(IF(AI75&lt;=12,AI75,AI75-12),IF(OR(AI75&lt;12,AI75=24),"am","pm"),"-",IF(AJ75&lt;=12,AJ75,AJ75-12),IF(OR(AJ75&lt;12,AJ75=24),"am","pm")),"")</f>
        <v>3pm-6pm</v>
      </c>
      <c r="AR75" s="8" t="s">
        <v>744</v>
      </c>
      <c r="AU75" s="1" t="s">
        <v>300</v>
      </c>
      <c r="AV75" s="5" t="s">
        <v>307</v>
      </c>
      <c r="AW75" s="5" t="s">
        <v>307</v>
      </c>
      <c r="AX75" s="6" t="str">
        <f>CONCATENATE("{
    'name': """,B75,""",
    'area': ","""",C75,""",",
"'hours': {
      'sunday-start':","""",H75,"""",", 'sunday-end':","""",I75,"""",", 'monday-start':","""",J75,"""",", 'monday-end':","""",K75,"""",", 'tuesday-start':","""",L75,"""",", 'tuesday-end':","""",M75,""", 'wednesday-start':","""",N75,""", 'wednesday-end':","""",O75,""", 'thursday-start':","""",P75,""", 'thursday-end':","""",Q75,""", 'friday-start':","""",R75,""", 'friday-end':","""",S75,""", 'saturday-start':","""",T75,""", 'saturday-end':","""",U75,"""","},","  'description': ","""",V75,"""",", 'link':","""",AR75,"""",", 'pricing':","""",E75,"""",",   'phone-number': ","""",F75,"""",", 'address': ","""",G75,"""",", 'other-amenities': [","'",AS75,"','",AT75,"','",AU75,"'","]",", 'has-drink':",AV75,", 'has-food':",AW75,"},")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5" s="1" t="str">
        <f>IF(AS75&gt;0,"&lt;img src=@img/outdoor.png@&gt;","")</f>
        <v/>
      </c>
      <c r="AZ75" s="1" t="str">
        <f>IF(AT75&gt;0,"&lt;img src=@img/pets.png@&gt;","")</f>
        <v/>
      </c>
      <c r="BA75" s="1" t="str">
        <f>IF(AU75="hard","&lt;img src=@img/hard.png@&gt;",IF(AU75="medium","&lt;img src=@img/medium.png@&gt;",IF(AU75="easy","&lt;img src=@img/easy.png@&gt;","")))</f>
        <v>&lt;img src=@img/easy.png@&gt;</v>
      </c>
      <c r="BB75" s="1" t="str">
        <f>IF(AV75="true","&lt;img src=@img/drinkicon.png@&gt;","")</f>
        <v>&lt;img src=@img/drinkicon.png@&gt;</v>
      </c>
      <c r="BC75" s="1" t="str">
        <f>IF(AW75="true","&lt;img src=@img/foodicon.png@&gt;","")</f>
        <v>&lt;img src=@img/foodicon.png@&gt;</v>
      </c>
      <c r="BD75" s="1" t="str">
        <f>CONCATENATE(AY75,AZ75,BA75,BB75,BC75,BK75)</f>
        <v>&lt;img src=@img/easy.png@&gt;&lt;img src=@img/drinkicon.png@&gt;&lt;img src=@img/foodicon.png@&gt;</v>
      </c>
      <c r="BE75" s="1" t="str">
        <f>CONCATENATE(IF(AS75&gt;0,"outdoor ",""),IF(AT75&gt;0,"pet ",""),IF(AV75="true","drink ",""),IF(AW75="true","food ",""),AU75," ",E75," ",C75,IF(BJ75=TRUE," kid",""))</f>
        <v>drink food easy med windsor</v>
      </c>
      <c r="BF75" s="1" t="str">
        <f>IF(C75="old","Old Town",IF(C75="campus","Near Campus",IF(C75="sfoco","South Foco",IF(C75="nfoco","North Foco",IF(C75="midtown","Midtown",IF(C75="cwest","Campus West",IF(C75="efoco","East FoCo",IF(C75="windsor","Windsor",""))))))))</f>
        <v>Windsor</v>
      </c>
      <c r="BG75" s="1">
        <v>40.479640000000003</v>
      </c>
      <c r="BH75" s="1">
        <v>-104.90192</v>
      </c>
      <c r="BI75" s="1" t="str">
        <f>CONCATENATE("[",BG75,",",BH75,"],")</f>
        <v>[40.47964,-104.90192],</v>
      </c>
    </row>
    <row r="76" spans="2:64" ht="21" customHeight="1" x14ac:dyDescent="0.25">
      <c r="B76" s="1" t="s">
        <v>281</v>
      </c>
      <c r="C76" s="1" t="s">
        <v>427</v>
      </c>
      <c r="D76" s="1" t="s">
        <v>272</v>
      </c>
      <c r="E76" s="1" t="s">
        <v>432</v>
      </c>
      <c r="G76" s="1" t="s">
        <v>282</v>
      </c>
      <c r="J76" s="1">
        <v>1600</v>
      </c>
      <c r="K76" s="1">
        <v>1900</v>
      </c>
      <c r="L76" s="1">
        <v>1600</v>
      </c>
      <c r="M76" s="1">
        <v>1900</v>
      </c>
      <c r="N76" s="1">
        <v>1600</v>
      </c>
      <c r="O76" s="1">
        <v>1900</v>
      </c>
      <c r="P76" s="1">
        <v>1600</v>
      </c>
      <c r="Q76" s="1">
        <v>1900</v>
      </c>
      <c r="R76" s="1">
        <v>1600</v>
      </c>
      <c r="S76" s="1">
        <v>1900</v>
      </c>
      <c r="T76" s="1">
        <v>1600</v>
      </c>
      <c r="U76" s="1">
        <v>1900</v>
      </c>
      <c r="V76" s="1" t="s">
        <v>493</v>
      </c>
      <c r="W76" s="1" t="str">
        <f>IF(H76&gt;0,H76/100,"")</f>
        <v/>
      </c>
      <c r="X76" s="1" t="str">
        <f>IF(I76&gt;0,I76/100,"")</f>
        <v/>
      </c>
      <c r="Y76" s="1">
        <f>IF(J76&gt;0,J76/100,"")</f>
        <v>16</v>
      </c>
      <c r="Z76" s="1">
        <f>IF(K76&gt;0,K76/100,"")</f>
        <v>19</v>
      </c>
      <c r="AA76" s="1">
        <f>IF(L76&gt;0,L76/100,"")</f>
        <v>16</v>
      </c>
      <c r="AB76" s="1">
        <f>IF(M76&gt;0,M76/100,"")</f>
        <v>19</v>
      </c>
      <c r="AC76" s="1">
        <f>IF(N76&gt;0,N76/100,"")</f>
        <v>16</v>
      </c>
      <c r="AD76" s="1">
        <f>IF(O76&gt;0,O76/100,"")</f>
        <v>19</v>
      </c>
      <c r="AE76" s="1">
        <f>IF(P76&gt;0,P76/100,"")</f>
        <v>16</v>
      </c>
      <c r="AF76" s="1">
        <f>IF(Q76&gt;0,Q76/100,"")</f>
        <v>19</v>
      </c>
      <c r="AG76" s="1">
        <f>IF(R76&gt;0,R76/100,"")</f>
        <v>16</v>
      </c>
      <c r="AH76" s="1">
        <f>IF(S76&gt;0,S76/100,"")</f>
        <v>19</v>
      </c>
      <c r="AI76" s="1">
        <f>IF(T76&gt;0,T76/100,"")</f>
        <v>16</v>
      </c>
      <c r="AJ76" s="1">
        <f>IF(U76&gt;0,U76/100,"")</f>
        <v>19</v>
      </c>
      <c r="AK76" s="1" t="str">
        <f>IF(H76&gt;0,CONCATENATE(IF(W76&lt;=12,W76,W76-12),IF(OR(W76&lt;12,W76=24),"am","pm"),"-",IF(X76&lt;=12,X76,X76-12),IF(OR(X76&lt;12,X76=24),"am","pm")),"")</f>
        <v/>
      </c>
      <c r="AL76" s="1" t="str">
        <f>IF(J76&gt;0,CONCATENATE(IF(Y76&lt;=12,Y76,Y76-12),IF(OR(Y76&lt;12,Y76=24),"am","pm"),"-",IF(Z76&lt;=12,Z76,Z76-12),IF(OR(Z76&lt;12,Z76=24),"am","pm")),"")</f>
        <v>4pm-7pm</v>
      </c>
      <c r="AM76" s="1" t="str">
        <f>IF(L76&gt;0,CONCATENATE(IF(AA76&lt;=12,AA76,AA76-12),IF(OR(AA76&lt;12,AA76=24),"am","pm"),"-",IF(AB76&lt;=12,AB76,AB76-12),IF(OR(AB76&lt;12,AB76=24),"am","pm")),"")</f>
        <v>4pm-7pm</v>
      </c>
      <c r="AN76" s="1" t="str">
        <f>IF(N76&gt;0,CONCATENATE(IF(AC76&lt;=12,AC76,AC76-12),IF(OR(AC76&lt;12,AC76=24),"am","pm"),"-",IF(AD76&lt;=12,AD76,AD76-12),IF(OR(AD76&lt;12,AD76=24),"am","pm")),"")</f>
        <v>4pm-7pm</v>
      </c>
      <c r="AO76" s="1" t="str">
        <f>IF(O76&gt;0,CONCATENATE(IF(AE76&lt;=12,AE76,AE76-12),IF(OR(AE76&lt;12,AE76=24),"am","pm"),"-",IF(AF76&lt;=12,AF76,AF76-12),IF(OR(AF76&lt;12,AF76=24),"am","pm")),"")</f>
        <v>4pm-7pm</v>
      </c>
      <c r="AP76" s="1" t="str">
        <f>IF(R76&gt;0,CONCATENATE(IF(AG76&lt;=12,AG76,AG76-12),IF(OR(AG76&lt;12,AG76=24),"am","pm"),"-",IF(AH76&lt;=12,AH76,AH76-12),IF(OR(AH76&lt;12,AH76=24),"am","pm")),"")</f>
        <v>4pm-7pm</v>
      </c>
      <c r="AQ76" s="1" t="str">
        <f>IF(T76&gt;0,CONCATENATE(IF(AI76&lt;=12,AI76,AI76-12),IF(OR(AI76&lt;12,AI76=24),"am","pm"),"-",IF(AJ76&lt;=12,AJ76,AJ76-12),IF(OR(AJ76&lt;12,AJ76=24),"am","pm")),"")</f>
        <v>4pm-7pm</v>
      </c>
      <c r="AR76" s="4" t="s">
        <v>363</v>
      </c>
      <c r="AU76" s="1" t="s">
        <v>299</v>
      </c>
      <c r="AV76" s="5" t="s">
        <v>307</v>
      </c>
      <c r="AW76" s="5" t="s">
        <v>308</v>
      </c>
      <c r="AX76" s="6" t="str">
        <f>CONCATENATE("{
    'name': """,B76,""",
    'area': ","""",C76,""",",
"'hours': {
      'sunday-start':","""",H76,"""",", 'sunday-end':","""",I76,"""",", 'monday-start':","""",J76,"""",", 'monday-end':","""",K76,"""",", 'tuesday-start':","""",L76,"""",", 'tuesday-end':","""",M76,""", 'wednesday-start':","""",N76,""", 'wednesday-end':","""",O76,""", 'thursday-start':","""",P76,""", 'thursday-end':","""",Q76,""", 'friday-start':","""",R76,""", 'friday-end':","""",S76,""", 'saturday-start':","""",T76,""", 'saturday-end':","""",U76,"""","},","  'description': ","""",V76,"""",", 'link':","""",AR76,"""",", 'pricing':","""",E76,"""",",   'phone-number': ","""",F76,"""",", 'address': ","""",G76,"""",", 'other-amenities': [","'",AS76,"','",AT76,"','",AU76,"'","]",", 'has-drink':",AV76,", 'has-food':",AW76,"},")</f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6" s="1" t="str">
        <f>IF(AS76&gt;0,"&lt;img src=@img/outdoor.png@&gt;","")</f>
        <v/>
      </c>
      <c r="AZ76" s="1" t="str">
        <f>IF(AT76&gt;0,"&lt;img src=@img/pets.png@&gt;","")</f>
        <v/>
      </c>
      <c r="BA76" s="1" t="str">
        <f>IF(AU76="hard","&lt;img src=@img/hard.png@&gt;",IF(AU76="medium","&lt;img src=@img/medium.png@&gt;",IF(AU76="easy","&lt;img src=@img/easy.png@&gt;","")))</f>
        <v>&lt;img src=@img/hard.png@&gt;</v>
      </c>
      <c r="BB76" s="1" t="str">
        <f>IF(AV76="true","&lt;img src=@img/drinkicon.png@&gt;","")</f>
        <v>&lt;img src=@img/drinkicon.png@&gt;</v>
      </c>
      <c r="BC76" s="1" t="str">
        <f>IF(AW76="true","&lt;img src=@img/foodicon.png@&gt;","")</f>
        <v/>
      </c>
      <c r="BD76" s="1" t="str">
        <f>CONCATENATE(AY76,AZ76,BA76,BB76,BC76,BK76)</f>
        <v>&lt;img src=@img/hard.png@&gt;&lt;img src=@img/drinkicon.png@&gt;</v>
      </c>
      <c r="BE76" s="1" t="str">
        <f>CONCATENATE(IF(AS76&gt;0,"outdoor ",""),IF(AT76&gt;0,"pet ",""),IF(AV76="true","drink ",""),IF(AW76="true","food ",""),AU76," ",E76," ",C76,IF(BJ76=TRUE," kid",""))</f>
        <v>drink hard med old</v>
      </c>
      <c r="BF76" s="1" t="str">
        <f>IF(C76="old","Old Town",IF(C76="campus","Near Campus",IF(C76="sfoco","South Foco",IF(C76="nfoco","North Foco",IF(C76="midtown","Midtown",IF(C76="cwest","Campus West",IF(C76="efoco","East FoCo",IF(C76="windsor","Windsor",""))))))))</f>
        <v>Old Town</v>
      </c>
      <c r="BG76" s="1">
        <v>40.588039999999999</v>
      </c>
      <c r="BH76" s="1">
        <v>-105.076588</v>
      </c>
      <c r="BI76" s="1" t="str">
        <f>CONCATENATE("[",BG76,",",BH76,"],")</f>
        <v>[40.58804,-105.076588],</v>
      </c>
      <c r="BK76" s="1" t="str">
        <f>IF(BJ76&gt;0,"&lt;img src=@img/kidicon.png@&gt;","")</f>
        <v/>
      </c>
    </row>
    <row r="77" spans="2:64" ht="21" customHeight="1" x14ac:dyDescent="0.25">
      <c r="B77" s="1" t="s">
        <v>675</v>
      </c>
      <c r="C77" s="1" t="s">
        <v>427</v>
      </c>
      <c r="E77" s="1" t="s">
        <v>432</v>
      </c>
      <c r="G77" s="1" t="s">
        <v>696</v>
      </c>
      <c r="W77" s="1" t="str">
        <f>IF(H77&gt;0,H77/100,"")</f>
        <v/>
      </c>
      <c r="X77" s="1" t="str">
        <f>IF(I77&gt;0,I77/100,"")</f>
        <v/>
      </c>
      <c r="Y77" s="1" t="str">
        <f>IF(J77&gt;0,J77/100,"")</f>
        <v/>
      </c>
      <c r="Z77" s="1" t="str">
        <f>IF(K77&gt;0,K77/100,"")</f>
        <v/>
      </c>
      <c r="AA77" s="1" t="str">
        <f>IF(L77&gt;0,L77/100,"")</f>
        <v/>
      </c>
      <c r="AB77" s="1" t="str">
        <f>IF(M77&gt;0,M77/100,"")</f>
        <v/>
      </c>
      <c r="AC77" s="1" t="str">
        <f>IF(N77&gt;0,N77/100,"")</f>
        <v/>
      </c>
      <c r="AD77" s="1" t="str">
        <f>IF(O77&gt;0,O77/100,"")</f>
        <v/>
      </c>
      <c r="AE77" s="1" t="str">
        <f>IF(P77&gt;0,P77/100,"")</f>
        <v/>
      </c>
      <c r="AF77" s="1" t="str">
        <f>IF(Q77&gt;0,Q77/100,"")</f>
        <v/>
      </c>
      <c r="AG77" s="1" t="str">
        <f>IF(R77&gt;0,R77/100,"")</f>
        <v/>
      </c>
      <c r="AH77" s="1" t="str">
        <f>IF(S77&gt;0,S77/100,"")</f>
        <v/>
      </c>
      <c r="AI77" s="1" t="str">
        <f>IF(T77&gt;0,T77/100,"")</f>
        <v/>
      </c>
      <c r="AJ77" s="1" t="str">
        <f>IF(U77&gt;0,U77/100,"")</f>
        <v/>
      </c>
      <c r="AK77" s="1" t="str">
        <f>IF(H77&gt;0,CONCATENATE(IF(W77&lt;=12,W77,W77-12),IF(OR(W77&lt;12,W77=24),"am","pm"),"-",IF(X77&lt;=12,X77,X77-12),IF(OR(X77&lt;12,X77=24),"am","pm")),"")</f>
        <v/>
      </c>
      <c r="AL77" s="1" t="str">
        <f>IF(J77&gt;0,CONCATENATE(IF(Y77&lt;=12,Y77,Y77-12),IF(OR(Y77&lt;12,Y77=24),"am","pm"),"-",IF(Z77&lt;=12,Z77,Z77-12),IF(OR(Z77&lt;12,Z77=24),"am","pm")),"")</f>
        <v/>
      </c>
      <c r="AM77" s="1" t="str">
        <f>IF(L77&gt;0,CONCATENATE(IF(AA77&lt;=12,AA77,AA77-12),IF(OR(AA77&lt;12,AA77=24),"am","pm"),"-",IF(AB77&lt;=12,AB77,AB77-12),IF(OR(AB77&lt;12,AB77=24),"am","pm")),"")</f>
        <v/>
      </c>
      <c r="AN77" s="1" t="str">
        <f>IF(N77&gt;0,CONCATENATE(IF(AC77&lt;=12,AC77,AC77-12),IF(OR(AC77&lt;12,AC77=24),"am","pm"),"-",IF(AD77&lt;=12,AD77,AD77-12),IF(OR(AD77&lt;12,AD77=24),"am","pm")),"")</f>
        <v/>
      </c>
      <c r="AO77" s="1" t="str">
        <f>IF(O77&gt;0,CONCATENATE(IF(AE77&lt;=12,AE77,AE77-12),IF(OR(AE77&lt;12,AE77=24),"am","pm"),"-",IF(AF77&lt;=12,AF77,AF77-12),IF(OR(AF77&lt;12,AF77=24),"am","pm")),"")</f>
        <v/>
      </c>
      <c r="AP77" s="1" t="str">
        <f>IF(R77&gt;0,CONCATENATE(IF(AG77&lt;=12,AG77,AG77-12),IF(OR(AG77&lt;12,AG77=24),"am","pm"),"-",IF(AH77&lt;=12,AH77,AH77-12),IF(OR(AH77&lt;12,AH77=24),"am","pm")),"")</f>
        <v/>
      </c>
      <c r="AQ77" s="1" t="str">
        <f>IF(T77&gt;0,CONCATENATE(IF(AI77&lt;=12,AI77,AI77-12),IF(OR(AI77&lt;12,AI77=24),"am","pm"),"-",IF(AJ77&lt;=12,AJ77,AJ77-12),IF(OR(AJ77&lt;12,AJ77=24),"am","pm")),"")</f>
        <v/>
      </c>
      <c r="AR77" s="1" t="s">
        <v>715</v>
      </c>
      <c r="AU77" s="1" t="s">
        <v>299</v>
      </c>
      <c r="AV77" s="5" t="s">
        <v>308</v>
      </c>
      <c r="AW77" s="5" t="s">
        <v>308</v>
      </c>
      <c r="AX77" s="6" t="str">
        <f>CONCATENATE("{
    'name': """,B77,""",
    'area': ","""",C77,""",",
"'hours': {
      'sunday-start':","""",H77,"""",", 'sunday-end':","""",I77,"""",", 'monday-start':","""",J77,"""",", 'monday-end':","""",K77,"""",", 'tuesday-start':","""",L77,"""",", 'tuesday-end':","""",M77,""", 'wednesday-start':","""",N77,""", 'wednesday-end':","""",O77,""", 'thursday-start':","""",P77,""", 'thursday-end':","""",Q77,""", 'friday-start':","""",R77,""", 'friday-end':","""",S77,""", 'saturday-start':","""",T77,""", 'saturday-end':","""",U77,"""","},","  'description': ","""",V77,"""",", 'link':","""",AR77,"""",", 'pricing':","""",E77,"""",",   'phone-number': ","""",F77,"""",", 'address': ","""",G77,"""",", 'other-amenities': [","'",AS77,"','",AT77,"','",AU77,"'","]",", 'has-drink':",AV77,", 'has-food':",AW77,"},")</f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7" s="1" t="str">
        <f>IF(AS77&gt;0,"&lt;img src=@img/outdoor.png@&gt;","")</f>
        <v/>
      </c>
      <c r="AZ77" s="1" t="str">
        <f>IF(AT77&gt;0,"&lt;img src=@img/pets.png@&gt;","")</f>
        <v/>
      </c>
      <c r="BA77" s="1" t="str">
        <f>IF(AU77="hard","&lt;img src=@img/hard.png@&gt;",IF(AU77="medium","&lt;img src=@img/medium.png@&gt;",IF(AU77="easy","&lt;img src=@img/easy.png@&gt;","")))</f>
        <v>&lt;img src=@img/hard.png@&gt;</v>
      </c>
      <c r="BB77" s="1" t="str">
        <f>IF(AV77="true","&lt;img src=@img/drinkicon.png@&gt;","")</f>
        <v/>
      </c>
      <c r="BC77" s="1" t="str">
        <f>IF(AW77="true","&lt;img src=@img/foodicon.png@&gt;","")</f>
        <v/>
      </c>
      <c r="BD77" s="1" t="str">
        <f>CONCATENATE(AY77,AZ77,BA77,BB77,BC77,BK77)</f>
        <v>&lt;img src=@img/hard.png@&gt;</v>
      </c>
      <c r="BE77" s="1" t="str">
        <f>CONCATENATE(IF(AS77&gt;0,"outdoor ",""),IF(AT77&gt;0,"pet ",""),IF(AV77="true","drink ",""),IF(AW77="true","food ",""),AU77," ",E77," ",C77,IF(BJ77=TRUE," kid",""))</f>
        <v>hard med old</v>
      </c>
      <c r="BF77" s="1" t="str">
        <f>IF(C77="old","Old Town",IF(C77="campus","Near Campus",IF(C77="sfoco","South Foco",IF(C77="nfoco","North Foco",IF(C77="midtown","Midtown",IF(C77="cwest","Campus West",IF(C77="efoco","East FoCo",IF(C77="windsor","Windsor",""))))))))</f>
        <v>Old Town</v>
      </c>
      <c r="BG77" s="1">
        <v>40.588389999999997</v>
      </c>
      <c r="BH77" s="1">
        <v>-105.0776</v>
      </c>
      <c r="BI77" s="1" t="str">
        <f>CONCATENATE("[",BG77,",",BH77,"],")</f>
        <v>[40.58839,-105.0776],</v>
      </c>
    </row>
    <row r="78" spans="2:64" ht="21" customHeight="1" x14ac:dyDescent="0.25">
      <c r="B78" s="1" t="s">
        <v>380</v>
      </c>
      <c r="C78" s="1" t="s">
        <v>310</v>
      </c>
      <c r="D78" s="1" t="s">
        <v>382</v>
      </c>
      <c r="E78" s="1" t="s">
        <v>432</v>
      </c>
      <c r="G78" s="6" t="s">
        <v>386</v>
      </c>
      <c r="H78" s="1">
        <v>1600</v>
      </c>
      <c r="I78" s="1">
        <v>1800</v>
      </c>
      <c r="J78" s="1">
        <v>1600</v>
      </c>
      <c r="K78" s="1">
        <v>1800</v>
      </c>
      <c r="L78" s="1">
        <v>1600</v>
      </c>
      <c r="M78" s="1">
        <v>1800</v>
      </c>
      <c r="N78" s="1">
        <v>1600</v>
      </c>
      <c r="O78" s="1">
        <v>1800</v>
      </c>
      <c r="P78" s="1">
        <v>1600</v>
      </c>
      <c r="Q78" s="1">
        <v>1800</v>
      </c>
      <c r="V78" s="1" t="s">
        <v>494</v>
      </c>
      <c r="W78" s="1">
        <f>IF(H78&gt;0,H78/100,"")</f>
        <v>16</v>
      </c>
      <c r="X78" s="1">
        <f>IF(I78&gt;0,I78/100,"")</f>
        <v>18</v>
      </c>
      <c r="Y78" s="1">
        <f>IF(J78&gt;0,J78/100,"")</f>
        <v>16</v>
      </c>
      <c r="Z78" s="1">
        <f>IF(K78&gt;0,K78/100,"")</f>
        <v>18</v>
      </c>
      <c r="AA78" s="1">
        <f>IF(L78&gt;0,L78/100,"")</f>
        <v>16</v>
      </c>
      <c r="AB78" s="1">
        <f>IF(M78&gt;0,M78/100,"")</f>
        <v>18</v>
      </c>
      <c r="AC78" s="1">
        <f>IF(N78&gt;0,N78/100,"")</f>
        <v>16</v>
      </c>
      <c r="AD78" s="1">
        <f>IF(O78&gt;0,O78/100,"")</f>
        <v>18</v>
      </c>
      <c r="AE78" s="1">
        <f>IF(P78&gt;0,P78/100,"")</f>
        <v>16</v>
      </c>
      <c r="AF78" s="1">
        <f>IF(Q78&gt;0,Q78/100,"")</f>
        <v>18</v>
      </c>
      <c r="AG78" s="1" t="str">
        <f>IF(R78&gt;0,R78/100,"")</f>
        <v/>
      </c>
      <c r="AH78" s="1" t="str">
        <f>IF(S78&gt;0,S78/100,"")</f>
        <v/>
      </c>
      <c r="AI78" s="1" t="str">
        <f>IF(T78&gt;0,T78/100,"")</f>
        <v/>
      </c>
      <c r="AJ78" s="1" t="str">
        <f>IF(U78&gt;0,U78/100,"")</f>
        <v/>
      </c>
      <c r="AK78" s="1" t="str">
        <f>IF(H78&gt;0,CONCATENATE(IF(W78&lt;=12,W78,W78-12),IF(OR(W78&lt;12,W78=24),"am","pm"),"-",IF(X78&lt;=12,X78,X78-12),IF(OR(X78&lt;12,X78=24),"am","pm")),"")</f>
        <v>4pm-6pm</v>
      </c>
      <c r="AL78" s="1" t="str">
        <f>IF(J78&gt;0,CONCATENATE(IF(Y78&lt;=12,Y78,Y78-12),IF(OR(Y78&lt;12,Y78=24),"am","pm"),"-",IF(Z78&lt;=12,Z78,Z78-12),IF(OR(Z78&lt;12,Z78=24),"am","pm")),"")</f>
        <v>4pm-6pm</v>
      </c>
      <c r="AM78" s="1" t="str">
        <f>IF(L78&gt;0,CONCATENATE(IF(AA78&lt;=12,AA78,AA78-12),IF(OR(AA78&lt;12,AA78=24),"am","pm"),"-",IF(AB78&lt;=12,AB78,AB78-12),IF(OR(AB78&lt;12,AB78=24),"am","pm")),"")</f>
        <v>4pm-6pm</v>
      </c>
      <c r="AN78" s="1" t="str">
        <f>IF(N78&gt;0,CONCATENATE(IF(AC78&lt;=12,AC78,AC78-12),IF(OR(AC78&lt;12,AC78=24),"am","pm"),"-",IF(AD78&lt;=12,AD78,AD78-12),IF(OR(AD78&lt;12,AD78=24),"am","pm")),"")</f>
        <v>4pm-6pm</v>
      </c>
      <c r="AO78" s="1" t="str">
        <f>IF(O78&gt;0,CONCATENATE(IF(AE78&lt;=12,AE78,AE78-12),IF(OR(AE78&lt;12,AE78=24),"am","pm"),"-",IF(AF78&lt;=12,AF78,AF78-12),IF(OR(AF78&lt;12,AF78=24),"am","pm")),"")</f>
        <v>4pm-6pm</v>
      </c>
      <c r="AP78" s="1" t="str">
        <f>IF(R78&gt;0,CONCATENATE(IF(AG78&lt;=12,AG78,AG78-12),IF(OR(AG78&lt;12,AG78=24),"am","pm"),"-",IF(AH78&lt;=12,AH78,AH78-12),IF(OR(AH78&lt;12,AH78=24),"am","pm")),"")</f>
        <v/>
      </c>
      <c r="AQ78" s="1" t="str">
        <f>IF(T78&gt;0,CONCATENATE(IF(AI78&lt;=12,AI78,AI78-12),IF(OR(AI78&lt;12,AI78=24),"am","pm"),"-",IF(AJ78&lt;=12,AJ78,AJ78-12),IF(OR(AJ78&lt;12,AJ78=24),"am","pm")),"")</f>
        <v/>
      </c>
      <c r="AR78" s="4" t="s">
        <v>387</v>
      </c>
      <c r="AS78" s="1" t="s">
        <v>296</v>
      </c>
      <c r="AT78" s="1" t="s">
        <v>306</v>
      </c>
      <c r="AU78" s="1" t="s">
        <v>300</v>
      </c>
      <c r="AV78" s="5" t="s">
        <v>307</v>
      </c>
      <c r="AW78" s="5" t="s">
        <v>307</v>
      </c>
      <c r="AX78" s="6" t="str">
        <f>CONCATENATE("{
    'name': """,B78,""",
    'area': ","""",C78,""",",
"'hours': {
      'sunday-start':","""",H78,"""",", 'sunday-end':","""",I78,"""",", 'monday-start':","""",J78,"""",", 'monday-end':","""",K78,"""",", 'tuesday-start':","""",L78,"""",", 'tuesday-end':","""",M78,""", 'wednesday-start':","""",N78,""", 'wednesday-end':","""",O78,""", 'thursday-start':","""",P78,""", 'thursday-end':","""",Q78,""", 'friday-start':","""",R78,""", 'friday-end':","""",S78,""", 'saturday-start':","""",T78,""", 'saturday-end':","""",U78,"""","},","  'description': ","""",V78,"""",", 'link':","""",AR78,"""",", 'pricing':","""",E78,"""",",   'phone-number': ","""",F78,"""",", 'address': ","""",G78,"""",", 'other-amenities': [","'",AS78,"','",AT78,"','",AU78,"'","]",", 'has-drink':",AV78,", 'has-food':",AW78,"},")</f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8" s="1" t="str">
        <f>IF(AS78&gt;0,"&lt;img src=@img/outdoor.png@&gt;","")</f>
        <v>&lt;img src=@img/outdoor.png@&gt;</v>
      </c>
      <c r="AZ78" s="1" t="str">
        <f>IF(AT78&gt;0,"&lt;img src=@img/pets.png@&gt;","")</f>
        <v>&lt;img src=@img/pets.png@&gt;</v>
      </c>
      <c r="BA78" s="1" t="str">
        <f>IF(AU78="hard","&lt;img src=@img/hard.png@&gt;",IF(AU78="medium","&lt;img src=@img/medium.png@&gt;",IF(AU78="easy","&lt;img src=@img/easy.png@&gt;","")))</f>
        <v>&lt;img src=@img/easy.png@&gt;</v>
      </c>
      <c r="BB78" s="1" t="str">
        <f>IF(AV78="true","&lt;img src=@img/drinkicon.png@&gt;","")</f>
        <v>&lt;img src=@img/drinkicon.png@&gt;</v>
      </c>
      <c r="BC78" s="1" t="str">
        <f>IF(AW78="true","&lt;img src=@img/foodicon.png@&gt;","")</f>
        <v>&lt;img src=@img/foodicon.png@&gt;</v>
      </c>
      <c r="BD78" s="1" t="str">
        <f>CONCATENATE(AY78,AZ78,BA78,BB78,BC78,BK78)</f>
        <v>&lt;img src=@img/outdoor.png@&gt;&lt;img src=@img/pets.png@&gt;&lt;img src=@img/easy.png@&gt;&lt;img src=@img/drinkicon.png@&gt;&lt;img src=@img/foodicon.png@&gt;&lt;img src=@img/kidicon.png@&gt;</v>
      </c>
      <c r="BE78" s="1" t="str">
        <f>CONCATENATE(IF(AS78&gt;0,"outdoor ",""),IF(AT78&gt;0,"pet ",""),IF(AV78="true","drink ",""),IF(AW78="true","food ",""),AU78," ",E78," ",C78,IF(BJ78=TRUE," kid",""))</f>
        <v>outdoor pet drink food easy med midtown kid</v>
      </c>
      <c r="BF78" s="1" t="str">
        <f>IF(C78="old","Old Town",IF(C78="campus","Near Campus",IF(C78="sfoco","South Foco",IF(C78="nfoco","North Foco",IF(C78="midtown","Midtown",IF(C78="cwest","Campus West",IF(C78="efoco","East FoCo",IF(C78="windsor","Windsor",""))))))))</f>
        <v>Midtown</v>
      </c>
      <c r="BG78" s="1">
        <v>40.543653999999997</v>
      </c>
      <c r="BH78" s="1">
        <v>-105.074724</v>
      </c>
      <c r="BI78" s="1" t="str">
        <f>CONCATENATE("[",BG78,",",BH78,"],")</f>
        <v>[40.543654,-105.074724],</v>
      </c>
      <c r="BJ78" s="1" t="b">
        <v>1</v>
      </c>
      <c r="BK78" s="1" t="str">
        <f>IF(BJ78&gt;0,"&lt;img src=@img/kidicon.png@&gt;","")</f>
        <v>&lt;img src=@img/kidicon.png@&gt;</v>
      </c>
      <c r="BL78" s="1" t="s">
        <v>541</v>
      </c>
    </row>
    <row r="79" spans="2:64" ht="21" customHeight="1" x14ac:dyDescent="0.25">
      <c r="B79" s="1" t="s">
        <v>193</v>
      </c>
      <c r="C79" s="1" t="s">
        <v>427</v>
      </c>
      <c r="D79" s="1" t="s">
        <v>272</v>
      </c>
      <c r="E79" s="1" t="s">
        <v>432</v>
      </c>
      <c r="G79" s="1" t="s">
        <v>194</v>
      </c>
      <c r="W79" s="1" t="str">
        <f>IF(H79&gt;0,H79/100,"")</f>
        <v/>
      </c>
      <c r="X79" s="1" t="str">
        <f>IF(I79&gt;0,I79/100,"")</f>
        <v/>
      </c>
      <c r="Y79" s="1" t="str">
        <f>IF(J79&gt;0,J79/100,"")</f>
        <v/>
      </c>
      <c r="Z79" s="1" t="str">
        <f>IF(K79&gt;0,K79/100,"")</f>
        <v/>
      </c>
      <c r="AA79" s="1" t="str">
        <f>IF(L79&gt;0,L79/100,"")</f>
        <v/>
      </c>
      <c r="AB79" s="1" t="str">
        <f>IF(M79&gt;0,M79/100,"")</f>
        <v/>
      </c>
      <c r="AC79" s="1" t="str">
        <f>IF(N79&gt;0,N79/100,"")</f>
        <v/>
      </c>
      <c r="AD79" s="1" t="str">
        <f>IF(O79&gt;0,O79/100,"")</f>
        <v/>
      </c>
      <c r="AE79" s="1" t="str">
        <f>IF(P79&gt;0,P79/100,"")</f>
        <v/>
      </c>
      <c r="AF79" s="1" t="str">
        <f>IF(Q79&gt;0,Q79/100,"")</f>
        <v/>
      </c>
      <c r="AG79" s="1" t="str">
        <f>IF(R79&gt;0,R79/100,"")</f>
        <v/>
      </c>
      <c r="AH79" s="1" t="str">
        <f>IF(S79&gt;0,S79/100,"")</f>
        <v/>
      </c>
      <c r="AI79" s="1" t="str">
        <f>IF(T79&gt;0,T79/100,"")</f>
        <v/>
      </c>
      <c r="AJ79" s="1" t="str">
        <f>IF(U79&gt;0,U79/100,"")</f>
        <v/>
      </c>
      <c r="AK79" s="1" t="str">
        <f>IF(H79&gt;0,CONCATENATE(IF(W79&lt;=12,W79,W79-12),IF(OR(W79&lt;12,W79=24),"am","pm"),"-",IF(X79&lt;=12,X79,X79-12),IF(OR(X79&lt;12,X79=24),"am","pm")),"")</f>
        <v/>
      </c>
      <c r="AL79" s="1" t="str">
        <f>IF(J79&gt;0,CONCATENATE(IF(Y79&lt;=12,Y79,Y79-12),IF(OR(Y79&lt;12,Y79=24),"am","pm"),"-",IF(Z79&lt;=12,Z79,Z79-12),IF(OR(Z79&lt;12,Z79=24),"am","pm")),"")</f>
        <v/>
      </c>
      <c r="AM79" s="1" t="str">
        <f>IF(L79&gt;0,CONCATENATE(IF(AA79&lt;=12,AA79,AA79-12),IF(OR(AA79&lt;12,AA79=24),"am","pm"),"-",IF(AB79&lt;=12,AB79,AB79-12),IF(OR(AB79&lt;12,AB79=24),"am","pm")),"")</f>
        <v/>
      </c>
      <c r="AN79" s="1" t="str">
        <f>IF(N79&gt;0,CONCATENATE(IF(AC79&lt;=12,AC79,AC79-12),IF(OR(AC79&lt;12,AC79=24),"am","pm"),"-",IF(AD79&lt;=12,AD79,AD79-12),IF(OR(AD79&lt;12,AD79=24),"am","pm")),"")</f>
        <v/>
      </c>
      <c r="AO79" s="1" t="str">
        <f>IF(O79&gt;0,CONCATENATE(IF(AE79&lt;=12,AE79,AE79-12),IF(OR(AE79&lt;12,AE79=24),"am","pm"),"-",IF(AF79&lt;=12,AF79,AF79-12),IF(OR(AF79&lt;12,AF79=24),"am","pm")),"")</f>
        <v/>
      </c>
      <c r="AP79" s="1" t="str">
        <f>IF(R79&gt;0,CONCATENATE(IF(AG79&lt;=12,AG79,AG79-12),IF(OR(AG79&lt;12,AG79=24),"am","pm"),"-",IF(AH79&lt;=12,AH79,AH79-12),IF(OR(AH79&lt;12,AH79=24),"am","pm")),"")</f>
        <v/>
      </c>
      <c r="AQ79" s="1" t="str">
        <f>IF(T79&gt;0,CONCATENATE(IF(AI79&lt;=12,AI79,AI79-12),IF(OR(AI79&lt;12,AI79=24),"am","pm"),"-",IF(AJ79&lt;=12,AJ79,AJ79-12),IF(OR(AJ79&lt;12,AJ79=24),"am","pm")),"")</f>
        <v/>
      </c>
      <c r="AR79" s="4" t="s">
        <v>348</v>
      </c>
      <c r="AS79" s="1" t="s">
        <v>296</v>
      </c>
      <c r="AT79" s="1" t="s">
        <v>306</v>
      </c>
      <c r="AU79" s="1" t="s">
        <v>28</v>
      </c>
      <c r="AV79" s="5" t="s">
        <v>308</v>
      </c>
      <c r="AW79" s="5" t="s">
        <v>308</v>
      </c>
      <c r="AX79" s="6" t="str">
        <f>CONCATENATE("{
    'name': """,B79,""",
    'area': ","""",C79,""",",
"'hours': {
      'sunday-start':","""",H79,"""",", 'sunday-end':","""",I79,"""",", 'monday-start':","""",J79,"""",", 'monday-end':","""",K79,"""",", 'tuesday-start':","""",L79,"""",", 'tuesday-end':","""",M79,""", 'wednesday-start':","""",N79,""", 'wednesday-end':","""",O79,""", 'thursday-start':","""",P79,""", 'thursday-end':","""",Q79,""", 'friday-start':","""",R79,""", 'friday-end':","""",S79,""", 'saturday-start':","""",T79,""", 'saturday-end':","""",U79,"""","},","  'description': ","""",V79,"""",", 'link':","""",AR79,"""",", 'pricing':","""",E79,"""",",   'phone-number': ","""",F79,"""",", 'address': ","""",G79,"""",", 'other-amenities': [","'",AS79,"','",AT79,"','",AU79,"'","]",", 'has-drink':",AV79,", 'has-food':",AW79,"},")</f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9" s="1" t="str">
        <f>IF(AS79&gt;0,"&lt;img src=@img/outdoor.png@&gt;","")</f>
        <v>&lt;img src=@img/outdoor.png@&gt;</v>
      </c>
      <c r="AZ79" s="1" t="str">
        <f>IF(AT79&gt;0,"&lt;img src=@img/pets.png@&gt;","")</f>
        <v>&lt;img src=@img/pets.png@&gt;</v>
      </c>
      <c r="BA79" s="1" t="str">
        <f>IF(AU79="hard","&lt;img src=@img/hard.png@&gt;",IF(AU79="medium","&lt;img src=@img/medium.png@&gt;",IF(AU79="easy","&lt;img src=@img/easy.png@&gt;","")))</f>
        <v>&lt;img src=@img/medium.png@&gt;</v>
      </c>
      <c r="BB79" s="1" t="str">
        <f>IF(AV79="true","&lt;img src=@img/drinkicon.png@&gt;","")</f>
        <v/>
      </c>
      <c r="BC79" s="1" t="str">
        <f>IF(AW79="true","&lt;img src=@img/foodicon.png@&gt;","")</f>
        <v/>
      </c>
      <c r="BD79" s="1" t="str">
        <f>CONCATENATE(AY79,AZ79,BA79,BB79,BC79,BK79)</f>
        <v>&lt;img src=@img/outdoor.png@&gt;&lt;img src=@img/pets.png@&gt;&lt;img src=@img/medium.png@&gt;</v>
      </c>
      <c r="BE79" s="1" t="str">
        <f>CONCATENATE(IF(AS79&gt;0,"outdoor ",""),IF(AT79&gt;0,"pet ",""),IF(AV79="true","drink ",""),IF(AW79="true","food ",""),AU79," ",E79," ",C79,IF(BJ79=TRUE," kid",""))</f>
        <v>outdoor pet medium med old</v>
      </c>
      <c r="BF79" s="1" t="str">
        <f>IF(C79="old","Old Town",IF(C79="campus","Near Campus",IF(C79="sfoco","South Foco",IF(C79="nfoco","North Foco",IF(C79="midtown","Midtown",IF(C79="cwest","Campus West",IF(C79="efoco","East FoCo",IF(C79="windsor","Windsor",""))))))))</f>
        <v>Old Town</v>
      </c>
      <c r="BG79" s="1">
        <v>40.589672</v>
      </c>
      <c r="BH79" s="1">
        <v>-105.045627</v>
      </c>
      <c r="BI79" s="1" t="str">
        <f>CONCATENATE("[",BG79,",",BH79,"],")</f>
        <v>[40.589672,-105.045627],</v>
      </c>
      <c r="BK79" s="1" t="str">
        <f>IF(BJ79&gt;0,"&lt;img src=@img/kidicon.png@&gt;","")</f>
        <v/>
      </c>
    </row>
    <row r="80" spans="2:64" ht="21" customHeight="1" x14ac:dyDescent="0.25">
      <c r="B80" s="1" t="s">
        <v>46</v>
      </c>
      <c r="C80" s="1" t="s">
        <v>427</v>
      </c>
      <c r="D80" s="1" t="s">
        <v>47</v>
      </c>
      <c r="E80" s="1" t="s">
        <v>432</v>
      </c>
      <c r="G80" s="3" t="s">
        <v>48</v>
      </c>
      <c r="W80" s="1" t="str">
        <f>IF(H80&gt;0,H80/100,"")</f>
        <v/>
      </c>
      <c r="X80" s="1" t="str">
        <f>IF(I80&gt;0,I80/100,"")</f>
        <v/>
      </c>
      <c r="Y80" s="1" t="str">
        <f>IF(J80&gt;0,J80/100,"")</f>
        <v/>
      </c>
      <c r="Z80" s="1" t="str">
        <f>IF(K80&gt;0,K80/100,"")</f>
        <v/>
      </c>
      <c r="AA80" s="1" t="str">
        <f>IF(L80&gt;0,L80/100,"")</f>
        <v/>
      </c>
      <c r="AB80" s="1" t="str">
        <f>IF(M80&gt;0,M80/100,"")</f>
        <v/>
      </c>
      <c r="AC80" s="1" t="str">
        <f>IF(N80&gt;0,N80/100,"")</f>
        <v/>
      </c>
      <c r="AD80" s="1" t="str">
        <f>IF(O80&gt;0,O80/100,"")</f>
        <v/>
      </c>
      <c r="AE80" s="1" t="str">
        <f>IF(P80&gt;0,P80/100,"")</f>
        <v/>
      </c>
      <c r="AF80" s="1" t="str">
        <f>IF(Q80&gt;0,Q80/100,"")</f>
        <v/>
      </c>
      <c r="AG80" s="1" t="str">
        <f>IF(R80&gt;0,R80/100,"")</f>
        <v/>
      </c>
      <c r="AH80" s="1" t="str">
        <f>IF(S80&gt;0,S80/100,"")</f>
        <v/>
      </c>
      <c r="AI80" s="1" t="str">
        <f>IF(T80&gt;0,T80/100,"")</f>
        <v/>
      </c>
      <c r="AJ80" s="1" t="str">
        <f>IF(U80&gt;0,U80/100,"")</f>
        <v/>
      </c>
      <c r="AK80" s="1" t="str">
        <f>IF(H80&gt;0,CONCATENATE(IF(W80&lt;=12,W80,W80-12),IF(OR(W80&lt;12,W80=24),"am","pm"),"-",IF(X80&lt;=12,X80,X80-12),IF(OR(X80&lt;12,X80=24),"am","pm")),"")</f>
        <v/>
      </c>
      <c r="AL80" s="1" t="str">
        <f>IF(J80&gt;0,CONCATENATE(IF(Y80&lt;=12,Y80,Y80-12),IF(OR(Y80&lt;12,Y80=24),"am","pm"),"-",IF(Z80&lt;=12,Z80,Z80-12),IF(OR(Z80&lt;12,Z80=24),"am","pm")),"")</f>
        <v/>
      </c>
      <c r="AM80" s="1" t="str">
        <f>IF(L80&gt;0,CONCATENATE(IF(AA80&lt;=12,AA80,AA80-12),IF(OR(AA80&lt;12,AA80=24),"am","pm"),"-",IF(AB80&lt;=12,AB80,AB80-12),IF(OR(AB80&lt;12,AB80=24),"am","pm")),"")</f>
        <v/>
      </c>
      <c r="AN80" s="1" t="str">
        <f>IF(N80&gt;0,CONCATENATE(IF(AC80&lt;=12,AC80,AC80-12),IF(OR(AC80&lt;12,AC80=24),"am","pm"),"-",IF(AD80&lt;=12,AD80,AD80-12),IF(OR(AD80&lt;12,AD80=24),"am","pm")),"")</f>
        <v/>
      </c>
      <c r="AO80" s="1" t="str">
        <f>IF(O80&gt;0,CONCATENATE(IF(AE80&lt;=12,AE80,AE80-12),IF(OR(AE80&lt;12,AE80=24),"am","pm"),"-",IF(AF80&lt;=12,AF80,AF80-12),IF(OR(AF80&lt;12,AF80=24),"am","pm")),"")</f>
        <v/>
      </c>
      <c r="AP80" s="1" t="str">
        <f>IF(R80&gt;0,CONCATENATE(IF(AG80&lt;=12,AG80,AG80-12),IF(OR(AG80&lt;12,AG80=24),"am","pm"),"-",IF(AH80&lt;=12,AH80,AH80-12),IF(OR(AH80&lt;12,AH80=24),"am","pm")),"")</f>
        <v/>
      </c>
      <c r="AQ80" s="1" t="str">
        <f>IF(T80&gt;0,CONCATENATE(IF(AI80&lt;=12,AI80,AI80-12),IF(OR(AI80&lt;12,AI80=24),"am","pm"),"-",IF(AJ80&lt;=12,AJ80,AJ80-12),IF(OR(AJ80&lt;12,AJ80=24),"am","pm")),"")</f>
        <v/>
      </c>
      <c r="AR80" s="1" t="s">
        <v>237</v>
      </c>
      <c r="AU80" s="1" t="s">
        <v>299</v>
      </c>
      <c r="AV80" s="5" t="s">
        <v>308</v>
      </c>
      <c r="AW80" s="5" t="s">
        <v>308</v>
      </c>
      <c r="AX80" s="6" t="str">
        <f>CONCATENATE("{
    'name': """,B80,""",
    'area': ","""",C80,""",",
"'hours': {
      'sunday-start':","""",H80,"""",", 'sunday-end':","""",I80,"""",", 'monday-start':","""",J80,"""",", 'monday-end':","""",K80,"""",", 'tuesday-start':","""",L80,"""",", 'tuesday-end':","""",M80,""", 'wednesday-start':","""",N80,""", 'wednesday-end':","""",O80,""", 'thursday-start':","""",P80,""", 'thursday-end':","""",Q80,""", 'friday-start':","""",R80,""", 'friday-end':","""",S80,""", 'saturday-start':","""",T80,""", 'saturday-end':","""",U80,"""","},","  'description': ","""",V80,"""",", 'link':","""",AR80,"""",", 'pricing':","""",E80,"""",",   'phone-number': ","""",F80,"""",", 'address': ","""",G80,"""",", 'other-amenities': [","'",AS80,"','",AT80,"','",AU80,"'","]",", 'has-drink':",AV80,", 'has-food':",AW80,"},")</f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80" s="1" t="str">
        <f>IF(AS80&gt;0,"&lt;img src=@img/outdoor.png@&gt;","")</f>
        <v/>
      </c>
      <c r="AZ80" s="1" t="str">
        <f>IF(AT80&gt;0,"&lt;img src=@img/pets.png@&gt;","")</f>
        <v/>
      </c>
      <c r="BA80" s="1" t="str">
        <f>IF(AU80="hard","&lt;img src=@img/hard.png@&gt;",IF(AU80="medium","&lt;img src=@img/medium.png@&gt;",IF(AU80="easy","&lt;img src=@img/easy.png@&gt;","")))</f>
        <v>&lt;img src=@img/hard.png@&gt;</v>
      </c>
      <c r="BB80" s="1" t="str">
        <f>IF(AV80="true","&lt;img src=@img/drinkicon.png@&gt;","")</f>
        <v/>
      </c>
      <c r="BC80" s="1" t="str">
        <f>IF(AW80="true","&lt;img src=@img/foodicon.png@&gt;","")</f>
        <v/>
      </c>
      <c r="BD80" s="1" t="str">
        <f>CONCATENATE(AY80,AZ80,BA80,BB80,BC80,BK80)</f>
        <v>&lt;img src=@img/hard.png@&gt;</v>
      </c>
      <c r="BE80" s="1" t="str">
        <f>CONCATENATE(IF(AS80&gt;0,"outdoor ",""),IF(AT80&gt;0,"pet ",""),IF(AV80="true","drink ",""),IF(AW80="true","food ",""),AU80," ",E80," ",C80,IF(BJ80=TRUE," kid",""))</f>
        <v>hard med old</v>
      </c>
      <c r="BF80" s="1" t="str">
        <f>IF(C80="old","Old Town",IF(C80="campus","Near Campus",IF(C80="sfoco","South Foco",IF(C80="nfoco","North Foco",IF(C80="midtown","Midtown",IF(C80="cwest","Campus West",IF(C80="efoco","East FoCo",IF(C80="windsor","Windsor",""))))))))</f>
        <v>Old Town</v>
      </c>
      <c r="BG80" s="1">
        <v>40.584532000000003</v>
      </c>
      <c r="BH80" s="1">
        <v>-105.07735</v>
      </c>
      <c r="BI80" s="1" t="str">
        <f>CONCATENATE("[",BG80,",",BH80,"],")</f>
        <v>[40.584532,-105.07735],</v>
      </c>
      <c r="BK80" s="1" t="str">
        <f>IF(BJ80&gt;0,"&lt;img src=@img/kidicon.png@&gt;","")</f>
        <v/>
      </c>
    </row>
    <row r="81" spans="2:64" ht="21" customHeight="1" x14ac:dyDescent="0.25">
      <c r="B81" s="1" t="s">
        <v>162</v>
      </c>
      <c r="C81" s="1" t="s">
        <v>427</v>
      </c>
      <c r="D81" s="1" t="s">
        <v>53</v>
      </c>
      <c r="E81" s="1" t="s">
        <v>54</v>
      </c>
      <c r="G81" s="1" t="s">
        <v>163</v>
      </c>
      <c r="H81" s="1">
        <v>1500</v>
      </c>
      <c r="I81" s="1">
        <v>2000</v>
      </c>
      <c r="J81" s="1">
        <v>1500</v>
      </c>
      <c r="K81" s="1">
        <v>2000</v>
      </c>
      <c r="L81" s="1">
        <v>1500</v>
      </c>
      <c r="M81" s="1">
        <v>2000</v>
      </c>
      <c r="N81" s="1">
        <v>1500</v>
      </c>
      <c r="O81" s="1">
        <v>2000</v>
      </c>
      <c r="P81" s="1">
        <v>1500</v>
      </c>
      <c r="Q81" s="1">
        <v>2000</v>
      </c>
      <c r="R81" s="1">
        <v>1500</v>
      </c>
      <c r="S81" s="1">
        <v>2000</v>
      </c>
      <c r="T81" s="1">
        <v>1500</v>
      </c>
      <c r="U81" s="1">
        <v>2000</v>
      </c>
      <c r="V81" s="1" t="s">
        <v>495</v>
      </c>
      <c r="W81" s="1">
        <f>IF(H81&gt;0,H81/100,"")</f>
        <v>15</v>
      </c>
      <c r="X81" s="1">
        <f>IF(I81&gt;0,I81/100,"")</f>
        <v>20</v>
      </c>
      <c r="Y81" s="1">
        <f>IF(J81&gt;0,J81/100,"")</f>
        <v>15</v>
      </c>
      <c r="Z81" s="1">
        <f>IF(K81&gt;0,K81/100,"")</f>
        <v>20</v>
      </c>
      <c r="AA81" s="1">
        <f>IF(L81&gt;0,L81/100,"")</f>
        <v>15</v>
      </c>
      <c r="AB81" s="1">
        <f>IF(M81&gt;0,M81/100,"")</f>
        <v>20</v>
      </c>
      <c r="AC81" s="1">
        <f>IF(N81&gt;0,N81/100,"")</f>
        <v>15</v>
      </c>
      <c r="AD81" s="1">
        <f>IF(O81&gt;0,O81/100,"")</f>
        <v>20</v>
      </c>
      <c r="AE81" s="1">
        <f>IF(P81&gt;0,P81/100,"")</f>
        <v>15</v>
      </c>
      <c r="AF81" s="1">
        <f>IF(Q81&gt;0,Q81/100,"")</f>
        <v>20</v>
      </c>
      <c r="AG81" s="1">
        <f>IF(R81&gt;0,R81/100,"")</f>
        <v>15</v>
      </c>
      <c r="AH81" s="1">
        <f>IF(S81&gt;0,S81/100,"")</f>
        <v>20</v>
      </c>
      <c r="AI81" s="1">
        <f>IF(T81&gt;0,T81/100,"")</f>
        <v>15</v>
      </c>
      <c r="AJ81" s="1">
        <f>IF(U81&gt;0,U81/100,"")</f>
        <v>20</v>
      </c>
      <c r="AK81" s="1" t="str">
        <f>IF(H81&gt;0,CONCATENATE(IF(W81&lt;=12,W81,W81-12),IF(OR(W81&lt;12,W81=24),"am","pm"),"-",IF(X81&lt;=12,X81,X81-12),IF(OR(X81&lt;12,X81=24),"am","pm")),"")</f>
        <v>3pm-8pm</v>
      </c>
      <c r="AL81" s="1" t="str">
        <f>IF(J81&gt;0,CONCATENATE(IF(Y81&lt;=12,Y81,Y81-12),IF(OR(Y81&lt;12,Y81=24),"am","pm"),"-",IF(Z81&lt;=12,Z81,Z81-12),IF(OR(Z81&lt;12,Z81=24),"am","pm")),"")</f>
        <v>3pm-8pm</v>
      </c>
      <c r="AM81" s="1" t="str">
        <f>IF(L81&gt;0,CONCATENATE(IF(AA81&lt;=12,AA81,AA81-12),IF(OR(AA81&lt;12,AA81=24),"am","pm"),"-",IF(AB81&lt;=12,AB81,AB81-12),IF(OR(AB81&lt;12,AB81=24),"am","pm")),"")</f>
        <v>3pm-8pm</v>
      </c>
      <c r="AN81" s="1" t="str">
        <f>IF(N81&gt;0,CONCATENATE(IF(AC81&lt;=12,AC81,AC81-12),IF(OR(AC81&lt;12,AC81=24),"am","pm"),"-",IF(AD81&lt;=12,AD81,AD81-12),IF(OR(AD81&lt;12,AD81=24),"am","pm")),"")</f>
        <v>3pm-8pm</v>
      </c>
      <c r="AO81" s="1" t="str">
        <f>IF(O81&gt;0,CONCATENATE(IF(AE81&lt;=12,AE81,AE81-12),IF(OR(AE81&lt;12,AE81=24),"am","pm"),"-",IF(AF81&lt;=12,AF81,AF81-12),IF(OR(AF81&lt;12,AF81=24),"am","pm")),"")</f>
        <v>3pm-8pm</v>
      </c>
      <c r="AP81" s="1" t="str">
        <f>IF(R81&gt;0,CONCATENATE(IF(AG81&lt;=12,AG81,AG81-12),IF(OR(AG81&lt;12,AG81=24),"am","pm"),"-",IF(AH81&lt;=12,AH81,AH81-12),IF(OR(AH81&lt;12,AH81=24),"am","pm")),"")</f>
        <v>3pm-8pm</v>
      </c>
      <c r="AQ81" s="1" t="str">
        <f>IF(T81&gt;0,CONCATENATE(IF(AI81&lt;=12,AI81,AI81-12),IF(OR(AI81&lt;12,AI81=24),"am","pm"),"-",IF(AJ81&lt;=12,AJ81,AJ81-12),IF(OR(AJ81&lt;12,AJ81=24),"am","pm")),"")</f>
        <v>3pm-8pm</v>
      </c>
      <c r="AR81" s="4" t="s">
        <v>339</v>
      </c>
      <c r="AS81" s="1" t="s">
        <v>296</v>
      </c>
      <c r="AU81" s="1" t="s">
        <v>299</v>
      </c>
      <c r="AV81" s="5" t="s">
        <v>307</v>
      </c>
      <c r="AW81" s="5" t="s">
        <v>307</v>
      </c>
      <c r="AX81" s="6" t="str">
        <f>CONCATENATE("{
    'name': """,B81,""",
    'area': ","""",C81,""",",
"'hours': {
      'sunday-start':","""",H81,"""",", 'sunday-end':","""",I81,"""",", 'monday-start':","""",J81,"""",", 'monday-end':","""",K81,"""",", 'tuesday-start':","""",L81,"""",", 'tuesday-end':","""",M81,""", 'wednesday-start':","""",N81,""", 'wednesday-end':","""",O81,""", 'thursday-start':","""",P81,""", 'thursday-end':","""",Q81,""", 'friday-start':","""",R81,""", 'friday-end':","""",S81,""", 'saturday-start':","""",T81,""", 'saturday-end':","""",U81,"""","},","  'description': ","""",V81,"""",", 'link':","""",AR81,"""",", 'pricing':","""",E81,"""",",   'phone-number': ","""",F81,"""",", 'address': ","""",G81,"""",", 'other-amenities': [","'",AS81,"','",AT81,"','",AU81,"'","]",", 'has-drink':",AV81,", 'has-food':",AW81,"},")</f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81" s="1" t="str">
        <f>IF(AS81&gt;0,"&lt;img src=@img/outdoor.png@&gt;","")</f>
        <v>&lt;img src=@img/outdoor.png@&gt;</v>
      </c>
      <c r="AZ81" s="1" t="str">
        <f>IF(AT81&gt;0,"&lt;img src=@img/pets.png@&gt;","")</f>
        <v/>
      </c>
      <c r="BA81" s="1" t="str">
        <f>IF(AU81="hard","&lt;img src=@img/hard.png@&gt;",IF(AU81="medium","&lt;img src=@img/medium.png@&gt;",IF(AU81="easy","&lt;img src=@img/easy.png@&gt;","")))</f>
        <v>&lt;img src=@img/hard.png@&gt;</v>
      </c>
      <c r="BB81" s="1" t="str">
        <f>IF(AV81="true","&lt;img src=@img/drinkicon.png@&gt;","")</f>
        <v>&lt;img src=@img/drinkicon.png@&gt;</v>
      </c>
      <c r="BC81" s="1" t="str">
        <f>IF(AW81="true","&lt;img src=@img/foodicon.png@&gt;","")</f>
        <v>&lt;img src=@img/foodicon.png@&gt;</v>
      </c>
      <c r="BD81" s="1" t="str">
        <f>CONCATENATE(AY81,AZ81,BA81,BB81,BC81,BK81)</f>
        <v>&lt;img src=@img/outdoor.png@&gt;&lt;img src=@img/hard.png@&gt;&lt;img src=@img/drinkicon.png@&gt;&lt;img src=@img/foodicon.png@&gt;</v>
      </c>
      <c r="BE81" s="1" t="str">
        <f>CONCATENATE(IF(AS81&gt;0,"outdoor ",""),IF(AT81&gt;0,"pet ",""),IF(AV81="true","drink ",""),IF(AW81="true","food ",""),AU81," ",E81," ",C81,IF(BJ81=TRUE," kid",""))</f>
        <v>outdoor drink food hard low old</v>
      </c>
      <c r="BF81" s="1" t="str">
        <f>IF(C81="old","Old Town",IF(C81="campus","Near Campus",IF(C81="sfoco","South Foco",IF(C81="nfoco","North Foco",IF(C81="midtown","Midtown",IF(C81="cwest","Campus West",IF(C81="efoco","East FoCo",IF(C81="windsor","Windsor",""))))))))</f>
        <v>Old Town</v>
      </c>
      <c r="BG81" s="1">
        <v>40.588017999999998</v>
      </c>
      <c r="BH81" s="1">
        <v>-105.074555</v>
      </c>
      <c r="BI81" s="1" t="str">
        <f>CONCATENATE("[",BG81,",",BH81,"],")</f>
        <v>[40.588018,-105.074555],</v>
      </c>
      <c r="BK81" s="1" t="str">
        <f>IF(BJ81&gt;0,"&lt;img src=@img/kidicon.png@&gt;","")</f>
        <v/>
      </c>
    </row>
    <row r="82" spans="2:64" ht="21" customHeight="1" x14ac:dyDescent="0.25">
      <c r="B82" s="1" t="s">
        <v>449</v>
      </c>
      <c r="C82" s="1" t="s">
        <v>310</v>
      </c>
      <c r="E82" s="1" t="s">
        <v>432</v>
      </c>
      <c r="G82" s="1" t="s">
        <v>467</v>
      </c>
      <c r="W82" s="1" t="str">
        <f>IF(H82&gt;0,H82/100,"")</f>
        <v/>
      </c>
      <c r="X82" s="1" t="str">
        <f>IF(I82&gt;0,I82/100,"")</f>
        <v/>
      </c>
      <c r="Y82" s="1" t="str">
        <f>IF(J82&gt;0,J82/100,"")</f>
        <v/>
      </c>
      <c r="Z82" s="1" t="str">
        <f>IF(K82&gt;0,K82/100,"")</f>
        <v/>
      </c>
      <c r="AA82" s="1" t="str">
        <f>IF(L82&gt;0,L82/100,"")</f>
        <v/>
      </c>
      <c r="AB82" s="1" t="str">
        <f>IF(M82&gt;0,M82/100,"")</f>
        <v/>
      </c>
      <c r="AC82" s="1" t="str">
        <f>IF(N82&gt;0,N82/100,"")</f>
        <v/>
      </c>
      <c r="AD82" s="1" t="str">
        <f>IF(O82&gt;0,O82/100,"")</f>
        <v/>
      </c>
      <c r="AE82" s="1" t="str">
        <f>IF(P82&gt;0,P82/100,"")</f>
        <v/>
      </c>
      <c r="AF82" s="1" t="str">
        <f>IF(Q82&gt;0,Q82/100,"")</f>
        <v/>
      </c>
      <c r="AG82" s="1" t="str">
        <f>IF(R82&gt;0,R82/100,"")</f>
        <v/>
      </c>
      <c r="AH82" s="1" t="str">
        <f>IF(S82&gt;0,S82/100,"")</f>
        <v/>
      </c>
      <c r="AI82" s="1" t="str">
        <f>IF(T82&gt;0,T82/100,"")</f>
        <v/>
      </c>
      <c r="AJ82" s="1" t="str">
        <f>IF(U82&gt;0,U82/100,"")</f>
        <v/>
      </c>
      <c r="AK82" s="1" t="str">
        <f>IF(H82&gt;0,CONCATENATE(IF(W82&lt;=12,W82,W82-12),IF(OR(W82&lt;12,W82=24),"am","pm"),"-",IF(X82&lt;=12,X82,X82-12),IF(OR(X82&lt;12,X82=24),"am","pm")),"")</f>
        <v/>
      </c>
      <c r="AL82" s="1" t="str">
        <f>IF(J82&gt;0,CONCATENATE(IF(Y82&lt;=12,Y82,Y82-12),IF(OR(Y82&lt;12,Y82=24),"am","pm"),"-",IF(Z82&lt;=12,Z82,Z82-12),IF(OR(Z82&lt;12,Z82=24),"am","pm")),"")</f>
        <v/>
      </c>
      <c r="AM82" s="1" t="str">
        <f>IF(L82&gt;0,CONCATENATE(IF(AA82&lt;=12,AA82,AA82-12),IF(OR(AA82&lt;12,AA82=24),"am","pm"),"-",IF(AB82&lt;=12,AB82,AB82-12),IF(OR(AB82&lt;12,AB82=24),"am","pm")),"")</f>
        <v/>
      </c>
      <c r="AN82" s="1" t="str">
        <f>IF(N82&gt;0,CONCATENATE(IF(AC82&lt;=12,AC82,AC82-12),IF(OR(AC82&lt;12,AC82=24),"am","pm"),"-",IF(AD82&lt;=12,AD82,AD82-12),IF(OR(AD82&lt;12,AD82=24),"am","pm")),"")</f>
        <v/>
      </c>
      <c r="AO82" s="1" t="str">
        <f>IF(O82&gt;0,CONCATENATE(IF(AE82&lt;=12,AE82,AE82-12),IF(OR(AE82&lt;12,AE82=24),"am","pm"),"-",IF(AF82&lt;=12,AF82,AF82-12),IF(OR(AF82&lt;12,AF82=24),"am","pm")),"")</f>
        <v/>
      </c>
      <c r="AP82" s="1" t="str">
        <f>IF(R82&gt;0,CONCATENATE(IF(AG82&lt;=12,AG82,AG82-12),IF(OR(AG82&lt;12,AG82=24),"am","pm"),"-",IF(AH82&lt;=12,AH82,AH82-12),IF(OR(AH82&lt;12,AH82=24),"am","pm")),"")</f>
        <v/>
      </c>
      <c r="AQ82" s="1" t="str">
        <f>IF(T82&gt;0,CONCATENATE(IF(AI82&lt;=12,AI82,AI82-12),IF(OR(AI82&lt;12,AI82=24),"am","pm"),"-",IF(AJ82&lt;=12,AJ82,AJ82-12),IF(OR(AJ82&lt;12,AJ82=24),"am","pm")),"")</f>
        <v/>
      </c>
      <c r="AU82" s="1" t="s">
        <v>300</v>
      </c>
      <c r="AV82" s="1" t="b">
        <v>0</v>
      </c>
      <c r="AW82" s="1" t="b">
        <v>0</v>
      </c>
      <c r="AX82" s="6" t="str">
        <f>CONCATENATE("{
    'name': """,B82,""",
    'area': ","""",C82,""",",
"'hours': {
      'sunday-start':","""",H82,"""",", 'sunday-end':","""",I82,"""",", 'monday-start':","""",J82,"""",", 'monday-end':","""",K82,"""",", 'tuesday-start':","""",L82,"""",", 'tuesday-end':","""",M82,""", 'wednesday-start':","""",N82,""", 'wednesday-end':","""",O82,""", 'thursday-start':","""",P82,""", 'thursday-end':","""",Q82,""", 'friday-start':","""",R82,""", 'friday-end':","""",S82,""", 'saturday-start':","""",T82,""", 'saturday-end':","""",U82,"""","},","  'description': ","""",V82,"""",", 'link':","""",AR82,"""",", 'pricing':","""",E82,"""",",   'phone-number': ","""",F82,"""",", 'address': ","""",G82,"""",", 'other-amenities': [","'",AS82,"','",AT82,"','",AU82,"'","]",", 'has-drink':",AV82,", 'has-food':",AW82,"},")</f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2" s="1" t="str">
        <f>IF(AS82&gt;0,"&lt;img src=@img/outdoor.png@&gt;","")</f>
        <v/>
      </c>
      <c r="AZ82" s="1" t="str">
        <f>IF(AT82&gt;0,"&lt;img src=@img/pets.png@&gt;","")</f>
        <v/>
      </c>
      <c r="BA82" s="1" t="str">
        <f>IF(AU82="hard","&lt;img src=@img/hard.png@&gt;",IF(AU82="medium","&lt;img src=@img/medium.png@&gt;",IF(AU82="easy","&lt;img src=@img/easy.png@&gt;","")))</f>
        <v>&lt;img src=@img/easy.png@&gt;</v>
      </c>
      <c r="BB82" s="1" t="str">
        <f>IF(AV82="true","&lt;img src=@img/drinkicon.png@&gt;","")</f>
        <v/>
      </c>
      <c r="BC82" s="1" t="str">
        <f>IF(AW82="true","&lt;img src=@img/foodicon.png@&gt;","")</f>
        <v/>
      </c>
      <c r="BD82" s="1" t="str">
        <f>CONCATENATE(AY82,AZ82,BA82,BB82,BC82,BK82)</f>
        <v>&lt;img src=@img/easy.png@&gt;&lt;img src=@img/kidicon.png@&gt;</v>
      </c>
      <c r="BE82" s="1" t="str">
        <f>CONCATENATE(IF(AS82&gt;0,"outdoor ",""),IF(AT82&gt;0,"pet ",""),IF(AV82="true","drink ",""),IF(AW82="true","food ",""),AU82," ",E82," ",C82,IF(BJ82=TRUE," kid",""))</f>
        <v>easy med midtown kid</v>
      </c>
      <c r="BF82" s="1" t="str">
        <f>IF(C82="old","Old Town",IF(C82="campus","Near Campus",IF(C82="sfoco","South Foco",IF(C82="nfoco","North Foco",IF(C82="midtown","Midtown",IF(C82="cwest","Campus West",IF(C82="efoco","East FoCo",IF(C82="windsor","Windsor",""))))))))</f>
        <v>Midtown</v>
      </c>
      <c r="BG82" s="1">
        <v>40.555218000000004</v>
      </c>
      <c r="BH82" s="1">
        <v>-105.077707</v>
      </c>
      <c r="BI82" s="1" t="str">
        <f>CONCATENATE("[",BG82,",",BH82,"],")</f>
        <v>[40.555218,-105.077707],</v>
      </c>
      <c r="BJ82" s="1" t="b">
        <v>1</v>
      </c>
      <c r="BK82" s="1" t="str">
        <f>IF(BJ82&gt;0,"&lt;img src=@img/kidicon.png@&gt;","")</f>
        <v>&lt;img src=@img/kidicon.png@&gt;</v>
      </c>
      <c r="BL82" s="1" t="s">
        <v>466</v>
      </c>
    </row>
    <row r="83" spans="2:64" ht="21" customHeight="1" x14ac:dyDescent="0.25">
      <c r="B83" s="1" t="s">
        <v>195</v>
      </c>
      <c r="C83" s="1" t="s">
        <v>430</v>
      </c>
      <c r="D83" s="1" t="s">
        <v>272</v>
      </c>
      <c r="E83" s="1" t="s">
        <v>432</v>
      </c>
      <c r="G83" s="1" t="s">
        <v>196</v>
      </c>
      <c r="W83" s="1" t="str">
        <f>IF(H83&gt;0,H83/100,"")</f>
        <v/>
      </c>
      <c r="X83" s="1" t="str">
        <f>IF(I83&gt;0,I83/100,"")</f>
        <v/>
      </c>
      <c r="Y83" s="1" t="str">
        <f>IF(J83&gt;0,J83/100,"")</f>
        <v/>
      </c>
      <c r="Z83" s="1" t="str">
        <f>IF(K83&gt;0,K83/100,"")</f>
        <v/>
      </c>
      <c r="AA83" s="1" t="str">
        <f>IF(L83&gt;0,L83/100,"")</f>
        <v/>
      </c>
      <c r="AB83" s="1" t="str">
        <f>IF(M83&gt;0,M83/100,"")</f>
        <v/>
      </c>
      <c r="AC83" s="1" t="str">
        <f>IF(N83&gt;0,N83/100,"")</f>
        <v/>
      </c>
      <c r="AD83" s="1" t="str">
        <f>IF(O83&gt;0,O83/100,"")</f>
        <v/>
      </c>
      <c r="AE83" s="1" t="str">
        <f>IF(P83&gt;0,P83/100,"")</f>
        <v/>
      </c>
      <c r="AF83" s="1" t="str">
        <f>IF(Q83&gt;0,Q83/100,"")</f>
        <v/>
      </c>
      <c r="AG83" s="1" t="str">
        <f>IF(R83&gt;0,R83/100,"")</f>
        <v/>
      </c>
      <c r="AH83" s="1" t="str">
        <f>IF(S83&gt;0,S83/100,"")</f>
        <v/>
      </c>
      <c r="AI83" s="1" t="str">
        <f>IF(T83&gt;0,T83/100,"")</f>
        <v/>
      </c>
      <c r="AJ83" s="1" t="str">
        <f>IF(U83&gt;0,U83/100,"")</f>
        <v/>
      </c>
      <c r="AK83" s="1" t="str">
        <f>IF(H83&gt;0,CONCATENATE(IF(W83&lt;=12,W83,W83-12),IF(OR(W83&lt;12,W83=24),"am","pm"),"-",IF(X83&lt;=12,X83,X83-12),IF(OR(X83&lt;12,X83=24),"am","pm")),"")</f>
        <v/>
      </c>
      <c r="AL83" s="1" t="str">
        <f>IF(J83&gt;0,CONCATENATE(IF(Y83&lt;=12,Y83,Y83-12),IF(OR(Y83&lt;12,Y83=24),"am","pm"),"-",IF(Z83&lt;=12,Z83,Z83-12),IF(OR(Z83&lt;12,Z83=24),"am","pm")),"")</f>
        <v/>
      </c>
      <c r="AM83" s="1" t="str">
        <f>IF(L83&gt;0,CONCATENATE(IF(AA83&lt;=12,AA83,AA83-12),IF(OR(AA83&lt;12,AA83=24),"am","pm"),"-",IF(AB83&lt;=12,AB83,AB83-12),IF(OR(AB83&lt;12,AB83=24),"am","pm")),"")</f>
        <v/>
      </c>
      <c r="AN83" s="1" t="str">
        <f>IF(N83&gt;0,CONCATENATE(IF(AC83&lt;=12,AC83,AC83-12),IF(OR(AC83&lt;12,AC83=24),"am","pm"),"-",IF(AD83&lt;=12,AD83,AD83-12),IF(OR(AD83&lt;12,AD83=24),"am","pm")),"")</f>
        <v/>
      </c>
      <c r="AO83" s="1" t="str">
        <f>IF(O83&gt;0,CONCATENATE(IF(AE83&lt;=12,AE83,AE83-12),IF(OR(AE83&lt;12,AE83=24),"am","pm"),"-",IF(AF83&lt;=12,AF83,AF83-12),IF(OR(AF83&lt;12,AF83=24),"am","pm")),"")</f>
        <v/>
      </c>
      <c r="AP83" s="1" t="str">
        <f>IF(R83&gt;0,CONCATENATE(IF(AG83&lt;=12,AG83,AG83-12),IF(OR(AG83&lt;12,AG83=24),"am","pm"),"-",IF(AH83&lt;=12,AH83,AH83-12),IF(OR(AH83&lt;12,AH83=24),"am","pm")),"")</f>
        <v/>
      </c>
      <c r="AQ83" s="1" t="str">
        <f>IF(T83&gt;0,CONCATENATE(IF(AI83&lt;=12,AI83,AI83-12),IF(OR(AI83&lt;12,AI83=24),"am","pm"),"-",IF(AJ83&lt;=12,AJ83,AJ83-12),IF(OR(AJ83&lt;12,AJ83=24),"am","pm")),"")</f>
        <v/>
      </c>
      <c r="AR83" s="4" t="s">
        <v>349</v>
      </c>
      <c r="AU83" s="1" t="s">
        <v>300</v>
      </c>
      <c r="AV83" s="5" t="s">
        <v>308</v>
      </c>
      <c r="AW83" s="5" t="s">
        <v>308</v>
      </c>
      <c r="AX83" s="6" t="str">
        <f>CONCATENATE("{
    'name': """,B83,""",
    'area': ","""",C83,""",",
"'hours': {
      'sunday-start':","""",H83,"""",", 'sunday-end':","""",I83,"""",", 'monday-start':","""",J83,"""",", 'monday-end':","""",K83,"""",", 'tuesday-start':","""",L83,"""",", 'tuesday-end':","""",M83,""", 'wednesday-start':","""",N83,""", 'wednesday-end':","""",O83,""", 'thursday-start':","""",P83,""", 'thursday-end':","""",Q83,""", 'friday-start':","""",R83,""", 'friday-end':","""",S83,""", 'saturday-start':","""",T83,""", 'saturday-end':","""",U83,"""","},","  'description': ","""",V83,"""",", 'link':","""",AR83,"""",", 'pricing':","""",E83,"""",",   'phone-number': ","""",F83,"""",", 'address': ","""",G83,"""",", 'other-amenities': [","'",AS83,"','",AT83,"','",AU83,"'","]",", 'has-drink':",AV83,", 'has-food':",AW83,"},")</f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3" s="1" t="str">
        <f>IF(AS83&gt;0,"&lt;img src=@img/outdoor.png@&gt;","")</f>
        <v/>
      </c>
      <c r="AZ83" s="1" t="str">
        <f>IF(AT83&gt;0,"&lt;img src=@img/pets.png@&gt;","")</f>
        <v/>
      </c>
      <c r="BA83" s="1" t="str">
        <f>IF(AU83="hard","&lt;img src=@img/hard.png@&gt;",IF(AU83="medium","&lt;img src=@img/medium.png@&gt;",IF(AU83="easy","&lt;img src=@img/easy.png@&gt;","")))</f>
        <v>&lt;img src=@img/easy.png@&gt;</v>
      </c>
      <c r="BB83" s="1" t="str">
        <f>IF(AV83="true","&lt;img src=@img/drinkicon.png@&gt;","")</f>
        <v/>
      </c>
      <c r="BC83" s="1" t="str">
        <f>IF(AW83="true","&lt;img src=@img/foodicon.png@&gt;","")</f>
        <v/>
      </c>
      <c r="BD83" s="1" t="str">
        <f>CONCATENATE(AY83,AZ83,BA83,BB83,BC83,BK83)</f>
        <v>&lt;img src=@img/easy.png@&gt;</v>
      </c>
      <c r="BE83" s="1" t="str">
        <f>CONCATENATE(IF(AS83&gt;0,"outdoor ",""),IF(AT83&gt;0,"pet ",""),IF(AV83="true","drink ",""),IF(AW83="true","food ",""),AU83," ",E83," ",C83,IF(BJ83=TRUE," kid",""))</f>
        <v>easy med cwest</v>
      </c>
      <c r="BF83" s="1" t="str">
        <f>IF(C83="old","Old Town",IF(C83="campus","Near Campus",IF(C83="sfoco","South Foco",IF(C83="nfoco","North Foco",IF(C83="midtown","Midtown",IF(C83="cwest","Campus West",IF(C83="efoco","East FoCo",IF(C83="windsor","Windsor",""))))))))</f>
        <v>Campus West</v>
      </c>
      <c r="BG83" s="1">
        <v>40.554659000000001</v>
      </c>
      <c r="BH83" s="1">
        <v>-105.11657700000001</v>
      </c>
      <c r="BI83" s="1" t="str">
        <f>CONCATENATE("[",BG83,",",BH83,"],")</f>
        <v>[40.554659,-105.116577],</v>
      </c>
      <c r="BK83" s="1" t="str">
        <f>IF(BJ83&gt;0,"&lt;img src=@img/kidicon.png@&gt;","")</f>
        <v/>
      </c>
    </row>
    <row r="84" spans="2:64" ht="21" customHeight="1" x14ac:dyDescent="0.25">
      <c r="B84" s="1" t="s">
        <v>24</v>
      </c>
      <c r="C84" s="1" t="s">
        <v>310</v>
      </c>
      <c r="D84" s="1" t="s">
        <v>135</v>
      </c>
      <c r="E84" s="1" t="s">
        <v>432</v>
      </c>
      <c r="G84" s="3" t="s">
        <v>136</v>
      </c>
      <c r="H84" s="1">
        <v>1500</v>
      </c>
      <c r="I84" s="1">
        <v>1900</v>
      </c>
      <c r="J84" s="1">
        <v>1500</v>
      </c>
      <c r="K84" s="1">
        <v>1900</v>
      </c>
      <c r="L84" s="1">
        <v>1500</v>
      </c>
      <c r="M84" s="1">
        <v>1900</v>
      </c>
      <c r="N84" s="1">
        <v>1500</v>
      </c>
      <c r="O84" s="1">
        <v>1900</v>
      </c>
      <c r="P84" s="1">
        <v>1500</v>
      </c>
      <c r="Q84" s="1">
        <v>1900</v>
      </c>
      <c r="R84" s="1">
        <v>1500</v>
      </c>
      <c r="S84" s="1">
        <v>1900</v>
      </c>
      <c r="T84" s="1">
        <v>1500</v>
      </c>
      <c r="U84" s="1">
        <v>1900</v>
      </c>
      <c r="V84" s="1" t="s">
        <v>496</v>
      </c>
      <c r="W84" s="1">
        <f>IF(H84&gt;0,H84/100,"")</f>
        <v>15</v>
      </c>
      <c r="X84" s="1">
        <f>IF(I84&gt;0,I84/100,"")</f>
        <v>19</v>
      </c>
      <c r="Y84" s="1">
        <f>IF(J84&gt;0,J84/100,"")</f>
        <v>15</v>
      </c>
      <c r="Z84" s="1">
        <f>IF(K84&gt;0,K84/100,"")</f>
        <v>19</v>
      </c>
      <c r="AA84" s="1">
        <f>IF(L84&gt;0,L84/100,"")</f>
        <v>15</v>
      </c>
      <c r="AB84" s="1">
        <f>IF(M84&gt;0,M84/100,"")</f>
        <v>19</v>
      </c>
      <c r="AC84" s="1">
        <f>IF(N84&gt;0,N84/100,"")</f>
        <v>15</v>
      </c>
      <c r="AD84" s="1">
        <f>IF(O84&gt;0,O84/100,"")</f>
        <v>19</v>
      </c>
      <c r="AE84" s="1">
        <f>IF(P84&gt;0,P84/100,"")</f>
        <v>15</v>
      </c>
      <c r="AF84" s="1">
        <f>IF(Q84&gt;0,Q84/100,"")</f>
        <v>19</v>
      </c>
      <c r="AG84" s="1">
        <f>IF(R84&gt;0,R84/100,"")</f>
        <v>15</v>
      </c>
      <c r="AH84" s="1">
        <f>IF(S84&gt;0,S84/100,"")</f>
        <v>19</v>
      </c>
      <c r="AI84" s="1">
        <f>IF(T84&gt;0,T84/100,"")</f>
        <v>15</v>
      </c>
      <c r="AJ84" s="1">
        <f>IF(U84&gt;0,U84/100,"")</f>
        <v>19</v>
      </c>
      <c r="AK84" s="1" t="str">
        <f>IF(H84&gt;0,CONCATENATE(IF(W84&lt;=12,W84,W84-12),IF(OR(W84&lt;12,W84=24),"am","pm"),"-",IF(X84&lt;=12,X84,X84-12),IF(OR(X84&lt;12,X84=24),"am","pm")),"")</f>
        <v>3pm-7pm</v>
      </c>
      <c r="AL84" s="1" t="str">
        <f>IF(J84&gt;0,CONCATENATE(IF(Y84&lt;=12,Y84,Y84-12),IF(OR(Y84&lt;12,Y84=24),"am","pm"),"-",IF(Z84&lt;=12,Z84,Z84-12),IF(OR(Z84&lt;12,Z84=24),"am","pm")),"")</f>
        <v>3pm-7pm</v>
      </c>
      <c r="AM84" s="1" t="str">
        <f>IF(L84&gt;0,CONCATENATE(IF(AA84&lt;=12,AA84,AA84-12),IF(OR(AA84&lt;12,AA84=24),"am","pm"),"-",IF(AB84&lt;=12,AB84,AB84-12),IF(OR(AB84&lt;12,AB84=24),"am","pm")),"")</f>
        <v>3pm-7pm</v>
      </c>
      <c r="AN84" s="1" t="str">
        <f>IF(N84&gt;0,CONCATENATE(IF(AC84&lt;=12,AC84,AC84-12),IF(OR(AC84&lt;12,AC84=24),"am","pm"),"-",IF(AD84&lt;=12,AD84,AD84-12),IF(OR(AD84&lt;12,AD84=24),"am","pm")),"")</f>
        <v>3pm-7pm</v>
      </c>
      <c r="AO84" s="1" t="str">
        <f>IF(O84&gt;0,CONCATENATE(IF(AE84&lt;=12,AE84,AE84-12),IF(OR(AE84&lt;12,AE84=24),"am","pm"),"-",IF(AF84&lt;=12,AF84,AF84-12),IF(OR(AF84&lt;12,AF84=24),"am","pm")),"")</f>
        <v>3pm-7pm</v>
      </c>
      <c r="AP84" s="1" t="str">
        <f>IF(R84&gt;0,CONCATENATE(IF(AG84&lt;=12,AG84,AG84-12),IF(OR(AG84&lt;12,AG84=24),"am","pm"),"-",IF(AH84&lt;=12,AH84,AH84-12),IF(OR(AH84&lt;12,AH84=24),"am","pm")),"")</f>
        <v>3pm-7pm</v>
      </c>
      <c r="AQ84" s="1" t="str">
        <f>IF(T84&gt;0,CONCATENATE(IF(AI84&lt;=12,AI84,AI84-12),IF(OR(AI84&lt;12,AI84=24),"am","pm"),"-",IF(AJ84&lt;=12,AJ84,AJ84-12),IF(OR(AJ84&lt;12,AJ84=24),"am","pm")),"")</f>
        <v>3pm-7pm</v>
      </c>
      <c r="AR84" s="4" t="s">
        <v>333</v>
      </c>
      <c r="AU84" s="1" t="s">
        <v>300</v>
      </c>
      <c r="AV84" s="5" t="s">
        <v>307</v>
      </c>
      <c r="AW84" s="5" t="s">
        <v>308</v>
      </c>
      <c r="AX84" s="6" t="str">
        <f>CONCATENATE("{
    'name': """,B84,""",
    'area': ","""",C84,""",",
"'hours': {
      'sunday-start':","""",H84,"""",", 'sunday-end':","""",I84,"""",", 'monday-start':","""",J84,"""",", 'monday-end':","""",K84,"""",", 'tuesday-start':","""",L84,"""",", 'tuesday-end':","""",M84,""", 'wednesday-start':","""",N84,""", 'wednesday-end':","""",O84,""", 'thursday-start':","""",P84,""", 'thursday-end':","""",Q84,""", 'friday-start':","""",R84,""", 'friday-end':","""",S84,""", 'saturday-start':","""",T84,""", 'saturday-end':","""",U84,"""","},","  'description': ","""",V84,"""",", 'link':","""",AR84,"""",", 'pricing':","""",E84,"""",",   'phone-number': ","""",F84,"""",", 'address': ","""",G84,"""",", 'other-amenities': [","'",AS84,"','",AT84,"','",AU84,"'","]",", 'has-drink':",AV84,", 'has-food':",AW84,"},")</f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4" s="1" t="str">
        <f>IF(AS84&gt;0,"&lt;img src=@img/outdoor.png@&gt;","")</f>
        <v/>
      </c>
      <c r="AZ84" s="1" t="str">
        <f>IF(AT84&gt;0,"&lt;img src=@img/pets.png@&gt;","")</f>
        <v/>
      </c>
      <c r="BA84" s="1" t="str">
        <f>IF(AU84="hard","&lt;img src=@img/hard.png@&gt;",IF(AU84="medium","&lt;img src=@img/medium.png@&gt;",IF(AU84="easy","&lt;img src=@img/easy.png@&gt;","")))</f>
        <v>&lt;img src=@img/easy.png@&gt;</v>
      </c>
      <c r="BB84" s="1" t="str">
        <f>IF(AV84="true","&lt;img src=@img/drinkicon.png@&gt;","")</f>
        <v>&lt;img src=@img/drinkicon.png@&gt;</v>
      </c>
      <c r="BC84" s="1" t="str">
        <f>IF(AW84="true","&lt;img src=@img/foodicon.png@&gt;","")</f>
        <v/>
      </c>
      <c r="BD84" s="1" t="str">
        <f>CONCATENATE(AY84,AZ84,BA84,BB84,BC84,BK84)</f>
        <v>&lt;img src=@img/easy.png@&gt;&lt;img src=@img/drinkicon.png@&gt;&lt;img src=@img/kidicon.png@&gt;</v>
      </c>
      <c r="BE84" s="1" t="str">
        <f>CONCATENATE(IF(AS84&gt;0,"outdoor ",""),IF(AT84&gt;0,"pet ",""),IF(AV84="true","drink ",""),IF(AW84="true","food ",""),AU84," ",E84," ",C84,IF(BJ84=TRUE," kid",""))</f>
        <v>drink easy med midtown kid</v>
      </c>
      <c r="BF84" s="1" t="str">
        <f>IF(C84="old","Old Town",IF(C84="campus","Near Campus",IF(C84="sfoco","South Foco",IF(C84="nfoco","North Foco",IF(C84="midtown","Midtown",IF(C84="cwest","Campus West",IF(C84="efoco","East FoCo",IF(C84="windsor","Windsor",""))))))))</f>
        <v>Midtown</v>
      </c>
      <c r="BG84" s="1">
        <v>40.551048999999999</v>
      </c>
      <c r="BH84" s="1">
        <v>-105.05831000000001</v>
      </c>
      <c r="BI84" s="1" t="str">
        <f>CONCATENATE("[",BG84,",",BH84,"],")</f>
        <v>[40.551049,-105.05831],</v>
      </c>
      <c r="BJ84" s="1" t="b">
        <v>1</v>
      </c>
      <c r="BK84" s="1" t="str">
        <f>IF(BJ84&gt;0,"&lt;img src=@img/kidicon.png@&gt;","")</f>
        <v>&lt;img src=@img/kidicon.png@&gt;</v>
      </c>
      <c r="BL84" s="1" t="s">
        <v>442</v>
      </c>
    </row>
    <row r="85" spans="2:64" ht="21" customHeight="1" x14ac:dyDescent="0.25">
      <c r="B85" s="1" t="s">
        <v>676</v>
      </c>
      <c r="C85" s="1" t="s">
        <v>429</v>
      </c>
      <c r="E85" s="1" t="s">
        <v>432</v>
      </c>
      <c r="G85" s="1" t="s">
        <v>697</v>
      </c>
      <c r="W85" s="1" t="str">
        <f>IF(H85&gt;0,H85/100,"")</f>
        <v/>
      </c>
      <c r="X85" s="1" t="str">
        <f>IF(I85&gt;0,I85/100,"")</f>
        <v/>
      </c>
      <c r="Y85" s="1" t="str">
        <f>IF(J85&gt;0,J85/100,"")</f>
        <v/>
      </c>
      <c r="Z85" s="1" t="str">
        <f>IF(K85&gt;0,K85/100,"")</f>
        <v/>
      </c>
      <c r="AA85" s="1" t="str">
        <f>IF(L85&gt;0,L85/100,"")</f>
        <v/>
      </c>
      <c r="AB85" s="1" t="str">
        <f>IF(M85&gt;0,M85/100,"")</f>
        <v/>
      </c>
      <c r="AC85" s="1" t="str">
        <f>IF(N85&gt;0,N85/100,"")</f>
        <v/>
      </c>
      <c r="AD85" s="1" t="str">
        <f>IF(O85&gt;0,O85/100,"")</f>
        <v/>
      </c>
      <c r="AE85" s="1" t="str">
        <f>IF(P85&gt;0,P85/100,"")</f>
        <v/>
      </c>
      <c r="AF85" s="1" t="str">
        <f>IF(Q85&gt;0,Q85/100,"")</f>
        <v/>
      </c>
      <c r="AG85" s="1" t="str">
        <f>IF(R85&gt;0,R85/100,"")</f>
        <v/>
      </c>
      <c r="AH85" s="1" t="str">
        <f>IF(S85&gt;0,S85/100,"")</f>
        <v/>
      </c>
      <c r="AI85" s="1" t="str">
        <f>IF(T85&gt;0,T85/100,"")</f>
        <v/>
      </c>
      <c r="AJ85" s="1" t="str">
        <f>IF(U85&gt;0,U85/100,"")</f>
        <v/>
      </c>
      <c r="AK85" s="1" t="str">
        <f>IF(H85&gt;0,CONCATENATE(IF(W85&lt;=12,W85,W85-12),IF(OR(W85&lt;12,W85=24),"am","pm"),"-",IF(X85&lt;=12,X85,X85-12),IF(OR(X85&lt;12,X85=24),"am","pm")),"")</f>
        <v/>
      </c>
      <c r="AL85" s="1" t="str">
        <f>IF(J85&gt;0,CONCATENATE(IF(Y85&lt;=12,Y85,Y85-12),IF(OR(Y85&lt;12,Y85=24),"am","pm"),"-",IF(Z85&lt;=12,Z85,Z85-12),IF(OR(Z85&lt;12,Z85=24),"am","pm")),"")</f>
        <v/>
      </c>
      <c r="AM85" s="1" t="str">
        <f>IF(L85&gt;0,CONCATENATE(IF(AA85&lt;=12,AA85,AA85-12),IF(OR(AA85&lt;12,AA85=24),"am","pm"),"-",IF(AB85&lt;=12,AB85,AB85-12),IF(OR(AB85&lt;12,AB85=24),"am","pm")),"")</f>
        <v/>
      </c>
      <c r="AN85" s="1" t="str">
        <f>IF(N85&gt;0,CONCATENATE(IF(AC85&lt;=12,AC85,AC85-12),IF(OR(AC85&lt;12,AC85=24),"am","pm"),"-",IF(AD85&lt;=12,AD85,AD85-12),IF(OR(AD85&lt;12,AD85=24),"am","pm")),"")</f>
        <v/>
      </c>
      <c r="AO85" s="1" t="str">
        <f>IF(O85&gt;0,CONCATENATE(IF(AE85&lt;=12,AE85,AE85-12),IF(OR(AE85&lt;12,AE85=24),"am","pm"),"-",IF(AF85&lt;=12,AF85,AF85-12),IF(OR(AF85&lt;12,AF85=24),"am","pm")),"")</f>
        <v/>
      </c>
      <c r="AP85" s="1" t="str">
        <f>IF(R85&gt;0,CONCATENATE(IF(AG85&lt;=12,AG85,AG85-12),IF(OR(AG85&lt;12,AG85=24),"am","pm"),"-",IF(AH85&lt;=12,AH85,AH85-12),IF(OR(AH85&lt;12,AH85=24),"am","pm")),"")</f>
        <v/>
      </c>
      <c r="AQ85" s="1" t="str">
        <f>IF(T85&gt;0,CONCATENATE(IF(AI85&lt;=12,AI85,AI85-12),IF(OR(AI85&lt;12,AI85=24),"am","pm"),"-",IF(AJ85&lt;=12,AJ85,AJ85-12),IF(OR(AJ85&lt;12,AJ85=24),"am","pm")),"")</f>
        <v/>
      </c>
      <c r="AU85" s="1" t="s">
        <v>300</v>
      </c>
      <c r="AV85" s="5" t="s">
        <v>308</v>
      </c>
      <c r="AW85" s="5" t="s">
        <v>308</v>
      </c>
      <c r="AX85" s="6" t="str">
        <f>CONCATENATE("{
    'name': """,B85,""",
    'area': ","""",C85,""",",
"'hours': {
      'sunday-start':","""",H85,"""",", 'sunday-end':","""",I85,"""",", 'monday-start':","""",J85,"""",", 'monday-end':","""",K85,"""",", 'tuesday-start':","""",L85,"""",", 'tuesday-end':","""",M85,""", 'wednesday-start':","""",N85,""", 'wednesday-end':","""",O85,""", 'thursday-start':","""",P85,""", 'thursday-end':","""",Q85,""", 'friday-start':","""",R85,""", 'friday-end':","""",S85,""", 'saturday-start':","""",T85,""", 'saturday-end':","""",U85,"""","},","  'description': ","""",V85,"""",", 'link':","""",AR85,"""",", 'pricing':","""",E85,"""",",   'phone-number': ","""",F85,"""",", 'address': ","""",G85,"""",", 'other-amenities': [","'",AS85,"','",AT85,"','",AU85,"'","]",", 'has-drink':",AV85,", 'has-food':",AW85,"},")</f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5" s="1" t="str">
        <f>IF(AS85&gt;0,"&lt;img src=@img/outdoor.png@&gt;","")</f>
        <v/>
      </c>
      <c r="AZ85" s="1" t="str">
        <f>IF(AT85&gt;0,"&lt;img src=@img/pets.png@&gt;","")</f>
        <v/>
      </c>
      <c r="BA85" s="1" t="str">
        <f>IF(AU85="hard","&lt;img src=@img/hard.png@&gt;",IF(AU85="medium","&lt;img src=@img/medium.png@&gt;",IF(AU85="easy","&lt;img src=@img/easy.png@&gt;","")))</f>
        <v>&lt;img src=@img/easy.png@&gt;</v>
      </c>
      <c r="BB85" s="1" t="str">
        <f>IF(AV85="true","&lt;img src=@img/drinkicon.png@&gt;","")</f>
        <v/>
      </c>
      <c r="BC85" s="1" t="str">
        <f>IF(AW85="true","&lt;img src=@img/foodicon.png@&gt;","")</f>
        <v/>
      </c>
      <c r="BD85" s="1" t="str">
        <f>CONCATENATE(AY85,AZ85,BA85,BB85,BC85,BK85)</f>
        <v>&lt;img src=@img/easy.png@&gt;</v>
      </c>
      <c r="BE85" s="1" t="str">
        <f>CONCATENATE(IF(AS85&gt;0,"outdoor ",""),IF(AT85&gt;0,"pet ",""),IF(AV85="true","drink ",""),IF(AW85="true","food ",""),AU85," ",E85," ",C85,IF(BJ85=TRUE," kid",""))</f>
        <v>easy med sfoco</v>
      </c>
      <c r="BF85" s="1" t="str">
        <f>IF(C85="old","Old Town",IF(C85="campus","Near Campus",IF(C85="sfoco","South Foco",IF(C85="nfoco","North Foco",IF(C85="midtown","Midtown",IF(C85="cwest","Campus West",IF(C85="efoco","East FoCo",IF(C85="windsor","Windsor",""))))))))</f>
        <v>South Foco</v>
      </c>
      <c r="BG85" s="1">
        <v>40.531500000000001</v>
      </c>
      <c r="BH85" s="1">
        <v>-105.11593999999999</v>
      </c>
      <c r="BI85" s="1" t="str">
        <f>CONCATENATE("[",BG85,",",BH85,"],")</f>
        <v>[40.5315,-105.11594],</v>
      </c>
    </row>
    <row r="86" spans="2:64" ht="21" customHeight="1" x14ac:dyDescent="0.25">
      <c r="B86" s="1" t="s">
        <v>600</v>
      </c>
      <c r="C86" s="1" t="s">
        <v>430</v>
      </c>
      <c r="G86" s="9" t="s">
        <v>601</v>
      </c>
      <c r="H86" s="1">
        <v>1100</v>
      </c>
      <c r="I86" s="1">
        <v>1300</v>
      </c>
      <c r="J86" s="1">
        <v>1100</v>
      </c>
      <c r="K86" s="1">
        <v>1300</v>
      </c>
      <c r="L86" s="1">
        <v>1100</v>
      </c>
      <c r="M86" s="1">
        <v>1300</v>
      </c>
      <c r="N86" s="1">
        <v>1100</v>
      </c>
      <c r="O86" s="1">
        <v>1300</v>
      </c>
      <c r="P86" s="1">
        <v>1100</v>
      </c>
      <c r="Q86" s="1">
        <v>1300</v>
      </c>
      <c r="R86" s="1">
        <v>1100</v>
      </c>
      <c r="S86" s="1">
        <v>1300</v>
      </c>
      <c r="T86" s="1">
        <v>1100</v>
      </c>
      <c r="U86" s="1">
        <v>1300</v>
      </c>
      <c r="V86" s="1" t="s">
        <v>602</v>
      </c>
      <c r="W86" s="1">
        <f>IF(H86&gt;0,H86/100,"")</f>
        <v>11</v>
      </c>
      <c r="X86" s="1">
        <f>IF(I86&gt;0,I86/100,"")</f>
        <v>13</v>
      </c>
      <c r="Y86" s="1">
        <f>IF(J86&gt;0,J86/100,"")</f>
        <v>11</v>
      </c>
      <c r="Z86" s="1">
        <f>IF(K86&gt;0,K86/100,"")</f>
        <v>13</v>
      </c>
      <c r="AA86" s="1">
        <f>IF(L86&gt;0,L86/100,"")</f>
        <v>11</v>
      </c>
      <c r="AB86" s="1">
        <f>IF(M86&gt;0,M86/100,"")</f>
        <v>13</v>
      </c>
      <c r="AC86" s="1">
        <f>IF(N86&gt;0,N86/100,"")</f>
        <v>11</v>
      </c>
      <c r="AD86" s="1">
        <f>IF(O86&gt;0,O86/100,"")</f>
        <v>13</v>
      </c>
      <c r="AE86" s="1">
        <f>IF(P86&gt;0,P86/100,"")</f>
        <v>11</v>
      </c>
      <c r="AF86" s="1">
        <f>IF(Q86&gt;0,Q86/100,"")</f>
        <v>13</v>
      </c>
      <c r="AG86" s="1">
        <f>IF(R86&gt;0,R86/100,"")</f>
        <v>11</v>
      </c>
      <c r="AH86" s="1">
        <f>IF(S86&gt;0,S86/100,"")</f>
        <v>13</v>
      </c>
      <c r="AI86" s="1">
        <f>IF(T86&gt;0,T86/100,"")</f>
        <v>11</v>
      </c>
      <c r="AJ86" s="1">
        <f>IF(U86&gt;0,U86/100,"")</f>
        <v>13</v>
      </c>
      <c r="AK86" s="1" t="str">
        <f>IF(H86&gt;0,CONCATENATE(IF(W86&lt;=12,W86,W86-12),IF(OR(W86&lt;12,W86=24),"am","pm"),"-",IF(X86&lt;=12,X86,X86-12),IF(OR(X86&lt;12,X86=24),"am","pm")),"")</f>
        <v>11am-1pm</v>
      </c>
      <c r="AL86" s="1" t="str">
        <f>IF(J86&gt;0,CONCATENATE(IF(Y86&lt;=12,Y86,Y86-12),IF(OR(Y86&lt;12,Y86=24),"am","pm"),"-",IF(Z86&lt;=12,Z86,Z86-12),IF(OR(Z86&lt;12,Z86=24),"am","pm")),"")</f>
        <v>11am-1pm</v>
      </c>
      <c r="AM86" s="1" t="str">
        <f>IF(L86&gt;0,CONCATENATE(IF(AA86&lt;=12,AA86,AA86-12),IF(OR(AA86&lt;12,AA86=24),"am","pm"),"-",IF(AB86&lt;=12,AB86,AB86-12),IF(OR(AB86&lt;12,AB86=24),"am","pm")),"")</f>
        <v>11am-1pm</v>
      </c>
      <c r="AN86" s="1" t="str">
        <f>IF(N86&gt;0,CONCATENATE(IF(AC86&lt;=12,AC86,AC86-12),IF(OR(AC86&lt;12,AC86=24),"am","pm"),"-",IF(AD86&lt;=12,AD86,AD86-12),IF(OR(AD86&lt;12,AD86=24),"am","pm")),"")</f>
        <v>11am-1pm</v>
      </c>
      <c r="AO86" s="1" t="str">
        <f>IF(O86&gt;0,CONCATENATE(IF(AE86&lt;=12,AE86,AE86-12),IF(OR(AE86&lt;12,AE86=24),"am","pm"),"-",IF(AF86&lt;=12,AF86,AF86-12),IF(OR(AF86&lt;12,AF86=24),"am","pm")),"")</f>
        <v>11am-1pm</v>
      </c>
      <c r="AP86" s="1" t="str">
        <f>IF(R86&gt;0,CONCATENATE(IF(AG86&lt;=12,AG86,AG86-12),IF(OR(AG86&lt;12,AG86=24),"am","pm"),"-",IF(AH86&lt;=12,AH86,AH86-12),IF(OR(AH86&lt;12,AH86=24),"am","pm")),"")</f>
        <v>11am-1pm</v>
      </c>
      <c r="AQ86" s="1" t="str">
        <f>IF(T86&gt;0,CONCATENATE(IF(AI86&lt;=12,AI86,AI86-12),IF(OR(AI86&lt;12,AI86=24),"am","pm"),"-",IF(AJ86&lt;=12,AJ86,AJ86-12),IF(OR(AJ86&lt;12,AJ86=24),"am","pm")),"")</f>
        <v>11am-1pm</v>
      </c>
      <c r="AR86" s="1" t="s">
        <v>603</v>
      </c>
      <c r="AS86" s="1" t="s">
        <v>296</v>
      </c>
      <c r="AU86" s="1" t="s">
        <v>28</v>
      </c>
      <c r="AV86" s="1" t="b">
        <v>1</v>
      </c>
      <c r="AW86" s="1" t="b">
        <v>1</v>
      </c>
      <c r="AX86" s="6" t="str">
        <f>CONCATENATE("{
    'name': """,B86,""",
    'area': ","""",C86,""",",
"'hours': {
      'sunday-start':","""",H86,"""",", 'sunday-end':","""",I86,"""",", 'monday-start':","""",J86,"""",", 'monday-end':","""",K86,"""",", 'tuesday-start':","""",L86,"""",", 'tuesday-end':","""",M86,""", 'wednesday-start':","""",N86,""", 'wednesday-end':","""",O86,""", 'thursday-start':","""",P86,""", 'thursday-end':","""",Q86,""", 'friday-start':","""",R86,""", 'friday-end':","""",S86,""", 'saturday-start':","""",T86,""", 'saturday-end':","""",U86,"""","},","  'description': ","""",V86,"""",", 'link':","""",AR86,"""",", 'pricing':","""",E86,"""",",   'phone-number': ","""",F86,"""",", 'address': ","""",G86,"""",", 'other-amenities': [","'",AS86,"','",AT86,"','",AU86,"'","]",", 'has-drink':",AV86,", 'has-food':",AW86,"},")</f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6" s="1" t="str">
        <f>IF(AS86&gt;0,"&lt;img src=@img/outdoor.png@&gt;","")</f>
        <v>&lt;img src=@img/outdoor.png@&gt;</v>
      </c>
      <c r="AZ86" s="1" t="str">
        <f>IF(AT86&gt;0,"&lt;img src=@img/pets.png@&gt;","")</f>
        <v/>
      </c>
      <c r="BA86" s="1" t="str">
        <f>IF(AU86="hard","&lt;img src=@img/hard.png@&gt;",IF(AU86="medium","&lt;img src=@img/medium.png@&gt;",IF(AU86="easy","&lt;img src=@img/easy.png@&gt;","")))</f>
        <v>&lt;img src=@img/medium.png@&gt;</v>
      </c>
      <c r="BB86" s="1" t="str">
        <f>IF(AV86="true","&lt;img src=@img/drinkicon.png@&gt;","")</f>
        <v/>
      </c>
      <c r="BC86" s="1" t="str">
        <f>IF(AW86="true","&lt;img src=@img/foodicon.png@&gt;","")</f>
        <v/>
      </c>
      <c r="BD86" s="1" t="str">
        <f>CONCATENATE(AY86,AZ86,BA86,BB86,BC86,BK86)</f>
        <v>&lt;img src=@img/outdoor.png@&gt;&lt;img src=@img/medium.png@&gt;</v>
      </c>
      <c r="BE86" s="1" t="str">
        <f>CONCATENATE(IF(AS86&gt;0,"outdoor ",""),IF(AT86&gt;0,"pet ",""),IF(AV86="true","drink ",""),IF(AW86="true","food ",""),AU86," ",E86," ",C86,IF(BJ86=TRUE," kid",""))</f>
        <v>outdoor medium  cwest</v>
      </c>
      <c r="BF86" s="1" t="str">
        <f>IF(C86="old","Old Town",IF(C86="campus","Near Campus",IF(C86="sfoco","South Foco",IF(C86="nfoco","North Foco",IF(C86="midtown","Midtown",IF(C86="cwest","Campus West",IF(C86="efoco","East FoCo",IF(C86="windsor","Windsor",""))))))))</f>
        <v>Campus West</v>
      </c>
      <c r="BG86" s="1">
        <v>40.574280000000002</v>
      </c>
      <c r="BH86" s="1">
        <v>-105.09835</v>
      </c>
      <c r="BI86" s="1" t="str">
        <f>CONCATENATE("[",BG86,",",BH86,"],")</f>
        <v>[40.57428,-105.09835],</v>
      </c>
    </row>
    <row r="87" spans="2:64" ht="21" customHeight="1" x14ac:dyDescent="0.25">
      <c r="B87" s="1" t="s">
        <v>92</v>
      </c>
      <c r="C87" s="1" t="s">
        <v>427</v>
      </c>
      <c r="D87" s="1" t="s">
        <v>93</v>
      </c>
      <c r="E87" s="1" t="s">
        <v>35</v>
      </c>
      <c r="G87" s="3" t="s">
        <v>94</v>
      </c>
      <c r="H87" s="1">
        <v>1600</v>
      </c>
      <c r="I87" s="1">
        <v>1800</v>
      </c>
      <c r="J87" s="1">
        <v>1600</v>
      </c>
      <c r="K87" s="1">
        <v>1800</v>
      </c>
      <c r="L87" s="1">
        <v>1600</v>
      </c>
      <c r="M87" s="1">
        <v>1800</v>
      </c>
      <c r="N87" s="1">
        <v>1600</v>
      </c>
      <c r="O87" s="1">
        <v>1800</v>
      </c>
      <c r="P87" s="1">
        <v>1600</v>
      </c>
      <c r="Q87" s="1">
        <v>1800</v>
      </c>
      <c r="R87" s="1">
        <v>1600</v>
      </c>
      <c r="S87" s="1">
        <v>1800</v>
      </c>
      <c r="T87" s="1">
        <v>1600</v>
      </c>
      <c r="U87" s="1">
        <v>1800</v>
      </c>
      <c r="V87" s="1" t="s">
        <v>245</v>
      </c>
      <c r="W87" s="1">
        <f>IF(H87&gt;0,H87/100,"")</f>
        <v>16</v>
      </c>
      <c r="X87" s="1">
        <f>IF(I87&gt;0,I87/100,"")</f>
        <v>18</v>
      </c>
      <c r="Y87" s="1">
        <f>IF(J87&gt;0,J87/100,"")</f>
        <v>16</v>
      </c>
      <c r="Z87" s="1">
        <f>IF(K87&gt;0,K87/100,"")</f>
        <v>18</v>
      </c>
      <c r="AA87" s="1">
        <f>IF(L87&gt;0,L87/100,"")</f>
        <v>16</v>
      </c>
      <c r="AB87" s="1">
        <f>IF(M87&gt;0,M87/100,"")</f>
        <v>18</v>
      </c>
      <c r="AC87" s="1">
        <f>IF(N87&gt;0,N87/100,"")</f>
        <v>16</v>
      </c>
      <c r="AD87" s="1">
        <f>IF(O87&gt;0,O87/100,"")</f>
        <v>18</v>
      </c>
      <c r="AE87" s="1">
        <f>IF(P87&gt;0,P87/100,"")</f>
        <v>16</v>
      </c>
      <c r="AF87" s="1">
        <f>IF(Q87&gt;0,Q87/100,"")</f>
        <v>18</v>
      </c>
      <c r="AG87" s="1">
        <f>IF(R87&gt;0,R87/100,"")</f>
        <v>16</v>
      </c>
      <c r="AH87" s="1">
        <f>IF(S87&gt;0,S87/100,"")</f>
        <v>18</v>
      </c>
      <c r="AI87" s="1">
        <f>IF(T87&gt;0,T87/100,"")</f>
        <v>16</v>
      </c>
      <c r="AJ87" s="1">
        <f>IF(U87&gt;0,U87/100,"")</f>
        <v>18</v>
      </c>
      <c r="AK87" s="1" t="str">
        <f>IF(H87&gt;0,CONCATENATE(IF(W87&lt;=12,W87,W87-12),IF(OR(W87&lt;12,W87=24),"am","pm"),"-",IF(X87&lt;=12,X87,X87-12),IF(OR(X87&lt;12,X87=24),"am","pm")),"")</f>
        <v>4pm-6pm</v>
      </c>
      <c r="AL87" s="1" t="str">
        <f>IF(J87&gt;0,CONCATENATE(IF(Y87&lt;=12,Y87,Y87-12),IF(OR(Y87&lt;12,Y87=24),"am","pm"),"-",IF(Z87&lt;=12,Z87,Z87-12),IF(OR(Z87&lt;12,Z87=24),"am","pm")),"")</f>
        <v>4pm-6pm</v>
      </c>
      <c r="AM87" s="1" t="str">
        <f>IF(L87&gt;0,CONCATENATE(IF(AA87&lt;=12,AA87,AA87-12),IF(OR(AA87&lt;12,AA87=24),"am","pm"),"-",IF(AB87&lt;=12,AB87,AB87-12),IF(OR(AB87&lt;12,AB87=24),"am","pm")),"")</f>
        <v>4pm-6pm</v>
      </c>
      <c r="AN87" s="1" t="str">
        <f>IF(N87&gt;0,CONCATENATE(IF(AC87&lt;=12,AC87,AC87-12),IF(OR(AC87&lt;12,AC87=24),"am","pm"),"-",IF(AD87&lt;=12,AD87,AD87-12),IF(OR(AD87&lt;12,AD87=24),"am","pm")),"")</f>
        <v>4pm-6pm</v>
      </c>
      <c r="AO87" s="1" t="str">
        <f>IF(O87&gt;0,CONCATENATE(IF(AE87&lt;=12,AE87,AE87-12),IF(OR(AE87&lt;12,AE87=24),"am","pm"),"-",IF(AF87&lt;=12,AF87,AF87-12),IF(OR(AF87&lt;12,AF87=24),"am","pm")),"")</f>
        <v>4pm-6pm</v>
      </c>
      <c r="AP87" s="1" t="str">
        <f>IF(R87&gt;0,CONCATENATE(IF(AG87&lt;=12,AG87,AG87-12),IF(OR(AG87&lt;12,AG87=24),"am","pm"),"-",IF(AH87&lt;=12,AH87,AH87-12),IF(OR(AH87&lt;12,AH87=24),"am","pm")),"")</f>
        <v>4pm-6pm</v>
      </c>
      <c r="AQ87" s="1" t="str">
        <f>IF(T87&gt;0,CONCATENATE(IF(AI87&lt;=12,AI87,AI87-12),IF(OR(AI87&lt;12,AI87=24),"am","pm"),"-",IF(AJ87&lt;=12,AJ87,AJ87-12),IF(OR(AJ87&lt;12,AJ87=24),"am","pm")),"")</f>
        <v>4pm-6pm</v>
      </c>
      <c r="AR87" s="8" t="s">
        <v>244</v>
      </c>
      <c r="AS87" s="1" t="s">
        <v>296</v>
      </c>
      <c r="AU87" s="1" t="s">
        <v>299</v>
      </c>
      <c r="AV87" s="5" t="s">
        <v>307</v>
      </c>
      <c r="AW87" s="5" t="s">
        <v>307</v>
      </c>
      <c r="AX87" s="6" t="str">
        <f>CONCATENATE("{
    'name': """,B87,""",
    'area': ","""",C87,""",",
"'hours': {
      'sunday-start':","""",H87,"""",", 'sunday-end':","""",I87,"""",", 'monday-start':","""",J87,"""",", 'monday-end':","""",K87,"""",", 'tuesday-start':","""",L87,"""",", 'tuesday-end':","""",M87,""", 'wednesday-start':","""",N87,""", 'wednesday-end':","""",O87,""", 'thursday-start':","""",P87,""", 'thursday-end':","""",Q87,""", 'friday-start':","""",R87,""", 'friday-end':","""",S87,""", 'saturday-start':","""",T87,""", 'saturday-end':","""",U87,"""","},","  'description': ","""",V87,"""",", 'link':","""",AR87,"""",", 'pricing':","""",E87,"""",",   'phone-number': ","""",F87,"""",", 'address': ","""",G87,"""",", 'other-amenities': [","'",AS87,"','",AT87,"','",AU87,"'","]",", 'has-drink':",AV87,", 'has-food':",AW87,"},")</f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7" s="1" t="str">
        <f>IF(AS87&gt;0,"&lt;img src=@img/outdoor.png@&gt;","")</f>
        <v>&lt;img src=@img/outdoor.png@&gt;</v>
      </c>
      <c r="AZ87" s="1" t="str">
        <f>IF(AT87&gt;0,"&lt;img src=@img/pets.png@&gt;","")</f>
        <v/>
      </c>
      <c r="BA87" s="1" t="str">
        <f>IF(AU87="hard","&lt;img src=@img/hard.png@&gt;",IF(AU87="medium","&lt;img src=@img/medium.png@&gt;",IF(AU87="easy","&lt;img src=@img/easy.png@&gt;","")))</f>
        <v>&lt;img src=@img/hard.png@&gt;</v>
      </c>
      <c r="BB87" s="1" t="str">
        <f>IF(AV87="true","&lt;img src=@img/drinkicon.png@&gt;","")</f>
        <v>&lt;img src=@img/drinkicon.png@&gt;</v>
      </c>
      <c r="BC87" s="1" t="str">
        <f>IF(AW87="true","&lt;img src=@img/foodicon.png@&gt;","")</f>
        <v>&lt;img src=@img/foodicon.png@&gt;</v>
      </c>
      <c r="BD87" s="1" t="str">
        <f>CONCATENATE(AY87,AZ87,BA87,BB87,BC87,BK87)</f>
        <v>&lt;img src=@img/outdoor.png@&gt;&lt;img src=@img/hard.png@&gt;&lt;img src=@img/drinkicon.png@&gt;&lt;img src=@img/foodicon.png@&gt;</v>
      </c>
      <c r="BE87" s="1" t="str">
        <f>CONCATENATE(IF(AS87&gt;0,"outdoor ",""),IF(AT87&gt;0,"pet ",""),IF(AV87="true","drink ",""),IF(AW87="true","food ",""),AU87," ",E87," ",C87,IF(BJ87=TRUE," kid",""))</f>
        <v>outdoor drink food hard high old</v>
      </c>
      <c r="BF87" s="1" t="str">
        <f>IF(C87="old","Old Town",IF(C87="campus","Near Campus",IF(C87="sfoco","South Foco",IF(C87="nfoco","North Foco",IF(C87="midtown","Midtown",IF(C87="cwest","Campus West",IF(C87="efoco","East FoCo",IF(C87="windsor","Windsor",""))))))))</f>
        <v>Old Town</v>
      </c>
      <c r="BG87" s="1">
        <v>40.587825000000002</v>
      </c>
      <c r="BH87" s="1">
        <v>-105.077479</v>
      </c>
      <c r="BI87" s="1" t="str">
        <f>CONCATENATE("[",BG87,",",BH87,"],")</f>
        <v>[40.587825,-105.077479],</v>
      </c>
      <c r="BK87" s="1" t="str">
        <f>IF(BJ87&gt;0,"&lt;img src=@img/kidicon.png@&gt;","")</f>
        <v/>
      </c>
    </row>
    <row r="88" spans="2:64" ht="21" customHeight="1" x14ac:dyDescent="0.25">
      <c r="B88" s="1" t="s">
        <v>33</v>
      </c>
      <c r="C88" s="1" t="s">
        <v>427</v>
      </c>
      <c r="D88" s="1" t="s">
        <v>34</v>
      </c>
      <c r="E88" s="1" t="s">
        <v>35</v>
      </c>
      <c r="G88" s="3" t="s">
        <v>36</v>
      </c>
      <c r="H88" s="1">
        <v>1500</v>
      </c>
      <c r="I88" s="1">
        <v>1800</v>
      </c>
      <c r="J88" s="1">
        <v>1500</v>
      </c>
      <c r="K88" s="1">
        <v>1800</v>
      </c>
      <c r="L88" s="1">
        <v>1500</v>
      </c>
      <c r="M88" s="1">
        <v>1800</v>
      </c>
      <c r="N88" s="1">
        <v>1500</v>
      </c>
      <c r="O88" s="1">
        <v>1800</v>
      </c>
      <c r="P88" s="1">
        <v>1500</v>
      </c>
      <c r="Q88" s="1">
        <v>1800</v>
      </c>
      <c r="R88" s="1">
        <v>1500</v>
      </c>
      <c r="S88" s="1">
        <v>1800</v>
      </c>
      <c r="T88" s="1">
        <v>1500</v>
      </c>
      <c r="U88" s="1">
        <v>1800</v>
      </c>
      <c r="V88" s="1" t="s">
        <v>497</v>
      </c>
      <c r="W88" s="1">
        <f>IF(H88&gt;0,H88/100,"")</f>
        <v>15</v>
      </c>
      <c r="X88" s="1">
        <f>IF(I88&gt;0,I88/100,"")</f>
        <v>18</v>
      </c>
      <c r="Y88" s="1">
        <f>IF(J88&gt;0,J88/100,"")</f>
        <v>15</v>
      </c>
      <c r="Z88" s="1">
        <f>IF(K88&gt;0,K88/100,"")</f>
        <v>18</v>
      </c>
      <c r="AA88" s="1">
        <f>IF(L88&gt;0,L88/100,"")</f>
        <v>15</v>
      </c>
      <c r="AB88" s="1">
        <f>IF(M88&gt;0,M88/100,"")</f>
        <v>18</v>
      </c>
      <c r="AC88" s="1">
        <f>IF(N88&gt;0,N88/100,"")</f>
        <v>15</v>
      </c>
      <c r="AD88" s="1">
        <f>IF(O88&gt;0,O88/100,"")</f>
        <v>18</v>
      </c>
      <c r="AE88" s="1">
        <f>IF(P88&gt;0,P88/100,"")</f>
        <v>15</v>
      </c>
      <c r="AF88" s="1">
        <f>IF(Q88&gt;0,Q88/100,"")</f>
        <v>18</v>
      </c>
      <c r="AG88" s="1">
        <f>IF(R88&gt;0,R88/100,"")</f>
        <v>15</v>
      </c>
      <c r="AH88" s="1">
        <f>IF(S88&gt;0,S88/100,"")</f>
        <v>18</v>
      </c>
      <c r="AI88" s="1">
        <f>IF(T88&gt;0,T88/100,"")</f>
        <v>15</v>
      </c>
      <c r="AJ88" s="1">
        <f>IF(U88&gt;0,U88/100,"")</f>
        <v>18</v>
      </c>
      <c r="AK88" s="1" t="str">
        <f>IF(H88&gt;0,CONCATENATE(IF(W88&lt;=12,W88,W88-12),IF(OR(W88&lt;12,W88=24),"am","pm"),"-",IF(X88&lt;=12,X88,X88-12),IF(OR(X88&lt;12,X88=24),"am","pm")),"")</f>
        <v>3pm-6pm</v>
      </c>
      <c r="AL88" s="1" t="str">
        <f>IF(J88&gt;0,CONCATENATE(IF(Y88&lt;=12,Y88,Y88-12),IF(OR(Y88&lt;12,Y88=24),"am","pm"),"-",IF(Z88&lt;=12,Z88,Z88-12),IF(OR(Z88&lt;12,Z88=24),"am","pm")),"")</f>
        <v>3pm-6pm</v>
      </c>
      <c r="AM88" s="1" t="str">
        <f>IF(L88&gt;0,CONCATENATE(IF(AA88&lt;=12,AA88,AA88-12),IF(OR(AA88&lt;12,AA88=24),"am","pm"),"-",IF(AB88&lt;=12,AB88,AB88-12),IF(OR(AB88&lt;12,AB88=24),"am","pm")),"")</f>
        <v>3pm-6pm</v>
      </c>
      <c r="AN88" s="1" t="str">
        <f>IF(N88&gt;0,CONCATENATE(IF(AC88&lt;=12,AC88,AC88-12),IF(OR(AC88&lt;12,AC88=24),"am","pm"),"-",IF(AD88&lt;=12,AD88,AD88-12),IF(OR(AD88&lt;12,AD88=24),"am","pm")),"")</f>
        <v>3pm-6pm</v>
      </c>
      <c r="AO88" s="1" t="str">
        <f>IF(O88&gt;0,CONCATENATE(IF(AE88&lt;=12,AE88,AE88-12),IF(OR(AE88&lt;12,AE88=24),"am","pm"),"-",IF(AF88&lt;=12,AF88,AF88-12),IF(OR(AF88&lt;12,AF88=24),"am","pm")),"")</f>
        <v>3pm-6pm</v>
      </c>
      <c r="AP88" s="1" t="str">
        <f>IF(R88&gt;0,CONCATENATE(IF(AG88&lt;=12,AG88,AG88-12),IF(OR(AG88&lt;12,AG88=24),"am","pm"),"-",IF(AH88&lt;=12,AH88,AH88-12),IF(OR(AH88&lt;12,AH88=24),"am","pm")),"")</f>
        <v>3pm-6pm</v>
      </c>
      <c r="AQ88" s="1" t="str">
        <f>IF(T88&gt;0,CONCATENATE(IF(AI88&lt;=12,AI88,AI88-12),IF(OR(AI88&lt;12,AI88=24),"am","pm"),"-",IF(AJ88&lt;=12,AJ88,AJ88-12),IF(OR(AJ88&lt;12,AJ88=24),"am","pm")),"")</f>
        <v>3pm-6pm</v>
      </c>
      <c r="AR88" s="1" t="s">
        <v>232</v>
      </c>
      <c r="AS88" s="1" t="s">
        <v>296</v>
      </c>
      <c r="AU88" s="1" t="s">
        <v>299</v>
      </c>
      <c r="AV88" s="5" t="s">
        <v>307</v>
      </c>
      <c r="AW88" s="5" t="s">
        <v>308</v>
      </c>
      <c r="AX88" s="6" t="str">
        <f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"Jay's Bistro",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8" s="1" t="str">
        <f>IF(AS88&gt;0,"&lt;img src=@img/outdoor.png@&gt;","")</f>
        <v>&lt;img src=@img/outdoor.png@&gt;</v>
      </c>
      <c r="AZ88" s="1" t="str">
        <f>IF(AT88&gt;0,"&lt;img src=@img/pets.png@&gt;","")</f>
        <v/>
      </c>
      <c r="BA88" s="1" t="str">
        <f>IF(AU88="hard","&lt;img src=@img/hard.png@&gt;",IF(AU88="medium","&lt;img src=@img/medium.png@&gt;",IF(AU88="easy","&lt;img src=@img/easy.png@&gt;","")))</f>
        <v>&lt;img src=@img/hard.png@&gt;</v>
      </c>
      <c r="BB88" s="1" t="str">
        <f>IF(AV88="true","&lt;img src=@img/drinkicon.png@&gt;","")</f>
        <v>&lt;img src=@img/drinkicon.png@&gt;</v>
      </c>
      <c r="BC88" s="1" t="str">
        <f>IF(AW88="true","&lt;img src=@img/foodicon.png@&gt;","")</f>
        <v/>
      </c>
      <c r="BD88" s="1" t="str">
        <f>CONCATENATE(AY88,AZ88,BA88,BB88,BC88,BK88)</f>
        <v>&lt;img src=@img/outdoor.png@&gt;&lt;img src=@img/hard.png@&gt;&lt;img src=@img/drinkicon.png@&gt;</v>
      </c>
      <c r="BE88" s="1" t="str">
        <f>CONCATENATE(IF(AS88&gt;0,"outdoor ",""),IF(AT88&gt;0,"pet ",""),IF(AV88="true","drink ",""),IF(AW88="true","food ",""),AU88," ",E88," ",C88,IF(BJ88=TRUE," kid",""))</f>
        <v>outdoor drink hard high old</v>
      </c>
      <c r="BF88" s="1" t="str">
        <f>IF(C88="old","Old Town",IF(C88="campus","Near Campus",IF(C88="sfoco","South Foco",IF(C88="nfoco","North Foco",IF(C88="midtown","Midtown",IF(C88="cwest","Campus West",IF(C88="efoco","East FoCo",IF(C88="windsor","Windsor",""))))))))</f>
        <v>Old Town</v>
      </c>
      <c r="BG88" s="1">
        <v>40.585365000000003</v>
      </c>
      <c r="BH88" s="1">
        <v>-105.078164</v>
      </c>
      <c r="BI88" s="1" t="str">
        <f>CONCATENATE("[",BG88,",",BH88,"],")</f>
        <v>[40.585365,-105.078164],</v>
      </c>
      <c r="BK88" s="1" t="str">
        <f>IF(BJ88&gt;0,"&lt;img src=@img/kidicon.png@&gt;","")</f>
        <v/>
      </c>
    </row>
    <row r="89" spans="2:64" ht="21" customHeight="1" x14ac:dyDescent="0.25">
      <c r="B89" s="1" t="s">
        <v>115</v>
      </c>
      <c r="C89" s="1" t="s">
        <v>427</v>
      </c>
      <c r="D89" s="1" t="s">
        <v>116</v>
      </c>
      <c r="E89" s="1" t="s">
        <v>432</v>
      </c>
      <c r="G89" s="3" t="s">
        <v>117</v>
      </c>
      <c r="V89" s="1" t="s">
        <v>498</v>
      </c>
      <c r="W89" s="1" t="str">
        <f>IF(H89&gt;0,H89/100,"")</f>
        <v/>
      </c>
      <c r="X89" s="1" t="str">
        <f>IF(I89&gt;0,I89/100,"")</f>
        <v/>
      </c>
      <c r="Y89" s="1" t="str">
        <f>IF(J89&gt;0,J89/100,"")</f>
        <v/>
      </c>
      <c r="Z89" s="1" t="str">
        <f>IF(K89&gt;0,K89/100,"")</f>
        <v/>
      </c>
      <c r="AA89" s="1" t="str">
        <f>IF(L89&gt;0,L89/100,"")</f>
        <v/>
      </c>
      <c r="AB89" s="1" t="str">
        <f>IF(M89&gt;0,M89/100,"")</f>
        <v/>
      </c>
      <c r="AC89" s="1" t="str">
        <f>IF(N89&gt;0,N89/100,"")</f>
        <v/>
      </c>
      <c r="AD89" s="1" t="str">
        <f>IF(O89&gt;0,O89/100,"")</f>
        <v/>
      </c>
      <c r="AE89" s="1" t="str">
        <f>IF(P89&gt;0,P89/100,"")</f>
        <v/>
      </c>
      <c r="AF89" s="1" t="str">
        <f>IF(Q89&gt;0,Q89/100,"")</f>
        <v/>
      </c>
      <c r="AG89" s="1" t="str">
        <f>IF(R89&gt;0,R89/100,"")</f>
        <v/>
      </c>
      <c r="AH89" s="1" t="str">
        <f>IF(S89&gt;0,S89/100,"")</f>
        <v/>
      </c>
      <c r="AI89" s="1" t="str">
        <f>IF(T89&gt;0,T89/100,"")</f>
        <v/>
      </c>
      <c r="AJ89" s="1" t="str">
        <f>IF(U89&gt;0,U89/100,"")</f>
        <v/>
      </c>
      <c r="AK89" s="1" t="str">
        <f>IF(H89&gt;0,CONCATENATE(IF(W89&lt;=12,W89,W89-12),IF(OR(W89&lt;12,W89=24),"am","pm"),"-",IF(X89&lt;=12,X89,X89-12),IF(OR(X89&lt;12,X89=24),"am","pm")),"")</f>
        <v/>
      </c>
      <c r="AL89" s="1" t="str">
        <f>IF(J89&gt;0,CONCATENATE(IF(Y89&lt;=12,Y89,Y89-12),IF(OR(Y89&lt;12,Y89=24),"am","pm"),"-",IF(Z89&lt;=12,Z89,Z89-12),IF(OR(Z89&lt;12,Z89=24),"am","pm")),"")</f>
        <v/>
      </c>
      <c r="AM89" s="1" t="str">
        <f>IF(L89&gt;0,CONCATENATE(IF(AA89&lt;=12,AA89,AA89-12),IF(OR(AA89&lt;12,AA89=24),"am","pm"),"-",IF(AB89&lt;=12,AB89,AB89-12),IF(OR(AB89&lt;12,AB89=24),"am","pm")),"")</f>
        <v/>
      </c>
      <c r="AN89" s="1" t="str">
        <f>IF(N89&gt;0,CONCATENATE(IF(AC89&lt;=12,AC89,AC89-12),IF(OR(AC89&lt;12,AC89=24),"am","pm"),"-",IF(AD89&lt;=12,AD89,AD89-12),IF(OR(AD89&lt;12,AD89=24),"am","pm")),"")</f>
        <v/>
      </c>
      <c r="AO89" s="1" t="str">
        <f>IF(O89&gt;0,CONCATENATE(IF(AE89&lt;=12,AE89,AE89-12),IF(OR(AE89&lt;12,AE89=24),"am","pm"),"-",IF(AF89&lt;=12,AF89,AF89-12),IF(OR(AF89&lt;12,AF89=24),"am","pm")),"")</f>
        <v/>
      </c>
      <c r="AP89" s="1" t="str">
        <f>IF(R89&gt;0,CONCATENATE(IF(AG89&lt;=12,AG89,AG89-12),IF(OR(AG89&lt;12,AG89=24),"am","pm"),"-",IF(AH89&lt;=12,AH89,AH89-12),IF(OR(AH89&lt;12,AH89=24),"am","pm")),"")</f>
        <v/>
      </c>
      <c r="AQ89" s="1" t="str">
        <f>IF(T89&gt;0,CONCATENATE(IF(AI89&lt;=12,AI89,AI89-12),IF(OR(AI89&lt;12,AI89=24),"am","pm"),"-",IF(AJ89&lt;=12,AJ89,AJ89-12),IF(OR(AJ89&lt;12,AJ89=24),"am","pm")),"")</f>
        <v/>
      </c>
      <c r="AR89" s="4" t="s">
        <v>327</v>
      </c>
      <c r="AS89" s="1" t="s">
        <v>296</v>
      </c>
      <c r="AU89" s="1" t="s">
        <v>28</v>
      </c>
      <c r="AV89" s="5" t="s">
        <v>307</v>
      </c>
      <c r="AW89" s="5" t="s">
        <v>307</v>
      </c>
      <c r="AX89" s="6" t="str">
        <f>CONCATENATE("{
    'name': """,B89,""",
    'area': ","""",C89,""",",
"'hours': {
      'sunday-start':","""",H89,"""",", 'sunday-end':","""",I89,"""",", 'monday-start':","""",J89,"""",", 'monday-end':","""",K89,"""",", 'tuesday-start':","""",L89,"""",", 'tuesday-end':","""",M89,""", 'wednesday-start':","""",N89,""", 'wednesday-end':","""",O89,""", 'thursday-start':","""",P89,""", 'thursday-end':","""",Q89,""", 'friday-start':","""",R89,""", 'friday-end':","""",S89,""", 'saturday-start':","""",T89,""", 'saturday-end':","""",U89,"""","},","  'description': ","""",V89,"""",", 'link':","""",AR89,"""",", 'pricing':","""",E89,"""",",   'phone-number': ","""",F89,"""",", 'address': ","""",G89,"""",", 'other-amenities': [","'",AS89,"','",AT89,"','",AU89,"'","]",", 'has-drink':",AV89,", 'has-food':",AW89,"},")</f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9" s="1" t="str">
        <f>IF(AS89&gt;0,"&lt;img src=@img/outdoor.png@&gt;","")</f>
        <v>&lt;img src=@img/outdoor.png@&gt;</v>
      </c>
      <c r="AZ89" s="1" t="str">
        <f>IF(AT89&gt;0,"&lt;img src=@img/pets.png@&gt;","")</f>
        <v/>
      </c>
      <c r="BA89" s="1" t="str">
        <f>IF(AU89="hard","&lt;img src=@img/hard.png@&gt;",IF(AU89="medium","&lt;img src=@img/medium.png@&gt;",IF(AU89="easy","&lt;img src=@img/easy.png@&gt;","")))</f>
        <v>&lt;img src=@img/medium.png@&gt;</v>
      </c>
      <c r="BB89" s="1" t="str">
        <f>IF(AV89="true","&lt;img src=@img/drinkicon.png@&gt;","")</f>
        <v>&lt;img src=@img/drinkicon.png@&gt;</v>
      </c>
      <c r="BC89" s="1" t="str">
        <f>IF(AW89="true","&lt;img src=@img/foodicon.png@&gt;","")</f>
        <v>&lt;img src=@img/foodicon.png@&gt;</v>
      </c>
      <c r="BD89" s="1" t="str">
        <f>CONCATENATE(AY89,AZ89,BA89,BB89,BC89,BK89)</f>
        <v>&lt;img src=@img/outdoor.png@&gt;&lt;img src=@img/medium.png@&gt;&lt;img src=@img/drinkicon.png@&gt;&lt;img src=@img/foodicon.png@&gt;</v>
      </c>
      <c r="BE89" s="1" t="str">
        <f>CONCATENATE(IF(AS89&gt;0,"outdoor ",""),IF(AT89&gt;0,"pet ",""),IF(AV89="true","drink ",""),IF(AW89="true","food ",""),AU89," ",E89," ",C89,IF(BJ89=TRUE," kid",""))</f>
        <v>outdoor drink food medium med old</v>
      </c>
      <c r="BF89" s="1" t="str">
        <f>IF(C89="old","Old Town",IF(C89="campus","Near Campus",IF(C89="sfoco","South Foco",IF(C89="nfoco","North Foco",IF(C89="midtown","Midtown",IF(C89="cwest","Campus West",IF(C89="efoco","East FoCo",IF(C89="windsor","Windsor",""))))))))</f>
        <v>Old Town</v>
      </c>
      <c r="BG89" s="1">
        <v>40.584425000000003</v>
      </c>
      <c r="BH89" s="1">
        <v>-105.076705</v>
      </c>
      <c r="BI89" s="1" t="str">
        <f>CONCATENATE("[",BG89,",",BH89,"],")</f>
        <v>[40.584425,-105.076705],</v>
      </c>
      <c r="BK89" s="1" t="str">
        <f>IF(BJ89&gt;0,"&lt;img src=@img/kidicon.png@&gt;","")</f>
        <v/>
      </c>
    </row>
    <row r="90" spans="2:64" ht="21" customHeight="1" x14ac:dyDescent="0.25">
      <c r="B90" s="1" t="s">
        <v>724</v>
      </c>
      <c r="C90" s="1" t="s">
        <v>310</v>
      </c>
      <c r="E90" s="1" t="s">
        <v>432</v>
      </c>
      <c r="G90" s="18" t="s">
        <v>725</v>
      </c>
      <c r="AR90" s="4" t="s">
        <v>726</v>
      </c>
      <c r="AS90" s="1" t="s">
        <v>296</v>
      </c>
      <c r="AU90" s="1" t="s">
        <v>28</v>
      </c>
      <c r="AV90" s="5" t="s">
        <v>308</v>
      </c>
      <c r="AW90" s="5" t="s">
        <v>308</v>
      </c>
      <c r="AX90" s="6" t="str">
        <f>CONCATENATE("{
    'name': """,B90,""",
    'area': ","""",C90,""",",
"'hours': {
      'sunday-start':","""",H90,"""",", 'sunday-end':","""",I90,"""",", 'monday-start':","""",J90,"""",", 'monday-end':","""",K90,"""",", 'tuesday-start':","""",L90,"""",", 'tuesday-end':","""",M90,""", 'wednesday-start':","""",N90,""", 'wednesday-end':","""",O90,""", 'thursday-start':","""",P90,""", 'thursday-end':","""",Q90,""", 'friday-start':","""",R90,""", 'friday-end':","""",S90,""", 'saturday-start':","""",T90,""", 'saturday-end':","""",U90,"""","},","  'description': ","""",V90,"""",", 'link':","""",AR90,"""",", 'pricing':","""",E90,"""",",   'phone-number': ","""",F90,"""",", 'address': ","""",G90,"""",", 'other-amenities': [","'",AS90,"','",AT90,"','",AU90,"'","]",", 'has-drink':",AV90,", 'has-food':",AW90,"},")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90" s="1" t="str">
        <f>IF(AS90&gt;0,"&lt;img src=@img/outdoor.png@&gt;","")</f>
        <v>&lt;img src=@img/outdoor.png@&gt;</v>
      </c>
      <c r="AZ90" s="1" t="str">
        <f>IF(AT90&gt;0,"&lt;img src=@img/pets.png@&gt;","")</f>
        <v/>
      </c>
      <c r="BA90" s="1" t="str">
        <f>IF(AU90="hard","&lt;img src=@img/hard.png@&gt;",IF(AU90="medium","&lt;img src=@img/medium.png@&gt;",IF(AU90="easy","&lt;img src=@img/easy.png@&gt;","")))</f>
        <v>&lt;img src=@img/medium.png@&gt;</v>
      </c>
      <c r="BB90" s="1" t="str">
        <f>IF(AV90="true","&lt;img src=@img/drinkicon.png@&gt;","")</f>
        <v/>
      </c>
      <c r="BC90" s="1" t="str">
        <f>IF(AW90="true","&lt;img src=@img/foodicon.png@&gt;","")</f>
        <v/>
      </c>
      <c r="BD90" s="1" t="str">
        <f>CONCATENATE(AY90,AZ90,BA90,BB90,BC90,BK90)</f>
        <v>&lt;img src=@img/outdoor.png@&gt;&lt;img src=@img/medium.png@&gt;</v>
      </c>
      <c r="BE90" s="1" t="str">
        <f>CONCATENATE(IF(AS90&gt;0,"outdoor ",""),IF(AT90&gt;0,"pet ",""),IF(AV90="true","drink ",""),IF(AW90="true","food ",""),AU90," ",E90," ",C90,IF(BJ90=TRUE," kid",""))</f>
        <v>outdoor medium med midtown</v>
      </c>
      <c r="BF90" s="1" t="str">
        <f>IF(C90="old","Old Town",IF(C90="campus","Near Campus",IF(C90="sfoco","South Foco",IF(C90="nfoco","North Foco",IF(C90="midtown","Midtown",IF(C90="cwest","Campus West",IF(C90="efoco","East FoCo",IF(C90="windsor","Windsor",""))))))))</f>
        <v>Midtown</v>
      </c>
      <c r="BG90" s="1">
        <v>40.562046000000002</v>
      </c>
      <c r="BH90" s="1">
        <v>-105.03800099999999</v>
      </c>
      <c r="BI90" s="1" t="str">
        <f>CONCATENATE("[",BG90,",",BH90,"],")</f>
        <v>[40.562046,-105.038001],</v>
      </c>
    </row>
    <row r="91" spans="2:64" ht="21" customHeight="1" x14ac:dyDescent="0.25">
      <c r="B91" s="1" t="s">
        <v>131</v>
      </c>
      <c r="C91" s="1" t="s">
        <v>430</v>
      </c>
      <c r="D91" s="1" t="s">
        <v>132</v>
      </c>
      <c r="E91" s="1" t="s">
        <v>54</v>
      </c>
      <c r="G91" s="3" t="s">
        <v>133</v>
      </c>
      <c r="W91" s="1" t="str">
        <f>IF(H91&gt;0,H91/100,"")</f>
        <v/>
      </c>
      <c r="X91" s="1" t="str">
        <f>IF(I91&gt;0,I91/100,"")</f>
        <v/>
      </c>
      <c r="Y91" s="1" t="str">
        <f>IF(J91&gt;0,J91/100,"")</f>
        <v/>
      </c>
      <c r="Z91" s="1" t="str">
        <f>IF(K91&gt;0,K91/100,"")</f>
        <v/>
      </c>
      <c r="AA91" s="1" t="str">
        <f>IF(L91&gt;0,L91/100,"")</f>
        <v/>
      </c>
      <c r="AB91" s="1" t="str">
        <f>IF(M91&gt;0,M91/100,"")</f>
        <v/>
      </c>
      <c r="AC91" s="1" t="str">
        <f>IF(N91&gt;0,N91/100,"")</f>
        <v/>
      </c>
      <c r="AD91" s="1" t="str">
        <f>IF(O91&gt;0,O91/100,"")</f>
        <v/>
      </c>
      <c r="AE91" s="1" t="str">
        <f>IF(P91&gt;0,P91/100,"")</f>
        <v/>
      </c>
      <c r="AF91" s="1" t="str">
        <f>IF(Q91&gt;0,Q91/100,"")</f>
        <v/>
      </c>
      <c r="AG91" s="1" t="str">
        <f>IF(R91&gt;0,R91/100,"")</f>
        <v/>
      </c>
      <c r="AH91" s="1" t="str">
        <f>IF(S91&gt;0,S91/100,"")</f>
        <v/>
      </c>
      <c r="AI91" s="1" t="str">
        <f>IF(T91&gt;0,T91/100,"")</f>
        <v/>
      </c>
      <c r="AJ91" s="1" t="str">
        <f>IF(U91&gt;0,U91/100,"")</f>
        <v/>
      </c>
      <c r="AK91" s="1" t="str">
        <f>IF(H91&gt;0,CONCATENATE(IF(W91&lt;=12,W91,W91-12),IF(OR(W91&lt;12,W91=24),"am","pm"),"-",IF(X91&lt;=12,X91,X91-12),IF(OR(X91&lt;12,X91=24),"am","pm")),"")</f>
        <v/>
      </c>
      <c r="AL91" s="1" t="str">
        <f>IF(J91&gt;0,CONCATENATE(IF(Y91&lt;=12,Y91,Y91-12),IF(OR(Y91&lt;12,Y91=24),"am","pm"),"-",IF(Z91&lt;=12,Z91,Z91-12),IF(OR(Z91&lt;12,Z91=24),"am","pm")),"")</f>
        <v/>
      </c>
      <c r="AM91" s="1" t="str">
        <f>IF(L91&gt;0,CONCATENATE(IF(AA91&lt;=12,AA91,AA91-12),IF(OR(AA91&lt;12,AA91=24),"am","pm"),"-",IF(AB91&lt;=12,AB91,AB91-12),IF(OR(AB91&lt;12,AB91=24),"am","pm")),"")</f>
        <v/>
      </c>
      <c r="AN91" s="1" t="str">
        <f>IF(N91&gt;0,CONCATENATE(IF(AC91&lt;=12,AC91,AC91-12),IF(OR(AC91&lt;12,AC91=24),"am","pm"),"-",IF(AD91&lt;=12,AD91,AD91-12),IF(OR(AD91&lt;12,AD91=24),"am","pm")),"")</f>
        <v/>
      </c>
      <c r="AO91" s="1" t="str">
        <f>IF(O91&gt;0,CONCATENATE(IF(AE91&lt;=12,AE91,AE91-12),IF(OR(AE91&lt;12,AE91=24),"am","pm"),"-",IF(AF91&lt;=12,AF91,AF91-12),IF(OR(AF91&lt;12,AF91=24),"am","pm")),"")</f>
        <v/>
      </c>
      <c r="AP91" s="1" t="str">
        <f>IF(R91&gt;0,CONCATENATE(IF(AG91&lt;=12,AG91,AG91-12),IF(OR(AG91&lt;12,AG91=24),"am","pm"),"-",IF(AH91&lt;=12,AH91,AH91-12),IF(OR(AH91&lt;12,AH91=24),"am","pm")),"")</f>
        <v/>
      </c>
      <c r="AQ91" s="1" t="str">
        <f>IF(T91&gt;0,CONCATENATE(IF(AI91&lt;=12,AI91,AI91-12),IF(OR(AI91&lt;12,AI91=24),"am","pm"),"-",IF(AJ91&lt;=12,AJ91,AJ91-12),IF(OR(AJ91&lt;12,AJ91=24),"am","pm")),"")</f>
        <v/>
      </c>
      <c r="AR91" s="4" t="s">
        <v>331</v>
      </c>
      <c r="AU91" s="1" t="s">
        <v>28</v>
      </c>
      <c r="AV91" s="5" t="s">
        <v>308</v>
      </c>
      <c r="AW91" s="5" t="s">
        <v>308</v>
      </c>
      <c r="AX91" s="6" t="str">
        <f>CONCATENATE("{
    'name': """,B91,""",
    'area': ","""",C91,""",",
"'hours': {
      'sunday-start':","""",H91,"""",", 'sunday-end':","""",I91,"""",", 'monday-start':","""",J91,"""",", 'monday-end':","""",K91,"""",", 'tuesday-start':","""",L91,"""",", 'tuesday-end':","""",M91,""", 'wednesday-start':","""",N91,""", 'wednesday-end':","""",O91,""", 'thursday-start':","""",P91,""", 'thursday-end':","""",Q91,""", 'friday-start':","""",R91,""", 'friday-end':","""",S91,""", 'saturday-start':","""",T91,""", 'saturday-end':","""",U91,"""","},","  'description': ","""",V91,"""",", 'link':","""",AR91,"""",", 'pricing':","""",E91,"""",",   'phone-number': ","""",F91,"""",", 'address': ","""",G91,"""",", 'other-amenities': [","'",AS91,"','",AT91,"','",AU91,"'","]",", 'has-drink':",AV91,", 'has-food':",AW91,"},")</f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91" s="1" t="str">
        <f>IF(AS91&gt;0,"&lt;img src=@img/outdoor.png@&gt;","")</f>
        <v/>
      </c>
      <c r="AZ91" s="1" t="str">
        <f>IF(AT91&gt;0,"&lt;img src=@img/pets.png@&gt;","")</f>
        <v/>
      </c>
      <c r="BA91" s="1" t="str">
        <f>IF(AU91="hard","&lt;img src=@img/hard.png@&gt;",IF(AU91="medium","&lt;img src=@img/medium.png@&gt;",IF(AU91="easy","&lt;img src=@img/easy.png@&gt;","")))</f>
        <v>&lt;img src=@img/medium.png@&gt;</v>
      </c>
      <c r="BB91" s="1" t="str">
        <f>IF(AV91="true","&lt;img src=@img/drinkicon.png@&gt;","")</f>
        <v/>
      </c>
      <c r="BC91" s="1" t="str">
        <f>IF(AW91="true","&lt;img src=@img/foodicon.png@&gt;","")</f>
        <v/>
      </c>
      <c r="BD91" s="1" t="str">
        <f>CONCATENATE(AY91,AZ91,BA91,BB91,BC91,BK91)</f>
        <v>&lt;img src=@img/medium.png@&gt;</v>
      </c>
      <c r="BE91" s="1" t="str">
        <f>CONCATENATE(IF(AS91&gt;0,"outdoor ",""),IF(AT91&gt;0,"pet ",""),IF(AV91="true","drink ",""),IF(AW91="true","food ",""),AU91," ",E91," ",C91,IF(BJ91=TRUE," kid",""))</f>
        <v>medium low cwest</v>
      </c>
      <c r="BF91" s="1" t="str">
        <f>IF(C91="old","Old Town",IF(C91="campus","Near Campus",IF(C91="sfoco","South Foco",IF(C91="nfoco","North Foco",IF(C91="midtown","Midtown",IF(C91="cwest","Campus West",IF(C91="efoco","East FoCo",IF(C91="windsor","Windsor",""))))))))</f>
        <v>Campus West</v>
      </c>
      <c r="BG91" s="1">
        <v>40.574174999999997</v>
      </c>
      <c r="BH91" s="1">
        <v>-105.097887</v>
      </c>
      <c r="BI91" s="1" t="str">
        <f>CONCATENATE("[",BG91,",",BH91,"],")</f>
        <v>[40.574175,-105.097887],</v>
      </c>
      <c r="BK91" s="1" t="str">
        <f>IF(BJ91&gt;0,"&lt;img src=@img/kidicon.png@&gt;","")</f>
        <v/>
      </c>
    </row>
    <row r="92" spans="2:64" ht="21" customHeight="1" x14ac:dyDescent="0.25">
      <c r="B92" s="1" t="s">
        <v>95</v>
      </c>
      <c r="C92" s="1" t="s">
        <v>430</v>
      </c>
      <c r="D92" s="1" t="s">
        <v>96</v>
      </c>
      <c r="E92" s="1" t="s">
        <v>54</v>
      </c>
      <c r="G92" s="3" t="s">
        <v>97</v>
      </c>
      <c r="W92" s="1" t="str">
        <f>IF(H92&gt;0,H92/100,"")</f>
        <v/>
      </c>
      <c r="X92" s="1" t="str">
        <f>IF(I92&gt;0,I92/100,"")</f>
        <v/>
      </c>
      <c r="Y92" s="1" t="str">
        <f>IF(J92&gt;0,J92/100,"")</f>
        <v/>
      </c>
      <c r="Z92" s="1" t="str">
        <f>IF(K92&gt;0,K92/100,"")</f>
        <v/>
      </c>
      <c r="AA92" s="1" t="str">
        <f>IF(L92&gt;0,L92/100,"")</f>
        <v/>
      </c>
      <c r="AB92" s="1" t="str">
        <f>IF(M92&gt;0,M92/100,"")</f>
        <v/>
      </c>
      <c r="AC92" s="1" t="str">
        <f>IF(N92&gt;0,N92/100,"")</f>
        <v/>
      </c>
      <c r="AD92" s="1" t="str">
        <f>IF(O92&gt;0,O92/100,"")</f>
        <v/>
      </c>
      <c r="AE92" s="1" t="str">
        <f>IF(P92&gt;0,P92/100,"")</f>
        <v/>
      </c>
      <c r="AF92" s="1" t="str">
        <f>IF(Q92&gt;0,Q92/100,"")</f>
        <v/>
      </c>
      <c r="AG92" s="1" t="str">
        <f>IF(R92&gt;0,R92/100,"")</f>
        <v/>
      </c>
      <c r="AH92" s="1" t="str">
        <f>IF(S92&gt;0,S92/100,"")</f>
        <v/>
      </c>
      <c r="AI92" s="1" t="str">
        <f>IF(T92&gt;0,T92/100,"")</f>
        <v/>
      </c>
      <c r="AJ92" s="1" t="str">
        <f>IF(U92&gt;0,U92/100,"")</f>
        <v/>
      </c>
      <c r="AK92" s="1" t="str">
        <f>IF(H92&gt;0,CONCATENATE(IF(W92&lt;=12,W92,W92-12),IF(OR(W92&lt;12,W92=24),"am","pm"),"-",IF(X92&lt;=12,X92,X92-12),IF(OR(X92&lt;12,X92=24),"am","pm")),"")</f>
        <v/>
      </c>
      <c r="AL92" s="1" t="str">
        <f>IF(J92&gt;0,CONCATENATE(IF(Y92&lt;=12,Y92,Y92-12),IF(OR(Y92&lt;12,Y92=24),"am","pm"),"-",IF(Z92&lt;=12,Z92,Z92-12),IF(OR(Z92&lt;12,Z92=24),"am","pm")),"")</f>
        <v/>
      </c>
      <c r="AM92" s="1" t="str">
        <f>IF(L92&gt;0,CONCATENATE(IF(AA92&lt;=12,AA92,AA92-12),IF(OR(AA92&lt;12,AA92=24),"am","pm"),"-",IF(AB92&lt;=12,AB92,AB92-12),IF(OR(AB92&lt;12,AB92=24),"am","pm")),"")</f>
        <v/>
      </c>
      <c r="AN92" s="1" t="str">
        <f>IF(N92&gt;0,CONCATENATE(IF(AC92&lt;=12,AC92,AC92-12),IF(OR(AC92&lt;12,AC92=24),"am","pm"),"-",IF(AD92&lt;=12,AD92,AD92-12),IF(OR(AD92&lt;12,AD92=24),"am","pm")),"")</f>
        <v/>
      </c>
      <c r="AO92" s="1" t="str">
        <f>IF(O92&gt;0,CONCATENATE(IF(AE92&lt;=12,AE92,AE92-12),IF(OR(AE92&lt;12,AE92=24),"am","pm"),"-",IF(AF92&lt;=12,AF92,AF92-12),IF(OR(AF92&lt;12,AF92=24),"am","pm")),"")</f>
        <v/>
      </c>
      <c r="AP92" s="1" t="str">
        <f>IF(R92&gt;0,CONCATENATE(IF(AG92&lt;=12,AG92,AG92-12),IF(OR(AG92&lt;12,AG92=24),"am","pm"),"-",IF(AH92&lt;=12,AH92,AH92-12),IF(OR(AH92&lt;12,AH92=24),"am","pm")),"")</f>
        <v/>
      </c>
      <c r="AQ92" s="1" t="str">
        <f>IF(T92&gt;0,CONCATENATE(IF(AI92&lt;=12,AI92,AI92-12),IF(OR(AI92&lt;12,AI92=24),"am","pm"),"-",IF(AJ92&lt;=12,AJ92,AJ92-12),IF(OR(AJ92&lt;12,AJ92=24),"am","pm")),"")</f>
        <v/>
      </c>
      <c r="AR92" s="4" t="s">
        <v>319</v>
      </c>
      <c r="AU92" s="1" t="s">
        <v>300</v>
      </c>
      <c r="AV92" s="5" t="s">
        <v>308</v>
      </c>
      <c r="AW92" s="5" t="s">
        <v>308</v>
      </c>
      <c r="AX92" s="6" t="str">
        <f>CONCATENATE("{
    'name': """,B92,""",
    'area': ","""",C92,""",",
"'hours': {
      'sunday-start':","""",H92,"""",", 'sunday-end':","""",I92,"""",", 'monday-start':","""",J92,"""",", 'monday-end':","""",K92,"""",", 'tuesday-start':","""",L92,"""",", 'tuesday-end':","""",M92,""", 'wednesday-start':","""",N92,""", 'wednesday-end':","""",O92,""", 'thursday-start':","""",P92,""", 'thursday-end':","""",Q92,""", 'friday-start':","""",R92,""", 'friday-end':","""",S92,""", 'saturday-start':","""",T92,""", 'saturday-end':","""",U92,"""","},","  'description': ","""",V92,"""",", 'link':","""",AR92,"""",", 'pricing':","""",E92,"""",",   'phone-number': ","""",F92,"""",", 'address': ","""",G92,"""",", 'other-amenities': [","'",AS92,"','",AT92,"','",AU92,"'","]",", 'has-drink':",AV92,", 'has-food':",AW92,"},")</f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2" s="1" t="str">
        <f>IF(AS92&gt;0,"&lt;img src=@img/outdoor.png@&gt;","")</f>
        <v/>
      </c>
      <c r="AZ92" s="1" t="str">
        <f>IF(AT92&gt;0,"&lt;img src=@img/pets.png@&gt;","")</f>
        <v/>
      </c>
      <c r="BA92" s="1" t="str">
        <f>IF(AU92="hard","&lt;img src=@img/hard.png@&gt;",IF(AU92="medium","&lt;img src=@img/medium.png@&gt;",IF(AU92="easy","&lt;img src=@img/easy.png@&gt;","")))</f>
        <v>&lt;img src=@img/easy.png@&gt;</v>
      </c>
      <c r="BB92" s="1" t="str">
        <f>IF(AV92="true","&lt;img src=@img/drinkicon.png@&gt;","")</f>
        <v/>
      </c>
      <c r="BC92" s="1" t="str">
        <f>IF(AW92="true","&lt;img src=@img/foodicon.png@&gt;","")</f>
        <v/>
      </c>
      <c r="BD92" s="1" t="str">
        <f>CONCATENATE(AY92,AZ92,BA92,BB92,BC92,BK92)</f>
        <v>&lt;img src=@img/easy.png@&gt;</v>
      </c>
      <c r="BE92" s="1" t="str">
        <f>CONCATENATE(IF(AS92&gt;0,"outdoor ",""),IF(AT92&gt;0,"pet ",""),IF(AV92="true","drink ",""),IF(AW92="true","food ",""),AU92," ",E92," ",C92,IF(BJ92=TRUE," kid",""))</f>
        <v>easy low cwest</v>
      </c>
      <c r="BF92" s="1" t="str">
        <f>IF(C92="old","Old Town",IF(C92="campus","Near Campus",IF(C92="sfoco","South Foco",IF(C92="nfoco","North Foco",IF(C92="midtown","Midtown",IF(C92="cwest","Campus West",IF(C92="efoco","East FoCo",IF(C92="windsor","Windsor",""))))))))</f>
        <v>Campus West</v>
      </c>
      <c r="BG92" s="1">
        <v>40.575012999999998</v>
      </c>
      <c r="BH92" s="1">
        <v>-105.097076</v>
      </c>
      <c r="BI92" s="1" t="str">
        <f>CONCATENATE("[",BG92,",",BH92,"],")</f>
        <v>[40.575013,-105.097076],</v>
      </c>
      <c r="BK92" s="1" t="str">
        <f>IF(BJ92&gt;0,"&lt;img src=@img/kidicon.png@&gt;","")</f>
        <v/>
      </c>
    </row>
    <row r="93" spans="2:64" ht="21" customHeight="1" x14ac:dyDescent="0.25">
      <c r="B93" s="1" t="s">
        <v>549</v>
      </c>
      <c r="C93" s="1" t="s">
        <v>429</v>
      </c>
      <c r="D93" s="1" t="s">
        <v>53</v>
      </c>
      <c r="E93" s="1" t="s">
        <v>432</v>
      </c>
      <c r="G93" s="3" t="s">
        <v>550</v>
      </c>
      <c r="H93" s="1">
        <v>1600</v>
      </c>
      <c r="I93" s="1">
        <v>1800</v>
      </c>
      <c r="J93" s="1">
        <v>1600</v>
      </c>
      <c r="K93" s="1">
        <v>1800</v>
      </c>
      <c r="L93" s="1">
        <v>1600</v>
      </c>
      <c r="M93" s="1">
        <v>1800</v>
      </c>
      <c r="N93" s="1">
        <v>1600</v>
      </c>
      <c r="O93" s="1">
        <v>1800</v>
      </c>
      <c r="P93" s="1">
        <v>1600</v>
      </c>
      <c r="Q93" s="1">
        <v>1800</v>
      </c>
      <c r="R93" s="1">
        <v>1600</v>
      </c>
      <c r="S93" s="1">
        <v>1800</v>
      </c>
      <c r="T93" s="1">
        <v>1600</v>
      </c>
      <c r="U93" s="1">
        <v>1800</v>
      </c>
      <c r="V93" s="1" t="s">
        <v>551</v>
      </c>
      <c r="W93" s="1">
        <f>IF(H93&gt;0,H93/100,"")</f>
        <v>16</v>
      </c>
      <c r="X93" s="1">
        <f>IF(I93&gt;0,I93/100,"")</f>
        <v>18</v>
      </c>
      <c r="Y93" s="1">
        <f>IF(J93&gt;0,J93/100,"")</f>
        <v>16</v>
      </c>
      <c r="Z93" s="1">
        <f>IF(K93&gt;0,K93/100,"")</f>
        <v>18</v>
      </c>
      <c r="AA93" s="1">
        <f>IF(L93&gt;0,L93/100,"")</f>
        <v>16</v>
      </c>
      <c r="AB93" s="1">
        <f>IF(M93&gt;0,M93/100,"")</f>
        <v>18</v>
      </c>
      <c r="AC93" s="1">
        <f>IF(N93&gt;0,N93/100,"")</f>
        <v>16</v>
      </c>
      <c r="AD93" s="1">
        <f>IF(O93&gt;0,O93/100,"")</f>
        <v>18</v>
      </c>
      <c r="AE93" s="1">
        <f>IF(P93&gt;0,P93/100,"")</f>
        <v>16</v>
      </c>
      <c r="AF93" s="1">
        <f>IF(Q93&gt;0,Q93/100,"")</f>
        <v>18</v>
      </c>
      <c r="AG93" s="1">
        <f>IF(R93&gt;0,R93/100,"")</f>
        <v>16</v>
      </c>
      <c r="AH93" s="1">
        <f>IF(S93&gt;0,S93/100,"")</f>
        <v>18</v>
      </c>
      <c r="AI93" s="1">
        <f>IF(T93&gt;0,T93/100,"")</f>
        <v>16</v>
      </c>
      <c r="AJ93" s="1">
        <f>IF(U93&gt;0,U93/100,"")</f>
        <v>18</v>
      </c>
      <c r="AK93" s="1" t="str">
        <f>IF(H93&gt;0,CONCATENATE(IF(W93&lt;=12,W93,W93-12),IF(OR(W93&lt;12,W93=24),"am","pm"),"-",IF(X93&lt;=12,X93,X93-12),IF(OR(X93&lt;12,X93=24),"am","pm")),"")</f>
        <v>4pm-6pm</v>
      </c>
      <c r="AL93" s="1" t="str">
        <f>IF(J93&gt;0,CONCATENATE(IF(Y93&lt;=12,Y93,Y93-12),IF(OR(Y93&lt;12,Y93=24),"am","pm"),"-",IF(Z93&lt;=12,Z93,Z93-12),IF(OR(Z93&lt;12,Z93=24),"am","pm")),"")</f>
        <v>4pm-6pm</v>
      </c>
      <c r="AM93" s="1" t="str">
        <f>IF(L93&gt;0,CONCATENATE(IF(AA93&lt;=12,AA93,AA93-12),IF(OR(AA93&lt;12,AA93=24),"am","pm"),"-",IF(AB93&lt;=12,AB93,AB93-12),IF(OR(AB93&lt;12,AB93=24),"am","pm")),"")</f>
        <v>4pm-6pm</v>
      </c>
      <c r="AN93" s="1" t="str">
        <f>IF(N93&gt;0,CONCATENATE(IF(AC93&lt;=12,AC93,AC93-12),IF(OR(AC93&lt;12,AC93=24),"am","pm"),"-",IF(AD93&lt;=12,AD93,AD93-12),IF(OR(AD93&lt;12,AD93=24),"am","pm")),"")</f>
        <v>4pm-6pm</v>
      </c>
      <c r="AO93" s="1" t="str">
        <f>IF(O93&gt;0,CONCATENATE(IF(AE93&lt;=12,AE93,AE93-12),IF(OR(AE93&lt;12,AE93=24),"am","pm"),"-",IF(AF93&lt;=12,AF93,AF93-12),IF(OR(AF93&lt;12,AF93=24),"am","pm")),"")</f>
        <v>4pm-6pm</v>
      </c>
      <c r="AP93" s="1" t="str">
        <f>IF(R93&gt;0,CONCATENATE(IF(AG93&lt;=12,AG93,AG93-12),IF(OR(AG93&lt;12,AG93=24),"am","pm"),"-",IF(AH93&lt;=12,AH93,AH93-12),IF(OR(AH93&lt;12,AH93=24),"am","pm")),"")</f>
        <v>4pm-6pm</v>
      </c>
      <c r="AQ93" s="1" t="str">
        <f>IF(T93&gt;0,CONCATENATE(IF(AI93&lt;=12,AI93,AI93-12),IF(OR(AI93&lt;12,AI93=24),"am","pm"),"-",IF(AJ93&lt;=12,AJ93,AJ93-12),IF(OR(AJ93&lt;12,AJ93=24),"am","pm")),"")</f>
        <v>4pm-6pm</v>
      </c>
      <c r="AR93" s="4" t="s">
        <v>552</v>
      </c>
      <c r="AS93" s="1" t="s">
        <v>296</v>
      </c>
      <c r="AU93" s="1" t="s">
        <v>300</v>
      </c>
      <c r="AV93" s="5" t="s">
        <v>307</v>
      </c>
      <c r="AW93" s="5" t="s">
        <v>307</v>
      </c>
      <c r="AX93" s="6" t="str">
        <f>CONCATENATE("{
    'name': """,B93,""",
    'area': ","""",C93,""",",
"'hours': {
      'sunday-start':","""",H93,"""",", 'sunday-end':","""",I93,"""",", 'monday-start':","""",J93,"""",", 'monday-end':","""",K93,"""",", 'tuesday-start':","""",L93,"""",", 'tuesday-end':","""",M93,""", 'wednesday-start':","""",N93,""", 'wednesday-end':","""",O93,""", 'thursday-start':","""",P93,""", 'thursday-end':","""",Q93,""", 'friday-start':","""",R93,""", 'friday-end':","""",S93,""", 'saturday-start':","""",T93,""", 'saturday-end':","""",U93,"""","},","  'description': ","""",V93,"""",", 'link':","""",AR93,"""",", 'pricing':","""",E93,"""",",   'phone-number': ","""",F93,"""",", 'address': ","""",G93,"""",", 'other-amenities': [","'",AS93,"','",AT93,"','",AU93,"'","]",", 'has-drink':",AV93,", 'has-food':",AW93,"},")</f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3" s="1" t="str">
        <f>IF(AS93&gt;0,"&lt;img src=@img/outdoor.png@&gt;","")</f>
        <v>&lt;img src=@img/outdoor.png@&gt;</v>
      </c>
      <c r="AZ93" s="1" t="str">
        <f>IF(AT93&gt;0,"&lt;img src=@img/pets.png@&gt;","")</f>
        <v/>
      </c>
      <c r="BA93" s="1" t="str">
        <f>IF(AU93="hard","&lt;img src=@img/hard.png@&gt;",IF(AU93="medium","&lt;img src=@img/medium.png@&gt;",IF(AU93="easy","&lt;img src=@img/easy.png@&gt;","")))</f>
        <v>&lt;img src=@img/easy.png@&gt;</v>
      </c>
      <c r="BB93" s="1" t="str">
        <f>IF(AV93="true","&lt;img src=@img/drinkicon.png@&gt;","")</f>
        <v>&lt;img src=@img/drinkicon.png@&gt;</v>
      </c>
      <c r="BC93" s="1" t="str">
        <f>IF(AW93="true","&lt;img src=@img/foodicon.png@&gt;","")</f>
        <v>&lt;img src=@img/foodicon.png@&gt;</v>
      </c>
      <c r="BD93" s="1" t="str">
        <f>CONCATENATE(AY93,AZ93,BA93,BB93,BC93,BK93)</f>
        <v>&lt;img src=@img/outdoor.png@&gt;&lt;img src=@img/easy.png@&gt;&lt;img src=@img/drinkicon.png@&gt;&lt;img src=@img/foodicon.png@&gt;</v>
      </c>
      <c r="BE93" s="1" t="str">
        <f>CONCATENATE(IF(AS93&gt;0,"outdoor ",""),IF(AT93&gt;0,"pet ",""),IF(AV93="true","drink ",""),IF(AW93="true","food ",""),AU93," ",E93," ",C93,IF(BJ93=TRUE," kid",""))</f>
        <v>outdoor drink food easy med sfoco</v>
      </c>
      <c r="BF93" s="1" t="str">
        <f>IF(C93="old","Old Town",IF(C93="campus","Near Campus",IF(C93="sfoco","South Foco",IF(C93="nfoco","North Foco",IF(C93="midtown","Midtown",IF(C93="cwest","Campus West",IF(C93="efoco","East FoCo",IF(C93="windsor","Windsor",""))))))))</f>
        <v>South Foco</v>
      </c>
      <c r="BG93" s="1">
        <v>40.523159999999997</v>
      </c>
      <c r="BH93" s="1">
        <v>-105.06125</v>
      </c>
      <c r="BI93" s="1" t="str">
        <f>CONCATENATE("[",BG93,",",BH93,"],")</f>
        <v>[40.52316,-105.06125],</v>
      </c>
      <c r="BK93" s="1" t="str">
        <f>IF(BJ93&gt;0,"&lt;img src=@img/kidicon.png@&gt;","")</f>
        <v/>
      </c>
    </row>
    <row r="94" spans="2:64" ht="21" customHeight="1" x14ac:dyDescent="0.25">
      <c r="B94" s="1" t="s">
        <v>604</v>
      </c>
      <c r="C94" s="1" t="s">
        <v>429</v>
      </c>
      <c r="G94" s="9" t="s">
        <v>605</v>
      </c>
      <c r="H94" s="1">
        <v>1500</v>
      </c>
      <c r="I94" s="1">
        <v>1800</v>
      </c>
      <c r="J94" s="1">
        <v>1500</v>
      </c>
      <c r="K94" s="1">
        <v>1800</v>
      </c>
      <c r="L94" s="1">
        <v>1500</v>
      </c>
      <c r="M94" s="1">
        <v>1800</v>
      </c>
      <c r="N94" s="1">
        <v>1500</v>
      </c>
      <c r="O94" s="1">
        <v>1800</v>
      </c>
      <c r="P94" s="1">
        <v>1500</v>
      </c>
      <c r="Q94" s="1">
        <v>1800</v>
      </c>
      <c r="R94" s="1">
        <v>1500</v>
      </c>
      <c r="S94" s="1">
        <v>1800</v>
      </c>
      <c r="T94" s="1">
        <v>1500</v>
      </c>
      <c r="U94" s="1">
        <v>1800</v>
      </c>
      <c r="V94" s="1" t="s">
        <v>606</v>
      </c>
      <c r="W94" s="1">
        <f>IF(H94&gt;0,H94/100,"")</f>
        <v>15</v>
      </c>
      <c r="X94" s="1">
        <f>IF(I94&gt;0,I94/100,"")</f>
        <v>18</v>
      </c>
      <c r="Y94" s="1">
        <f>IF(J94&gt;0,J94/100,"")</f>
        <v>15</v>
      </c>
      <c r="Z94" s="1">
        <f>IF(K94&gt;0,K94/100,"")</f>
        <v>18</v>
      </c>
      <c r="AA94" s="1">
        <f>IF(L94&gt;0,L94/100,"")</f>
        <v>15</v>
      </c>
      <c r="AB94" s="1">
        <f>IF(M94&gt;0,M94/100,"")</f>
        <v>18</v>
      </c>
      <c r="AC94" s="1">
        <f>IF(N94&gt;0,N94/100,"")</f>
        <v>15</v>
      </c>
      <c r="AD94" s="1">
        <f>IF(O94&gt;0,O94/100,"")</f>
        <v>18</v>
      </c>
      <c r="AE94" s="1">
        <f>IF(P94&gt;0,P94/100,"")</f>
        <v>15</v>
      </c>
      <c r="AF94" s="1">
        <f>IF(Q94&gt;0,Q94/100,"")</f>
        <v>18</v>
      </c>
      <c r="AG94" s="1">
        <f>IF(R94&gt;0,R94/100,"")</f>
        <v>15</v>
      </c>
      <c r="AH94" s="1">
        <f>IF(S94&gt;0,S94/100,"")</f>
        <v>18</v>
      </c>
      <c r="AI94" s="1">
        <f>IF(T94&gt;0,T94/100,"")</f>
        <v>15</v>
      </c>
      <c r="AJ94" s="1">
        <f>IF(U94&gt;0,U94/100,"")</f>
        <v>18</v>
      </c>
      <c r="AK94" s="1" t="str">
        <f>IF(H94&gt;0,CONCATENATE(IF(W94&lt;=12,W94,W94-12),IF(OR(W94&lt;12,W94=24),"am","pm"),"-",IF(X94&lt;=12,X94,X94-12),IF(OR(X94&lt;12,X94=24),"am","pm")),"")</f>
        <v>3pm-6pm</v>
      </c>
      <c r="AL94" s="1" t="str">
        <f>IF(J94&gt;0,CONCATENATE(IF(Y94&lt;=12,Y94,Y94-12),IF(OR(Y94&lt;12,Y94=24),"am","pm"),"-",IF(Z94&lt;=12,Z94,Z94-12),IF(OR(Z94&lt;12,Z94=24),"am","pm")),"")</f>
        <v>3pm-6pm</v>
      </c>
      <c r="AM94" s="1" t="str">
        <f>IF(L94&gt;0,CONCATENATE(IF(AA94&lt;=12,AA94,AA94-12),IF(OR(AA94&lt;12,AA94=24),"am","pm"),"-",IF(AB94&lt;=12,AB94,AB94-12),IF(OR(AB94&lt;12,AB94=24),"am","pm")),"")</f>
        <v>3pm-6pm</v>
      </c>
      <c r="AN94" s="1" t="str">
        <f>IF(N94&gt;0,CONCATENATE(IF(AC94&lt;=12,AC94,AC94-12),IF(OR(AC94&lt;12,AC94=24),"am","pm"),"-",IF(AD94&lt;=12,AD94,AD94-12),IF(OR(AD94&lt;12,AD94=24),"am","pm")),"")</f>
        <v>3pm-6pm</v>
      </c>
      <c r="AO94" s="1" t="str">
        <f>IF(O94&gt;0,CONCATENATE(IF(AE94&lt;=12,AE94,AE94-12),IF(OR(AE94&lt;12,AE94=24),"am","pm"),"-",IF(AF94&lt;=12,AF94,AF94-12),IF(OR(AF94&lt;12,AF94=24),"am","pm")),"")</f>
        <v>3pm-6pm</v>
      </c>
      <c r="AP94" s="1" t="str">
        <f>IF(R94&gt;0,CONCATENATE(IF(AG94&lt;=12,AG94,AG94-12),IF(OR(AG94&lt;12,AG94=24),"am","pm"),"-",IF(AH94&lt;=12,AH94,AH94-12),IF(OR(AH94&lt;12,AH94=24),"am","pm")),"")</f>
        <v>3pm-6pm</v>
      </c>
      <c r="AQ94" s="1" t="str">
        <f>IF(T94&gt;0,CONCATENATE(IF(AI94&lt;=12,AI94,AI94-12),IF(OR(AI94&lt;12,AI94=24),"am","pm"),"-",IF(AJ94&lt;=12,AJ94,AJ94-12),IF(OR(AJ94&lt;12,AJ94=24),"am","pm")),"")</f>
        <v>3pm-6pm</v>
      </c>
      <c r="AR94" s="15" t="s">
        <v>607</v>
      </c>
      <c r="AU94" s="1" t="s">
        <v>28</v>
      </c>
      <c r="AV94" s="1" t="b">
        <v>1</v>
      </c>
      <c r="AW94" s="1" t="b">
        <v>1</v>
      </c>
      <c r="AX94" s="6" t="str">
        <f>CONCATENATE("{
    'name': """,B94,""",
    'area': ","""",C94,""",",
"'hours': {
      'sunday-start':","""",H94,"""",", 'sunday-end':","""",I94,"""",", 'monday-start':","""",J94,"""",", 'monday-end':","""",K94,"""",", 'tuesday-start':","""",L94,"""",", 'tuesday-end':","""",M94,""", 'wednesday-start':","""",N94,""", 'wednesday-end':","""",O94,""", 'thursday-start':","""",P94,""", 'thursday-end':","""",Q94,""", 'friday-start':","""",R94,""", 'friday-end':","""",S94,""", 'saturday-start':","""",T94,""", 'saturday-end':","""",U94,"""","},","  'description': ","""",V94,"""",", 'link':","""",AR94,"""",", 'pricing':","""",E94,"""",",   'phone-number': ","""",F94,"""",", 'address': ","""",G94,"""",", 'other-amenities': [","'",AS94,"','",AT94,"','",AU94,"'","]",", 'has-drink':",AV94,", 'has-food':",AW94,"},")</f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4" s="1" t="str">
        <f>IF(AS94&gt;0,"&lt;img src=@img/outdoor.png@&gt;","")</f>
        <v/>
      </c>
      <c r="AZ94" s="1" t="str">
        <f>IF(AT94&gt;0,"&lt;img src=@img/pets.png@&gt;","")</f>
        <v/>
      </c>
      <c r="BA94" s="1" t="str">
        <f>IF(AU94="hard","&lt;img src=@img/hard.png@&gt;",IF(AU94="medium","&lt;img src=@img/medium.png@&gt;",IF(AU94="easy","&lt;img src=@img/easy.png@&gt;","")))</f>
        <v>&lt;img src=@img/medium.png@&gt;</v>
      </c>
      <c r="BB94" s="1" t="str">
        <f>IF(AV94="true","&lt;img src=@img/drinkicon.png@&gt;","")</f>
        <v/>
      </c>
      <c r="BC94" s="1" t="str">
        <f>IF(AW94="true","&lt;img src=@img/foodicon.png@&gt;","")</f>
        <v/>
      </c>
      <c r="BD94" s="1" t="str">
        <f>CONCATENATE(AY94,AZ94,BA94,BB94,BC94,BK94)</f>
        <v>&lt;img src=@img/medium.png@&gt;</v>
      </c>
      <c r="BE94" s="1" t="str">
        <f>CONCATENATE(IF(AS94&gt;0,"outdoor ",""),IF(AT94&gt;0,"pet ",""),IF(AV94="true","drink ",""),IF(AW94="true","food ",""),AU94," ",E94," ",C94,IF(BJ94=TRUE," kid",""))</f>
        <v>medium  sfoco</v>
      </c>
      <c r="BF94" s="1" t="str">
        <f>IF(C94="old","Old Town",IF(C94="campus","Near Campus",IF(C94="sfoco","South Foco",IF(C94="nfoco","North Foco",IF(C94="midtown","Midtown",IF(C94="cwest","Campus West",IF(C94="efoco","East FoCo",IF(C94="windsor","Windsor",""))))))))</f>
        <v>South Foco</v>
      </c>
      <c r="BG94" s="1">
        <v>40.52366</v>
      </c>
      <c r="BH94" s="1">
        <v>-105.03402</v>
      </c>
      <c r="BI94" s="1" t="str">
        <f>CONCATENATE("[",BG94,",",BH94,"],")</f>
        <v>[40.52366,-105.03402],</v>
      </c>
    </row>
    <row r="95" spans="2:64" ht="21" customHeight="1" x14ac:dyDescent="0.25">
      <c r="B95" s="1" t="s">
        <v>377</v>
      </c>
      <c r="C95" s="1" t="s">
        <v>310</v>
      </c>
      <c r="D95" s="1" t="s">
        <v>378</v>
      </c>
      <c r="E95" s="1" t="s">
        <v>432</v>
      </c>
      <c r="G95" s="9" t="s">
        <v>393</v>
      </c>
      <c r="H95" s="1">
        <v>1600</v>
      </c>
      <c r="I95" s="1">
        <v>1900</v>
      </c>
      <c r="J95" s="1">
        <v>1600</v>
      </c>
      <c r="K95" s="1">
        <v>1900</v>
      </c>
      <c r="L95" s="1">
        <v>1600</v>
      </c>
      <c r="M95" s="1">
        <v>1900</v>
      </c>
      <c r="N95" s="1">
        <v>1600</v>
      </c>
      <c r="O95" s="1">
        <v>1900</v>
      </c>
      <c r="P95" s="1">
        <v>1600</v>
      </c>
      <c r="Q95" s="1">
        <v>1900</v>
      </c>
      <c r="R95" s="1">
        <v>1600</v>
      </c>
      <c r="S95" s="1">
        <v>1900</v>
      </c>
      <c r="V95" s="1" t="s">
        <v>499</v>
      </c>
      <c r="W95" s="1">
        <f>IF(H95&gt;0,H95/100,"")</f>
        <v>16</v>
      </c>
      <c r="X95" s="1">
        <f>IF(I95&gt;0,I95/100,"")</f>
        <v>19</v>
      </c>
      <c r="Y95" s="1">
        <f>IF(J95&gt;0,J95/100,"")</f>
        <v>16</v>
      </c>
      <c r="Z95" s="1">
        <f>IF(K95&gt;0,K95/100,"")</f>
        <v>19</v>
      </c>
      <c r="AA95" s="1">
        <f>IF(L95&gt;0,L95/100,"")</f>
        <v>16</v>
      </c>
      <c r="AB95" s="1">
        <f>IF(M95&gt;0,M95/100,"")</f>
        <v>19</v>
      </c>
      <c r="AC95" s="1">
        <f>IF(N95&gt;0,N95/100,"")</f>
        <v>16</v>
      </c>
      <c r="AD95" s="1">
        <f>IF(O95&gt;0,O95/100,"")</f>
        <v>19</v>
      </c>
      <c r="AE95" s="1">
        <f>IF(P95&gt;0,P95/100,"")</f>
        <v>16</v>
      </c>
      <c r="AF95" s="1">
        <f>IF(Q95&gt;0,Q95/100,"")</f>
        <v>19</v>
      </c>
      <c r="AG95" s="1">
        <f>IF(R95&gt;0,R95/100,"")</f>
        <v>16</v>
      </c>
      <c r="AH95" s="1">
        <f>IF(S95&gt;0,S95/100,"")</f>
        <v>19</v>
      </c>
      <c r="AI95" s="1" t="str">
        <f>IF(T95&gt;0,T95/100,"")</f>
        <v/>
      </c>
      <c r="AJ95" s="1" t="str">
        <f>IF(U95&gt;0,U95/100,"")</f>
        <v/>
      </c>
      <c r="AK95" s="1" t="str">
        <f>IF(H95&gt;0,CONCATENATE(IF(W95&lt;=12,W95,W95-12),IF(OR(W95&lt;12,W95=24),"am","pm"),"-",IF(X95&lt;=12,X95,X95-12),IF(OR(X95&lt;12,X95=24),"am","pm")),"")</f>
        <v>4pm-7pm</v>
      </c>
      <c r="AL95" s="1" t="str">
        <f>IF(J95&gt;0,CONCATENATE(IF(Y95&lt;=12,Y95,Y95-12),IF(OR(Y95&lt;12,Y95=24),"am","pm"),"-",IF(Z95&lt;=12,Z95,Z95-12),IF(OR(Z95&lt;12,Z95=24),"am","pm")),"")</f>
        <v>4pm-7pm</v>
      </c>
      <c r="AM95" s="1" t="str">
        <f>IF(L95&gt;0,CONCATENATE(IF(AA95&lt;=12,AA95,AA95-12),IF(OR(AA95&lt;12,AA95=24),"am","pm"),"-",IF(AB95&lt;=12,AB95,AB95-12),IF(OR(AB95&lt;12,AB95=24),"am","pm")),"")</f>
        <v>4pm-7pm</v>
      </c>
      <c r="AN95" s="1" t="str">
        <f>IF(N95&gt;0,CONCATENATE(IF(AC95&lt;=12,AC95,AC95-12),IF(OR(AC95&lt;12,AC95=24),"am","pm"),"-",IF(AD95&lt;=12,AD95,AD95-12),IF(OR(AD95&lt;12,AD95=24),"am","pm")),"")</f>
        <v>4pm-7pm</v>
      </c>
      <c r="AO95" s="1" t="str">
        <f>IF(O95&gt;0,CONCATENATE(IF(AE95&lt;=12,AE95,AE95-12),IF(OR(AE95&lt;12,AE95=24),"am","pm"),"-",IF(AF95&lt;=12,AF95,AF95-12),IF(OR(AF95&lt;12,AF95=24),"am","pm")),"")</f>
        <v>4pm-7pm</v>
      </c>
      <c r="AP95" s="1" t="str">
        <f>IF(R95&gt;0,CONCATENATE(IF(AG95&lt;=12,AG95,AG95-12),IF(OR(AG95&lt;12,AG95=24),"am","pm"),"-",IF(AH95&lt;=12,AH95,AH95-12),IF(OR(AH95&lt;12,AH95=24),"am","pm")),"")</f>
        <v>4pm-7pm</v>
      </c>
      <c r="AQ95" s="1" t="str">
        <f>IF(T95&gt;0,CONCATENATE(IF(AI95&lt;=12,AI95,AI95-12),IF(OR(AI95&lt;12,AI95=24),"am","pm"),"-",IF(AJ95&lt;=12,AJ95,AJ95-12),IF(OR(AJ95&lt;12,AJ95=24),"am","pm")),"")</f>
        <v/>
      </c>
      <c r="AR95" s="1" t="s">
        <v>384</v>
      </c>
      <c r="AU95" s="1" t="s">
        <v>300</v>
      </c>
      <c r="AV95" s="5" t="s">
        <v>307</v>
      </c>
      <c r="AW95" s="5" t="s">
        <v>307</v>
      </c>
      <c r="AX95" s="6" t="str">
        <f>CONCATENATE("{
    'name': """,B95,""",
    'area': ","""",C95,""",",
"'hours': {
      'sunday-start':","""",H95,"""",", 'sunday-end':","""",I95,"""",", 'monday-start':","""",J95,"""",", 'monday-end':","""",K95,"""",", 'tuesday-start':","""",L95,"""",", 'tuesday-end':","""",M95,""", 'wednesday-start':","""",N95,""", 'wednesday-end':","""",O95,""", 'thursday-start':","""",P95,""", 'thursday-end':","""",Q95,""", 'friday-start':","""",R95,""", 'friday-end':","""",S95,""", 'saturday-start':","""",T95,""", 'saturday-end':","""",U95,"""","},","  'description': ","""",V95,"""",", 'link':","""",AR95,"""",", 'pricing':","""",E95,"""",",   'phone-number': ","""",F95,"""",", 'address': ","""",G95,"""",", 'other-amenities': [","'",AS95,"','",AT95,"','",AU95,"'","]",", 'has-drink':",AV95,", 'has-food':",AW95,"},")</f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5" s="1" t="str">
        <f>IF(AS95&gt;0,"&lt;img src=@img/outdoor.png@&gt;","")</f>
        <v/>
      </c>
      <c r="AZ95" s="1" t="str">
        <f>IF(AT95&gt;0,"&lt;img src=@img/pets.png@&gt;","")</f>
        <v/>
      </c>
      <c r="BA95" s="1" t="str">
        <f>IF(AU95="hard","&lt;img src=@img/hard.png@&gt;",IF(AU95="medium","&lt;img src=@img/medium.png@&gt;",IF(AU95="easy","&lt;img src=@img/easy.png@&gt;","")))</f>
        <v>&lt;img src=@img/easy.png@&gt;</v>
      </c>
      <c r="BB95" s="1" t="str">
        <f>IF(AV95="true","&lt;img src=@img/drinkicon.png@&gt;","")</f>
        <v>&lt;img src=@img/drinkicon.png@&gt;</v>
      </c>
      <c r="BC95" s="1" t="str">
        <f>IF(AW95="true","&lt;img src=@img/foodicon.png@&gt;","")</f>
        <v>&lt;img src=@img/foodicon.png@&gt;</v>
      </c>
      <c r="BD95" s="1" t="str">
        <f>CONCATENATE(AY95,AZ95,BA95,BB95,BC95,BK95)</f>
        <v>&lt;img src=@img/easy.png@&gt;&lt;img src=@img/drinkicon.png@&gt;&lt;img src=@img/foodicon.png@&gt;</v>
      </c>
      <c r="BE95" s="1" t="str">
        <f>CONCATENATE(IF(AS95&gt;0,"outdoor ",""),IF(AT95&gt;0,"pet ",""),IF(AV95="true","drink ",""),IF(AW95="true","food ",""),AU95," ",E95," ",C95,IF(BJ95=TRUE," kid",""))</f>
        <v>drink food easy med midtown</v>
      </c>
      <c r="BF95" s="1" t="str">
        <f>IF(C95="old","Old Town",IF(C95="campus","Near Campus",IF(C95="sfoco","South Foco",IF(C95="nfoco","North Foco",IF(C95="midtown","Midtown",IF(C95="cwest","Campus West",IF(C95="efoco","East FoCo",IF(C95="windsor","Windsor",""))))))))</f>
        <v>Midtown</v>
      </c>
      <c r="BG95" s="1">
        <v>40.540550000000003</v>
      </c>
      <c r="BH95" s="1">
        <v>-105.07642800000001</v>
      </c>
      <c r="BI95" s="1" t="str">
        <f>CONCATENATE("[",BG95,",",BH95,"],")</f>
        <v>[40.54055,-105.076428],</v>
      </c>
      <c r="BK95" s="1" t="str">
        <f>IF(BJ95&gt;0,"&lt;img src=@img/kidicon.png@&gt;","")</f>
        <v/>
      </c>
    </row>
    <row r="96" spans="2:64" ht="21" customHeight="1" x14ac:dyDescent="0.25">
      <c r="B96" s="1" t="s">
        <v>197</v>
      </c>
      <c r="C96" s="1" t="s">
        <v>309</v>
      </c>
      <c r="D96" s="1" t="s">
        <v>53</v>
      </c>
      <c r="E96" s="1" t="s">
        <v>432</v>
      </c>
      <c r="G96" s="3" t="s">
        <v>108</v>
      </c>
      <c r="H96" s="1">
        <v>1100</v>
      </c>
      <c r="I96" s="1">
        <v>2200</v>
      </c>
      <c r="J96" s="1">
        <v>1600</v>
      </c>
      <c r="K96" s="1">
        <v>1800</v>
      </c>
      <c r="L96" s="1">
        <v>1100</v>
      </c>
      <c r="M96" s="1">
        <v>1730</v>
      </c>
      <c r="N96" s="1">
        <v>1600</v>
      </c>
      <c r="O96" s="1">
        <v>1800</v>
      </c>
      <c r="P96" s="1">
        <v>1600</v>
      </c>
      <c r="Q96" s="1">
        <v>1800</v>
      </c>
      <c r="R96" s="1">
        <v>1600</v>
      </c>
      <c r="S96" s="1">
        <v>1800</v>
      </c>
      <c r="T96" s="1">
        <v>1600</v>
      </c>
      <c r="U96" s="1">
        <v>1800</v>
      </c>
      <c r="V96" s="2" t="s">
        <v>500</v>
      </c>
      <c r="W96" s="1">
        <f>IF(H96&gt;0,H96/100,"")</f>
        <v>11</v>
      </c>
      <c r="X96" s="1">
        <f>IF(I96&gt;0,I96/100,"")</f>
        <v>22</v>
      </c>
      <c r="Y96" s="1">
        <f>IF(J96&gt;0,J96/100,"")</f>
        <v>16</v>
      </c>
      <c r="Z96" s="1">
        <f>IF(K96&gt;0,K96/100,"")</f>
        <v>18</v>
      </c>
      <c r="AA96" s="1">
        <f>IF(L96&gt;0,L96/100,"")</f>
        <v>11</v>
      </c>
      <c r="AB96" s="1">
        <f>IF(M96&gt;0,M96/100,"")</f>
        <v>17.3</v>
      </c>
      <c r="AC96" s="1">
        <f>IF(N96&gt;0,N96/100,"")</f>
        <v>16</v>
      </c>
      <c r="AD96" s="1">
        <f>IF(O96&gt;0,O96/100,"")</f>
        <v>18</v>
      </c>
      <c r="AE96" s="1">
        <f>IF(P96&gt;0,P96/100,"")</f>
        <v>16</v>
      </c>
      <c r="AF96" s="1">
        <f>IF(Q96&gt;0,Q96/100,"")</f>
        <v>18</v>
      </c>
      <c r="AG96" s="1">
        <f>IF(R96&gt;0,R96/100,"")</f>
        <v>16</v>
      </c>
      <c r="AH96" s="1">
        <f>IF(S96&gt;0,S96/100,"")</f>
        <v>18</v>
      </c>
      <c r="AI96" s="1">
        <f>IF(T96&gt;0,T96/100,"")</f>
        <v>16</v>
      </c>
      <c r="AJ96" s="1">
        <f>IF(U96&gt;0,U96/100,"")</f>
        <v>18</v>
      </c>
      <c r="AK96" s="1" t="str">
        <f>IF(H96&gt;0,CONCATENATE(IF(W96&lt;=12,W96,W96-12),IF(OR(W96&lt;12,W96=24),"am","pm"),"-",IF(X96&lt;=12,X96,X96-12),IF(OR(X96&lt;12,X96=24),"am","pm")),"")</f>
        <v>11am-10pm</v>
      </c>
      <c r="AL96" s="1" t="str">
        <f>IF(J96&gt;0,CONCATENATE(IF(Y96&lt;=12,Y96,Y96-12),IF(OR(Y96&lt;12,Y96=24),"am","pm"),"-",IF(Z96&lt;=12,Z96,Z96-12),IF(OR(Z96&lt;12,Z96=24),"am","pm")),"")</f>
        <v>4pm-6pm</v>
      </c>
      <c r="AM96" s="1" t="str">
        <f>IF(L96&gt;0,CONCATENATE(IF(AA96&lt;=12,AA96,AA96-12),IF(OR(AA96&lt;12,AA96=24),"am","pm"),"-",IF(AB96&lt;=12,AB96,AB96-12),IF(OR(AB96&lt;12,AB96=24),"am","pm")),"")</f>
        <v>11am-5.3pm</v>
      </c>
      <c r="AN96" s="1" t="str">
        <f>IF(N96&gt;0,CONCATENATE(IF(AC96&lt;=12,AC96,AC96-12),IF(OR(AC96&lt;12,AC96=24),"am","pm"),"-",IF(AD96&lt;=12,AD96,AD96-12),IF(OR(AD96&lt;12,AD96=24),"am","pm")),"")</f>
        <v>4pm-6pm</v>
      </c>
      <c r="AO96" s="1" t="str">
        <f>IF(O96&gt;0,CONCATENATE(IF(AE96&lt;=12,AE96,AE96-12),IF(OR(AE96&lt;12,AE96=24),"am","pm"),"-",IF(AF96&lt;=12,AF96,AF96-12),IF(OR(AF96&lt;12,AF96=24),"am","pm")),"")</f>
        <v>4pm-6pm</v>
      </c>
      <c r="AP96" s="1" t="str">
        <f>IF(R96&gt;0,CONCATENATE(IF(AG96&lt;=12,AG96,AG96-12),IF(OR(AG96&lt;12,AG96=24),"am","pm"),"-",IF(AH96&lt;=12,AH96,AH96-12),IF(OR(AH96&lt;12,AH96=24),"am","pm")),"")</f>
        <v>4pm-6pm</v>
      </c>
      <c r="AQ96" s="1" t="str">
        <f>IF(T96&gt;0,CONCATENATE(IF(AI96&lt;=12,AI96,AI96-12),IF(OR(AI96&lt;12,AI96=24),"am","pm"),"-",IF(AJ96&lt;=12,AJ96,AJ96-12),IF(OR(AJ96&lt;12,AJ96=24),"am","pm")),"")</f>
        <v>4pm-6pm</v>
      </c>
      <c r="AR96" s="4" t="s">
        <v>324</v>
      </c>
      <c r="AS96" s="1" t="s">
        <v>296</v>
      </c>
      <c r="AU96" s="1" t="s">
        <v>28</v>
      </c>
      <c r="AV96" s="5" t="s">
        <v>307</v>
      </c>
      <c r="AW96" s="5" t="s">
        <v>308</v>
      </c>
      <c r="AX96" s="6" t="str">
        <f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6" s="1" t="str">
        <f>IF(AS96&gt;0,"&lt;img src=@img/outdoor.png@&gt;","")</f>
        <v>&lt;img src=@img/outdoor.png@&gt;</v>
      </c>
      <c r="AZ96" s="1" t="str">
        <f>IF(AT96&gt;0,"&lt;img src=@img/pets.png@&gt;","")</f>
        <v/>
      </c>
      <c r="BA96" s="1" t="str">
        <f>IF(AU96="hard","&lt;img src=@img/hard.png@&gt;",IF(AU96="medium","&lt;img src=@img/medium.png@&gt;",IF(AU96="easy","&lt;img src=@img/easy.png@&gt;","")))</f>
        <v>&lt;img src=@img/medium.png@&gt;</v>
      </c>
      <c r="BB96" s="1" t="str">
        <f>IF(AV96="true","&lt;img src=@img/drinkicon.png@&gt;","")</f>
        <v>&lt;img src=@img/drinkicon.png@&gt;</v>
      </c>
      <c r="BC96" s="1" t="str">
        <f>IF(AW96="true","&lt;img src=@img/foodicon.png@&gt;","")</f>
        <v/>
      </c>
      <c r="BD96" s="1" t="str">
        <f>CONCATENATE(AY96,AZ96,BA96,BB96,BC96,BK96)</f>
        <v>&lt;img src=@img/outdoor.png@&gt;&lt;img src=@img/medium.png@&gt;&lt;img src=@img/drinkicon.png@&gt;</v>
      </c>
      <c r="BE96" s="1" t="str">
        <f>CONCATENATE(IF(AS96&gt;0,"outdoor ",""),IF(AT96&gt;0,"pet ",""),IF(AV96="true","drink ",""),IF(AW96="true","food ",""),AU96," ",E96," ",C96,IF(BJ96=TRUE," kid",""))</f>
        <v>outdoor drink medium med campus</v>
      </c>
      <c r="BF96" s="1" t="str">
        <f>IF(C96="old","Old Town",IF(C96="campus","Near Campus",IF(C96="sfoco","South Foco",IF(C96="nfoco","North Foco",IF(C96="midtown","Midtown",IF(C96="cwest","Campus West",IF(C96="efoco","East FoCo",IF(C96="windsor","Windsor",""))))))))</f>
        <v>Near Campus</v>
      </c>
      <c r="BG96" s="1">
        <v>40.579048</v>
      </c>
      <c r="BH96" s="1">
        <v>-105.07677099999999</v>
      </c>
      <c r="BI96" s="1" t="str">
        <f>CONCATENATE("[",BG96,",",BH96,"],")</f>
        <v>[40.579048,-105.076771],</v>
      </c>
      <c r="BK96" s="1" t="str">
        <f>IF(BJ96&gt;0,"&lt;img src=@img/kidicon.png@&gt;","")</f>
        <v/>
      </c>
    </row>
    <row r="97" spans="2:64" ht="21" customHeight="1" x14ac:dyDescent="0.25">
      <c r="B97" s="1" t="s">
        <v>608</v>
      </c>
      <c r="C97" s="1" t="s">
        <v>427</v>
      </c>
      <c r="G97" s="9" t="s">
        <v>609</v>
      </c>
      <c r="W97" s="1" t="str">
        <f>IF(H97&gt;0,H97/100,"")</f>
        <v/>
      </c>
      <c r="X97" s="1" t="str">
        <f>IF(I97&gt;0,I97/100,"")</f>
        <v/>
      </c>
      <c r="Y97" s="1" t="str">
        <f>IF(J97&gt;0,J97/100,"")</f>
        <v/>
      </c>
      <c r="Z97" s="1" t="str">
        <f>IF(K97&gt;0,K97/100,"")</f>
        <v/>
      </c>
      <c r="AA97" s="1" t="str">
        <f>IF(L97&gt;0,L97/100,"")</f>
        <v/>
      </c>
      <c r="AB97" s="1" t="str">
        <f>IF(M97&gt;0,M97/100,"")</f>
        <v/>
      </c>
      <c r="AC97" s="1" t="str">
        <f>IF(N97&gt;0,N97/100,"")</f>
        <v/>
      </c>
      <c r="AD97" s="1" t="str">
        <f>IF(O97&gt;0,O97/100,"")</f>
        <v/>
      </c>
      <c r="AE97" s="1" t="str">
        <f>IF(P97&gt;0,P97/100,"")</f>
        <v/>
      </c>
      <c r="AF97" s="1" t="str">
        <f>IF(Q97&gt;0,Q97/100,"")</f>
        <v/>
      </c>
      <c r="AG97" s="1" t="str">
        <f>IF(R97&gt;0,R97/100,"")</f>
        <v/>
      </c>
      <c r="AH97" s="1" t="str">
        <f>IF(S97&gt;0,S97/100,"")</f>
        <v/>
      </c>
      <c r="AI97" s="1" t="str">
        <f>IF(T97&gt;0,T97/100,"")</f>
        <v/>
      </c>
      <c r="AJ97" s="1" t="str">
        <f>IF(U97&gt;0,U97/100,"")</f>
        <v/>
      </c>
      <c r="AK97" s="1" t="str">
        <f>IF(H97&gt;0,CONCATENATE(IF(W97&lt;=12,W97,W97-12),IF(OR(W97&lt;12,W97=24),"am","pm"),"-",IF(X97&lt;=12,X97,X97-12),IF(OR(X97&lt;12,X97=24),"am","pm")),"")</f>
        <v/>
      </c>
      <c r="AL97" s="1" t="str">
        <f>IF(J97&gt;0,CONCATENATE(IF(Y97&lt;=12,Y97,Y97-12),IF(OR(Y97&lt;12,Y97=24),"am","pm"),"-",IF(Z97&lt;=12,Z97,Z97-12),IF(OR(Z97&lt;12,Z97=24),"am","pm")),"")</f>
        <v/>
      </c>
      <c r="AM97" s="1" t="str">
        <f>IF(L97&gt;0,CONCATENATE(IF(AA97&lt;=12,AA97,AA97-12),IF(OR(AA97&lt;12,AA97=24),"am","pm"),"-",IF(AB97&lt;=12,AB97,AB97-12),IF(OR(AB97&lt;12,AB97=24),"am","pm")),"")</f>
        <v/>
      </c>
      <c r="AN97" s="1" t="str">
        <f>IF(N97&gt;0,CONCATENATE(IF(AC97&lt;=12,AC97,AC97-12),IF(OR(AC97&lt;12,AC97=24),"am","pm"),"-",IF(AD97&lt;=12,AD97,AD97-12),IF(OR(AD97&lt;12,AD97=24),"am","pm")),"")</f>
        <v/>
      </c>
      <c r="AO97" s="1" t="str">
        <f>IF(O97&gt;0,CONCATENATE(IF(AE97&lt;=12,AE97,AE97-12),IF(OR(AE97&lt;12,AE97=24),"am","pm"),"-",IF(AF97&lt;=12,AF97,AF97-12),IF(OR(AF97&lt;12,AF97=24),"am","pm")),"")</f>
        <v/>
      </c>
      <c r="AP97" s="1" t="str">
        <f>IF(R97&gt;0,CONCATENATE(IF(AG97&lt;=12,AG97,AG97-12),IF(OR(AG97&lt;12,AG97=24),"am","pm"),"-",IF(AH97&lt;=12,AH97,AH97-12),IF(OR(AH97&lt;12,AH97=24),"am","pm")),"")</f>
        <v/>
      </c>
      <c r="AQ97" s="1" t="str">
        <f>IF(T97&gt;0,CONCATENATE(IF(AI97&lt;=12,AI97,AI97-12),IF(OR(AI97&lt;12,AI97=24),"am","pm"),"-",IF(AJ97&lt;=12,AJ97,AJ97-12),IF(OR(AJ97&lt;12,AJ97=24),"am","pm")),"")</f>
        <v/>
      </c>
      <c r="AR97" s="15" t="s">
        <v>610</v>
      </c>
      <c r="AU97" s="1" t="s">
        <v>28</v>
      </c>
      <c r="AV97" s="1" t="b">
        <v>0</v>
      </c>
      <c r="AW97" s="1" t="b">
        <v>0</v>
      </c>
      <c r="AX97" s="6" t="str">
        <f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7" s="1" t="str">
        <f>IF(AS97&gt;0,"&lt;img src=@img/outdoor.png@&gt;","")</f>
        <v/>
      </c>
      <c r="AZ97" s="1" t="str">
        <f>IF(AT97&gt;0,"&lt;img src=@img/pets.png@&gt;","")</f>
        <v/>
      </c>
      <c r="BA97" s="1" t="str">
        <f>IF(AU97="hard","&lt;img src=@img/hard.png@&gt;",IF(AU97="medium","&lt;img src=@img/medium.png@&gt;",IF(AU97="easy","&lt;img src=@img/easy.png@&gt;","")))</f>
        <v>&lt;img src=@img/medium.png@&gt;</v>
      </c>
      <c r="BB97" s="1" t="str">
        <f>IF(AV97="true","&lt;img src=@img/drinkicon.png@&gt;","")</f>
        <v/>
      </c>
      <c r="BC97" s="1" t="str">
        <f>IF(AW97="true","&lt;img src=@img/foodicon.png@&gt;","")</f>
        <v/>
      </c>
      <c r="BD97" s="1" t="str">
        <f>CONCATENATE(AY97,AZ97,BA97,BB97,BC97,BK97)</f>
        <v>&lt;img src=@img/medium.png@&gt;</v>
      </c>
      <c r="BE97" s="1" t="str">
        <f>CONCATENATE(IF(AS97&gt;0,"outdoor ",""),IF(AT97&gt;0,"pet ",""),IF(AV97="true","drink ",""),IF(AW97="true","food ",""),AU97," ",E97," ",C97,IF(BJ97=TRUE," kid",""))</f>
        <v>medium  old</v>
      </c>
      <c r="BF97" s="1" t="str">
        <f>IF(C97="old","Old Town",IF(C97="campus","Near Campus",IF(C97="sfoco","South Foco",IF(C97="nfoco","North Foco",IF(C97="midtown","Midtown",IF(C97="cwest","Campus West",IF(C97="efoco","East FoCo",IF(C97="windsor","Windsor",""))))))))</f>
        <v>Old Town</v>
      </c>
      <c r="BG97" s="1">
        <v>40.583100000000002</v>
      </c>
      <c r="BH97" s="1">
        <v>-105.08284999999999</v>
      </c>
      <c r="BI97" s="1" t="str">
        <f>CONCATENATE("[",BG97,",",BH97,"],")</f>
        <v>[40.5831,-105.08285],</v>
      </c>
    </row>
    <row r="98" spans="2:64" ht="21" customHeight="1" x14ac:dyDescent="0.25">
      <c r="B98" s="1" t="s">
        <v>283</v>
      </c>
      <c r="C98" s="1" t="s">
        <v>427</v>
      </c>
      <c r="D98" s="1" t="s">
        <v>284</v>
      </c>
      <c r="E98" s="1" t="s">
        <v>432</v>
      </c>
      <c r="G98" s="9" t="s">
        <v>285</v>
      </c>
      <c r="H98" s="1">
        <v>1100</v>
      </c>
      <c r="I98" s="1">
        <v>2400</v>
      </c>
      <c r="J98" s="1">
        <v>1500</v>
      </c>
      <c r="K98" s="1">
        <v>1900</v>
      </c>
      <c r="L98" s="1">
        <v>1500</v>
      </c>
      <c r="M98" s="1">
        <v>1900</v>
      </c>
      <c r="N98" s="1">
        <v>1500</v>
      </c>
      <c r="O98" s="1">
        <v>1900</v>
      </c>
      <c r="P98" s="1">
        <v>1500</v>
      </c>
      <c r="Q98" s="1">
        <v>1900</v>
      </c>
      <c r="R98" s="1">
        <v>1500</v>
      </c>
      <c r="S98" s="1">
        <v>1900</v>
      </c>
      <c r="T98" s="1">
        <v>1100</v>
      </c>
      <c r="U98" s="1">
        <v>1900</v>
      </c>
      <c r="V98" s="1" t="s">
        <v>501</v>
      </c>
      <c r="W98" s="1">
        <f>IF(H98&gt;0,H98/100,"")</f>
        <v>11</v>
      </c>
      <c r="X98" s="1">
        <f>IF(I98&gt;0,I98/100,"")</f>
        <v>24</v>
      </c>
      <c r="Y98" s="1">
        <f>IF(J98&gt;0,J98/100,"")</f>
        <v>15</v>
      </c>
      <c r="Z98" s="1">
        <f>IF(K98&gt;0,K98/100,"")</f>
        <v>19</v>
      </c>
      <c r="AA98" s="1">
        <f>IF(L98&gt;0,L98/100,"")</f>
        <v>15</v>
      </c>
      <c r="AB98" s="1">
        <f>IF(M98&gt;0,M98/100,"")</f>
        <v>19</v>
      </c>
      <c r="AC98" s="1">
        <f>IF(N98&gt;0,N98/100,"")</f>
        <v>15</v>
      </c>
      <c r="AD98" s="1">
        <f>IF(O98&gt;0,O98/100,"")</f>
        <v>19</v>
      </c>
      <c r="AE98" s="1">
        <f>IF(P98&gt;0,P98/100,"")</f>
        <v>15</v>
      </c>
      <c r="AF98" s="1">
        <f>IF(Q98&gt;0,Q98/100,"")</f>
        <v>19</v>
      </c>
      <c r="AG98" s="1">
        <f>IF(R98&gt;0,R98/100,"")</f>
        <v>15</v>
      </c>
      <c r="AH98" s="1">
        <f>IF(S98&gt;0,S98/100,"")</f>
        <v>19</v>
      </c>
      <c r="AI98" s="1">
        <f>IF(T98&gt;0,T98/100,"")</f>
        <v>11</v>
      </c>
      <c r="AJ98" s="1">
        <f>IF(U98&gt;0,U98/100,"")</f>
        <v>19</v>
      </c>
      <c r="AK98" s="1" t="str">
        <f>IF(H98&gt;0,CONCATENATE(IF(W98&lt;=12,W98,W98-12),IF(OR(W98&lt;12,W98=24),"am","pm"),"-",IF(X98&lt;=12,X98,X98-12),IF(OR(X98&lt;12,X98=24),"am","pm")),"")</f>
        <v>11am-12am</v>
      </c>
      <c r="AL98" s="1" t="str">
        <f>IF(J98&gt;0,CONCATENATE(IF(Y98&lt;=12,Y98,Y98-12),IF(OR(Y98&lt;12,Y98=24),"am","pm"),"-",IF(Z98&lt;=12,Z98,Z98-12),IF(OR(Z98&lt;12,Z98=24),"am","pm")),"")</f>
        <v>3pm-7pm</v>
      </c>
      <c r="AM98" s="1" t="str">
        <f>IF(L98&gt;0,CONCATENATE(IF(AA98&lt;=12,AA98,AA98-12),IF(OR(AA98&lt;12,AA98=24),"am","pm"),"-",IF(AB98&lt;=12,AB98,AB98-12),IF(OR(AB98&lt;12,AB98=24),"am","pm")),"")</f>
        <v>3pm-7pm</v>
      </c>
      <c r="AN98" s="1" t="str">
        <f>IF(N98&gt;0,CONCATENATE(IF(AC98&lt;=12,AC98,AC98-12),IF(OR(AC98&lt;12,AC98=24),"am","pm"),"-",IF(AD98&lt;=12,AD98,AD98-12),IF(OR(AD98&lt;12,AD98=24),"am","pm")),"")</f>
        <v>3pm-7pm</v>
      </c>
      <c r="AO98" s="1" t="str">
        <f>IF(O98&gt;0,CONCATENATE(IF(AE98&lt;=12,AE98,AE98-12),IF(OR(AE98&lt;12,AE98=24),"am","pm"),"-",IF(AF98&lt;=12,AF98,AF98-12),IF(OR(AF98&lt;12,AF98=24),"am","pm")),"")</f>
        <v>3pm-7pm</v>
      </c>
      <c r="AP98" s="1" t="str">
        <f>IF(R98&gt;0,CONCATENATE(IF(AG98&lt;=12,AG98,AG98-12),IF(OR(AG98&lt;12,AG98=24),"am","pm"),"-",IF(AH98&lt;=12,AH98,AH98-12),IF(OR(AH98&lt;12,AH98=24),"am","pm")),"")</f>
        <v>3pm-7pm</v>
      </c>
      <c r="AQ98" s="1" t="str">
        <f>IF(T98&gt;0,CONCATENATE(IF(AI98&lt;=12,AI98,AI98-12),IF(OR(AI98&lt;12,AI98=24),"am","pm"),"-",IF(AJ98&lt;=12,AJ98,AJ98-12),IF(OR(AJ98&lt;12,AJ98=24),"am","pm")),"")</f>
        <v>11am-7pm</v>
      </c>
      <c r="AR98" s="4" t="s">
        <v>364</v>
      </c>
      <c r="AU98" s="1" t="s">
        <v>299</v>
      </c>
      <c r="AV98" s="5" t="s">
        <v>307</v>
      </c>
      <c r="AW98" s="5" t="s">
        <v>307</v>
      </c>
      <c r="AX98" s="6" t="str">
        <f>CONCATENATE("{
    'name': """,B98,""",
    'area': ","""",C98,""",",
"'hours': {
      'sunday-start':","""",H98,"""",", 'sunday-end':","""",I98,"""",", 'monday-start':","""",J98,"""",", 'monday-end':","""",K98,"""",", 'tuesday-start':","""",L98,"""",", 'tuesday-end':","""",M98,""", 'wednesday-start':","""",N98,""", 'wednesday-end':","""",O98,""", 'thursday-start':","""",P98,""", 'thursday-end':","""",Q98,""", 'friday-start':","""",R98,""", 'friday-end':","""",S98,""", 'saturday-start':","""",T98,""", 'saturday-end':","""",U98,"""","},","  'description': ","""",V98,"""",", 'link':","""",AR98,"""",", 'pricing':","""",E98,"""",",   'phone-number': ","""",F98,"""",", 'address': ","""",G98,"""",", 'other-amenities': [","'",AS98,"','",AT98,"','",AU98,"'","]",", 'has-drink':",AV98,", 'has-food':",AW98,"},")</f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8" s="1" t="str">
        <f>IF(AS98&gt;0,"&lt;img src=@img/outdoor.png@&gt;","")</f>
        <v/>
      </c>
      <c r="AZ98" s="1" t="str">
        <f>IF(AT98&gt;0,"&lt;img src=@img/pets.png@&gt;","")</f>
        <v/>
      </c>
      <c r="BA98" s="1" t="str">
        <f>IF(AU98="hard","&lt;img src=@img/hard.png@&gt;",IF(AU98="medium","&lt;img src=@img/medium.png@&gt;",IF(AU98="easy","&lt;img src=@img/easy.png@&gt;","")))</f>
        <v>&lt;img src=@img/hard.png@&gt;</v>
      </c>
      <c r="BB98" s="1" t="str">
        <f>IF(AV98="true","&lt;img src=@img/drinkicon.png@&gt;","")</f>
        <v>&lt;img src=@img/drinkicon.png@&gt;</v>
      </c>
      <c r="BC98" s="1" t="str">
        <f>IF(AW98="true","&lt;img src=@img/foodicon.png@&gt;","")</f>
        <v>&lt;img src=@img/foodicon.png@&gt;</v>
      </c>
      <c r="BD98" s="1" t="str">
        <f>CONCATENATE(AY98,AZ98,BA98,BB98,BC98,BK98)</f>
        <v>&lt;img src=@img/hard.png@&gt;&lt;img src=@img/drinkicon.png@&gt;&lt;img src=@img/foodicon.png@&gt;</v>
      </c>
      <c r="BE98" s="1" t="str">
        <f>CONCATENATE(IF(AS98&gt;0,"outdoor ",""),IF(AT98&gt;0,"pet ",""),IF(AV98="true","drink ",""),IF(AW98="true","food ",""),AU98," ",E98," ",C98,IF(BJ98=TRUE," kid",""))</f>
        <v>drink food hard med old</v>
      </c>
      <c r="BF98" s="1" t="str">
        <f>IF(C98="old","Old Town",IF(C98="campus","Near Campus",IF(C98="sfoco","South Foco",IF(C98="nfoco","North Foco",IF(C98="midtown","Midtown",IF(C98="cwest","Campus West",IF(C98="efoco","East FoCo",IF(C98="windsor","Windsor",""))))))))</f>
        <v>Old Town</v>
      </c>
      <c r="BG98" s="1">
        <v>40.587446999999997</v>
      </c>
      <c r="BH98" s="1">
        <v>-105.07635399999999</v>
      </c>
      <c r="BI98" s="1" t="str">
        <f>CONCATENATE("[",BG98,",",BH98,"],")</f>
        <v>[40.587447,-105.076354],</v>
      </c>
      <c r="BK98" s="1" t="str">
        <f>IF(BJ98&gt;0,"&lt;img src=@img/kidicon.png@&gt;","")</f>
        <v/>
      </c>
    </row>
    <row r="99" spans="2:64" ht="21" customHeight="1" x14ac:dyDescent="0.25">
      <c r="B99" s="1" t="s">
        <v>611</v>
      </c>
      <c r="C99" s="1" t="s">
        <v>427</v>
      </c>
      <c r="G99" s="9" t="s">
        <v>612</v>
      </c>
      <c r="W99" s="1" t="str">
        <f>IF(H99&gt;0,H99/100,"")</f>
        <v/>
      </c>
      <c r="X99" s="1" t="str">
        <f>IF(I99&gt;0,I99/100,"")</f>
        <v/>
      </c>
      <c r="Y99" s="1" t="str">
        <f>IF(J99&gt;0,J99/100,"")</f>
        <v/>
      </c>
      <c r="Z99" s="1" t="str">
        <f>IF(K99&gt;0,K99/100,"")</f>
        <v/>
      </c>
      <c r="AA99" s="1" t="str">
        <f>IF(L99&gt;0,L99/100,"")</f>
        <v/>
      </c>
      <c r="AB99" s="1" t="str">
        <f>IF(M99&gt;0,M99/100,"")</f>
        <v/>
      </c>
      <c r="AC99" s="1" t="str">
        <f>IF(N99&gt;0,N99/100,"")</f>
        <v/>
      </c>
      <c r="AD99" s="1" t="str">
        <f>IF(O99&gt;0,O99/100,"")</f>
        <v/>
      </c>
      <c r="AE99" s="1" t="str">
        <f>IF(P99&gt;0,P99/100,"")</f>
        <v/>
      </c>
      <c r="AF99" s="1" t="str">
        <f>IF(Q99&gt;0,Q99/100,"")</f>
        <v/>
      </c>
      <c r="AG99" s="1" t="str">
        <f>IF(R99&gt;0,R99/100,"")</f>
        <v/>
      </c>
      <c r="AH99" s="1" t="str">
        <f>IF(S99&gt;0,S99/100,"")</f>
        <v/>
      </c>
      <c r="AI99" s="1" t="str">
        <f>IF(T99&gt;0,T99/100,"")</f>
        <v/>
      </c>
      <c r="AJ99" s="1" t="str">
        <f>IF(U99&gt;0,U99/100,"")</f>
        <v/>
      </c>
      <c r="AK99" s="1" t="str">
        <f>IF(H99&gt;0,CONCATENATE(IF(W99&lt;=12,W99,W99-12),IF(OR(W99&lt;12,W99=24),"am","pm"),"-",IF(X99&lt;=12,X99,X99-12),IF(OR(X99&lt;12,X99=24),"am","pm")),"")</f>
        <v/>
      </c>
      <c r="AL99" s="1" t="str">
        <f>IF(J99&gt;0,CONCATENATE(IF(Y99&lt;=12,Y99,Y99-12),IF(OR(Y99&lt;12,Y99=24),"am","pm"),"-",IF(Z99&lt;=12,Z99,Z99-12),IF(OR(Z99&lt;12,Z99=24),"am","pm")),"")</f>
        <v/>
      </c>
      <c r="AM99" s="1" t="str">
        <f>IF(L99&gt;0,CONCATENATE(IF(AA99&lt;=12,AA99,AA99-12),IF(OR(AA99&lt;12,AA99=24),"am","pm"),"-",IF(AB99&lt;=12,AB99,AB99-12),IF(OR(AB99&lt;12,AB99=24),"am","pm")),"")</f>
        <v/>
      </c>
      <c r="AN99" s="1" t="str">
        <f>IF(N99&gt;0,CONCATENATE(IF(AC99&lt;=12,AC99,AC99-12),IF(OR(AC99&lt;12,AC99=24),"am","pm"),"-",IF(AD99&lt;=12,AD99,AD99-12),IF(OR(AD99&lt;12,AD99=24),"am","pm")),"")</f>
        <v/>
      </c>
      <c r="AO99" s="1" t="str">
        <f>IF(O99&gt;0,CONCATENATE(IF(AE99&lt;=12,AE99,AE99-12),IF(OR(AE99&lt;12,AE99=24),"am","pm"),"-",IF(AF99&lt;=12,AF99,AF99-12),IF(OR(AF99&lt;12,AF99=24),"am","pm")),"")</f>
        <v/>
      </c>
      <c r="AP99" s="1" t="str">
        <f>IF(R99&gt;0,CONCATENATE(IF(AG99&lt;=12,AG99,AG99-12),IF(OR(AG99&lt;12,AG99=24),"am","pm"),"-",IF(AH99&lt;=12,AH99,AH99-12),IF(OR(AH99&lt;12,AH99=24),"am","pm")),"")</f>
        <v/>
      </c>
      <c r="AQ99" s="1" t="str">
        <f>IF(T99&gt;0,CONCATENATE(IF(AI99&lt;=12,AI99,AI99-12),IF(OR(AI99&lt;12,AI99=24),"am","pm"),"-",IF(AJ99&lt;=12,AJ99,AJ99-12),IF(OR(AJ99&lt;12,AJ99=24),"am","pm")),"")</f>
        <v/>
      </c>
      <c r="AR99" s="15" t="s">
        <v>613</v>
      </c>
      <c r="AU99" s="1" t="s">
        <v>299</v>
      </c>
      <c r="AV99" s="1" t="b">
        <v>0</v>
      </c>
      <c r="AW99" s="1" t="b">
        <v>0</v>
      </c>
      <c r="AX99" s="6" t="str">
        <f>CONCATENATE("{
    'name': """,B99,""",
    'area': ","""",C99,""",",
"'hours': {
      'sunday-start':","""",H99,"""",", 'sunday-end':","""",I99,"""",", 'monday-start':","""",J99,"""",", 'monday-end':","""",K99,"""",", 'tuesday-start':","""",L99,"""",", 'tuesday-end':","""",M99,""", 'wednesday-start':","""",N99,""", 'wednesday-end':","""",O99,""", 'thursday-start':","""",P99,""", 'thursday-end':","""",Q99,""", 'friday-start':","""",R99,""", 'friday-end':","""",S99,""", 'saturday-start':","""",T99,""", 'saturday-end':","""",U99,"""","},","  'description': ","""",V99,"""",", 'link':","""",AR99,"""",", 'pricing':","""",E99,"""",",   'phone-number': ","""",F99,"""",", 'address': ","""",G99,"""",", 'other-amenities': [","'",AS99,"','",AT99,"','",AU99,"'","]",", 'has-drink':",AV99,", 'has-food':",AW99,"},")</f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9" s="1" t="str">
        <f>IF(AS99&gt;0,"&lt;img src=@img/outdoor.png@&gt;","")</f>
        <v/>
      </c>
      <c r="AZ99" s="1" t="str">
        <f>IF(AT99&gt;0,"&lt;img src=@img/pets.png@&gt;","")</f>
        <v/>
      </c>
      <c r="BA99" s="1" t="str">
        <f>IF(AU99="hard","&lt;img src=@img/hard.png@&gt;",IF(AU99="medium","&lt;img src=@img/medium.png@&gt;",IF(AU99="easy","&lt;img src=@img/easy.png@&gt;","")))</f>
        <v>&lt;img src=@img/hard.png@&gt;</v>
      </c>
      <c r="BB99" s="1" t="str">
        <f>IF(AV99="true","&lt;img src=@img/drinkicon.png@&gt;","")</f>
        <v/>
      </c>
      <c r="BC99" s="1" t="str">
        <f>IF(AW99="true","&lt;img src=@img/foodicon.png@&gt;","")</f>
        <v/>
      </c>
      <c r="BD99" s="1" t="str">
        <f>CONCATENATE(AY99,AZ99,BA99,BB99,BC99,BK99)</f>
        <v>&lt;img src=@img/hard.png@&gt;</v>
      </c>
      <c r="BE99" s="1" t="str">
        <f>CONCATENATE(IF(AS99&gt;0,"outdoor ",""),IF(AT99&gt;0,"pet ",""),IF(AV99="true","drink ",""),IF(AW99="true","food ",""),AU99," ",E99," ",C99,IF(BJ99=TRUE," kid",""))</f>
        <v>hard  old</v>
      </c>
      <c r="BF99" s="1" t="str">
        <f>IF(C99="old","Old Town",IF(C99="campus","Near Campus",IF(C99="sfoco","South Foco",IF(C99="nfoco","North Foco",IF(C99="midtown","Midtown",IF(C99="cwest","Campus West",IF(C99="efoco","East FoCo",IF(C99="windsor","Windsor",""))))))))</f>
        <v>Old Town</v>
      </c>
      <c r="BG99" s="1">
        <v>40.586530000000003</v>
      </c>
      <c r="BH99" s="1">
        <v>-105.07751</v>
      </c>
      <c r="BI99" s="1" t="str">
        <f>CONCATENATE("[",BG99,",",BH99,"],")</f>
        <v>[40.58653,-105.07751],</v>
      </c>
    </row>
    <row r="100" spans="2:64" ht="21" customHeight="1" x14ac:dyDescent="0.25">
      <c r="B100" s="1" t="s">
        <v>614</v>
      </c>
      <c r="C100" s="1" t="s">
        <v>430</v>
      </c>
      <c r="G100" s="9" t="s">
        <v>615</v>
      </c>
      <c r="W100" s="1" t="str">
        <f>IF(H100&gt;0,H100/100,"")</f>
        <v/>
      </c>
      <c r="X100" s="1" t="str">
        <f>IF(I100&gt;0,I100/100,"")</f>
        <v/>
      </c>
      <c r="Y100" s="1" t="str">
        <f>IF(J100&gt;0,J100/100,"")</f>
        <v/>
      </c>
      <c r="Z100" s="1" t="str">
        <f>IF(K100&gt;0,K100/100,"")</f>
        <v/>
      </c>
      <c r="AA100" s="1" t="str">
        <f>IF(L100&gt;0,L100/100,"")</f>
        <v/>
      </c>
      <c r="AB100" s="1" t="str">
        <f>IF(M100&gt;0,M100/100,"")</f>
        <v/>
      </c>
      <c r="AC100" s="1" t="str">
        <f>IF(N100&gt;0,N100/100,"")</f>
        <v/>
      </c>
      <c r="AD100" s="1" t="str">
        <f>IF(O100&gt;0,O100/100,"")</f>
        <v/>
      </c>
      <c r="AE100" s="1" t="str">
        <f>IF(P100&gt;0,P100/100,"")</f>
        <v/>
      </c>
      <c r="AF100" s="1" t="str">
        <f>IF(Q100&gt;0,Q100/100,"")</f>
        <v/>
      </c>
      <c r="AG100" s="1" t="str">
        <f>IF(R100&gt;0,R100/100,"")</f>
        <v/>
      </c>
      <c r="AH100" s="1" t="str">
        <f>IF(S100&gt;0,S100/100,"")</f>
        <v/>
      </c>
      <c r="AI100" s="1" t="str">
        <f>IF(T100&gt;0,T100/100,"")</f>
        <v/>
      </c>
      <c r="AJ100" s="1" t="str">
        <f>IF(U100&gt;0,U100/100,"")</f>
        <v/>
      </c>
      <c r="AK100" s="1" t="str">
        <f>IF(H100&gt;0,CONCATENATE(IF(W100&lt;=12,W100,W100-12),IF(OR(W100&lt;12,W100=24),"am","pm"),"-",IF(X100&lt;=12,X100,X100-12),IF(OR(X100&lt;12,X100=24),"am","pm")),"")</f>
        <v/>
      </c>
      <c r="AL100" s="1" t="str">
        <f>IF(J100&gt;0,CONCATENATE(IF(Y100&lt;=12,Y100,Y100-12),IF(OR(Y100&lt;12,Y100=24),"am","pm"),"-",IF(Z100&lt;=12,Z100,Z100-12),IF(OR(Z100&lt;12,Z100=24),"am","pm")),"")</f>
        <v/>
      </c>
      <c r="AM100" s="1" t="str">
        <f>IF(L100&gt;0,CONCATENATE(IF(AA100&lt;=12,AA100,AA100-12),IF(OR(AA100&lt;12,AA100=24),"am","pm"),"-",IF(AB100&lt;=12,AB100,AB100-12),IF(OR(AB100&lt;12,AB100=24),"am","pm")),"")</f>
        <v/>
      </c>
      <c r="AN100" s="1" t="str">
        <f>IF(N100&gt;0,CONCATENATE(IF(AC100&lt;=12,AC100,AC100-12),IF(OR(AC100&lt;12,AC100=24),"am","pm"),"-",IF(AD100&lt;=12,AD100,AD100-12),IF(OR(AD100&lt;12,AD100=24),"am","pm")),"")</f>
        <v/>
      </c>
      <c r="AO100" s="1" t="str">
        <f>IF(O100&gt;0,CONCATENATE(IF(AE100&lt;=12,AE100,AE100-12),IF(OR(AE100&lt;12,AE100=24),"am","pm"),"-",IF(AF100&lt;=12,AF100,AF100-12),IF(OR(AF100&lt;12,AF100=24),"am","pm")),"")</f>
        <v/>
      </c>
      <c r="AP100" s="1" t="str">
        <f>IF(R100&gt;0,CONCATENATE(IF(AG100&lt;=12,AG100,AG100-12),IF(OR(AG100&lt;12,AG100=24),"am","pm"),"-",IF(AH100&lt;=12,AH100,AH100-12),IF(OR(AH100&lt;12,AH100=24),"am","pm")),"")</f>
        <v/>
      </c>
      <c r="AQ100" s="1" t="str">
        <f>IF(T100&gt;0,CONCATENATE(IF(AI100&lt;=12,AI100,AI100-12),IF(OR(AI100&lt;12,AI100=24),"am","pm"),"-",IF(AJ100&lt;=12,AJ100,AJ100-12),IF(OR(AJ100&lt;12,AJ100=24),"am","pm")),"")</f>
        <v/>
      </c>
      <c r="AU100" s="1" t="s">
        <v>28</v>
      </c>
      <c r="AV100" s="1" t="b">
        <v>0</v>
      </c>
      <c r="AW100" s="1" t="b">
        <v>0</v>
      </c>
      <c r="AX100" s="6" t="str">
        <f>CONCATENATE("{
    'name': """,B100,""",
    'area': ","""",C100,""",",
"'hours': {
      'sunday-start':","""",H100,"""",", 'sunday-end':","""",I100,"""",", 'monday-start':","""",J100,"""",", 'monday-end':","""",K100,"""",", 'tuesday-start':","""",L100,"""",", 'tuesday-end':","""",M100,""", 'wednesday-start':","""",N100,""", 'wednesday-end':","""",O100,""", 'thursday-start':","""",P100,""", 'thursday-end':","""",Q100,""", 'friday-start':","""",R100,""", 'friday-end':","""",S100,""", 'saturday-start':","""",T100,""", 'saturday-end':","""",U100,"""","},","  'description': ","""",V100,"""",", 'link':","""",AR100,"""",", 'pricing':","""",E100,"""",",   'phone-number': ","""",F100,"""",", 'address': ","""",G100,"""",", 'other-amenities': [","'",AS100,"','",AT100,"','",AU100,"'","]",", 'has-drink':",AV100,", 'has-food':",AW100,"},")</f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100" s="1" t="str">
        <f>IF(AS100&gt;0,"&lt;img src=@img/outdoor.png@&gt;","")</f>
        <v/>
      </c>
      <c r="AZ100" s="1" t="str">
        <f>IF(AT100&gt;0,"&lt;img src=@img/pets.png@&gt;","")</f>
        <v/>
      </c>
      <c r="BA100" s="1" t="str">
        <f>IF(AU100="hard","&lt;img src=@img/hard.png@&gt;",IF(AU100="medium","&lt;img src=@img/medium.png@&gt;",IF(AU100="easy","&lt;img src=@img/easy.png@&gt;","")))</f>
        <v>&lt;img src=@img/medium.png@&gt;</v>
      </c>
      <c r="BB100" s="1" t="str">
        <f>IF(AV100="true","&lt;img src=@img/drinkicon.png@&gt;","")</f>
        <v/>
      </c>
      <c r="BC100" s="1" t="str">
        <f>IF(AW100="true","&lt;img src=@img/foodicon.png@&gt;","")</f>
        <v/>
      </c>
      <c r="BD100" s="1" t="str">
        <f>CONCATENATE(AY100,AZ100,BA100,BB100,BC100,BK100)</f>
        <v>&lt;img src=@img/medium.png@&gt;</v>
      </c>
      <c r="BE100" s="1" t="str">
        <f>CONCATENATE(IF(AS100&gt;0,"outdoor ",""),IF(AT100&gt;0,"pet ",""),IF(AV100="true","drink ",""),IF(AW100="true","food ",""),AU100," ",E100," ",C100,IF(BJ100=TRUE," kid",""))</f>
        <v>medium  cwest</v>
      </c>
      <c r="BF100" s="1" t="str">
        <f>IF(C100="old","Old Town",IF(C100="campus","Near Campus",IF(C100="sfoco","South Foco",IF(C100="nfoco","North Foco",IF(C100="midtown","Midtown",IF(C100="cwest","Campus West",IF(C100="efoco","East FoCo",IF(C100="windsor","Windsor",""))))))))</f>
        <v>Campus West</v>
      </c>
      <c r="BG100" s="1">
        <v>40.58231</v>
      </c>
      <c r="BH100" s="1">
        <v>-105.10714</v>
      </c>
      <c r="BI100" s="1" t="str">
        <f>CONCATENATE("[",BG100,",",BH100,"],")</f>
        <v>[40.58231,-105.10714],</v>
      </c>
    </row>
    <row r="101" spans="2:64" ht="21" customHeight="1" x14ac:dyDescent="0.25">
      <c r="B101" s="1" t="s">
        <v>372</v>
      </c>
      <c r="C101" s="1" t="s">
        <v>427</v>
      </c>
      <c r="D101" s="1" t="s">
        <v>373</v>
      </c>
      <c r="E101" s="1" t="s">
        <v>432</v>
      </c>
      <c r="G101" s="9" t="s">
        <v>369</v>
      </c>
      <c r="L101" s="1">
        <v>1600</v>
      </c>
      <c r="M101" s="1">
        <v>1800</v>
      </c>
      <c r="N101" s="1">
        <v>1600</v>
      </c>
      <c r="O101" s="1">
        <v>1800</v>
      </c>
      <c r="P101" s="1">
        <v>1600</v>
      </c>
      <c r="Q101" s="1">
        <v>1800</v>
      </c>
      <c r="R101" s="1">
        <v>1600</v>
      </c>
      <c r="S101" s="1">
        <v>1800</v>
      </c>
      <c r="T101" s="1">
        <v>1600</v>
      </c>
      <c r="U101" s="1">
        <v>1800</v>
      </c>
      <c r="W101" s="1" t="str">
        <f>IF(H101&gt;0,H101/100,"")</f>
        <v/>
      </c>
      <c r="X101" s="1" t="str">
        <f>IF(I101&gt;0,I101/100,"")</f>
        <v/>
      </c>
      <c r="Y101" s="1" t="str">
        <f>IF(J101&gt;0,J101/100,"")</f>
        <v/>
      </c>
      <c r="Z101" s="1" t="str">
        <f>IF(K101&gt;0,K101/100,"")</f>
        <v/>
      </c>
      <c r="AA101" s="1">
        <f>IF(L101&gt;0,L101/100,"")</f>
        <v>16</v>
      </c>
      <c r="AB101" s="1">
        <f>IF(M101&gt;0,M101/100,"")</f>
        <v>18</v>
      </c>
      <c r="AC101" s="1">
        <f>IF(N101&gt;0,N101/100,"")</f>
        <v>16</v>
      </c>
      <c r="AD101" s="1">
        <f>IF(O101&gt;0,O101/100,"")</f>
        <v>18</v>
      </c>
      <c r="AE101" s="1">
        <f>IF(P101&gt;0,P101/100,"")</f>
        <v>16</v>
      </c>
      <c r="AF101" s="1">
        <f>IF(Q101&gt;0,Q101/100,"")</f>
        <v>18</v>
      </c>
      <c r="AG101" s="1">
        <f>IF(R101&gt;0,R101/100,"")</f>
        <v>16</v>
      </c>
      <c r="AH101" s="1">
        <f>IF(S101&gt;0,S101/100,"")</f>
        <v>18</v>
      </c>
      <c r="AI101" s="1">
        <f>IF(T101&gt;0,T101/100,"")</f>
        <v>16</v>
      </c>
      <c r="AJ101" s="1">
        <f>IF(U101&gt;0,U101/100,"")</f>
        <v>18</v>
      </c>
      <c r="AK101" s="1" t="str">
        <f>IF(H101&gt;0,CONCATENATE(IF(W101&lt;=12,W101,W101-12),IF(OR(W101&lt;12,W101=24),"am","pm"),"-",IF(X101&lt;=12,X101,X101-12),IF(OR(X101&lt;12,X101=24),"am","pm")),"")</f>
        <v/>
      </c>
      <c r="AL101" s="1" t="str">
        <f>IF(J101&gt;0,CONCATENATE(IF(Y101&lt;=12,Y101,Y101-12),IF(OR(Y101&lt;12,Y101=24),"am","pm"),"-",IF(Z101&lt;=12,Z101,Z101-12),IF(OR(Z101&lt;12,Z101=24),"am","pm")),"")</f>
        <v/>
      </c>
      <c r="AM101" s="1" t="str">
        <f>IF(L101&gt;0,CONCATENATE(IF(AA101&lt;=12,AA101,AA101-12),IF(OR(AA101&lt;12,AA101=24),"am","pm"),"-",IF(AB101&lt;=12,AB101,AB101-12),IF(OR(AB101&lt;12,AB101=24),"am","pm")),"")</f>
        <v>4pm-6pm</v>
      </c>
      <c r="AN101" s="1" t="str">
        <f>IF(N101&gt;0,CONCATENATE(IF(AC101&lt;=12,AC101,AC101-12),IF(OR(AC101&lt;12,AC101=24),"am","pm"),"-",IF(AD101&lt;=12,AD101,AD101-12),IF(OR(AD101&lt;12,AD101=24),"am","pm")),"")</f>
        <v>4pm-6pm</v>
      </c>
      <c r="AO101" s="1" t="str">
        <f>IF(O101&gt;0,CONCATENATE(IF(AE101&lt;=12,AE101,AE101-12),IF(OR(AE101&lt;12,AE101=24),"am","pm"),"-",IF(AF101&lt;=12,AF101,AF101-12),IF(OR(AF101&lt;12,AF101=24),"am","pm")),"")</f>
        <v>4pm-6pm</v>
      </c>
      <c r="AP101" s="1" t="str">
        <f>IF(R101&gt;0,CONCATENATE(IF(AG101&lt;=12,AG101,AG101-12),IF(OR(AG101&lt;12,AG101=24),"am","pm"),"-",IF(AH101&lt;=12,AH101,AH101-12),IF(OR(AH101&lt;12,AH101=24),"am","pm")),"")</f>
        <v>4pm-6pm</v>
      </c>
      <c r="AQ101" s="1" t="str">
        <f>IF(T101&gt;0,CONCATENATE(IF(AI101&lt;=12,AI101,AI101-12),IF(OR(AI101&lt;12,AI101=24),"am","pm"),"-",IF(AJ101&lt;=12,AJ101,AJ101-12),IF(OR(AJ101&lt;12,AJ101=24),"am","pm")),"")</f>
        <v>4pm-6pm</v>
      </c>
      <c r="AR101" s="1" t="s">
        <v>374</v>
      </c>
      <c r="AS101" s="1" t="s">
        <v>296</v>
      </c>
      <c r="AU101" s="1" t="s">
        <v>28</v>
      </c>
      <c r="AV101" s="5" t="s">
        <v>308</v>
      </c>
      <c r="AW101" s="5" t="s">
        <v>308</v>
      </c>
      <c r="AX101" s="6" t="str">
        <f>CONCATENATE("{
    'name': """,B101,""",
    'area': ","""",C101,""",",
"'hours': {
      'sunday-start':","""",H101,"""",", 'sunday-end':","""",I101,"""",", 'monday-start':","""",J101,"""",", 'monday-end':","""",K101,"""",", 'tuesday-start':","""",L101,"""",", 'tuesday-end':","""",M101,""", 'wednesday-start':","""",N101,""", 'wednesday-end':","""",O101,""", 'thursday-start':","""",P101,""", 'thursday-end':","""",Q101,""", 'friday-start':","""",R101,""", 'friday-end':","""",S101,""", 'saturday-start':","""",T101,""", 'saturday-end':","""",U101,"""","},","  'description': ","""",V101,"""",", 'link':","""",AR101,"""",", 'pricing':","""",E101,"""",",   'phone-number': ","""",F101,"""",", 'address': ","""",G101,"""",", 'other-amenities': [","'",AS101,"','",AT101,"','",AU101,"'","]",", 'has-drink':",AV101,", 'has-food':",AW101,"},")</f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1" s="1" t="str">
        <f>IF(AS101&gt;0,"&lt;img src=@img/outdoor.png@&gt;","")</f>
        <v>&lt;img src=@img/outdoor.png@&gt;</v>
      </c>
      <c r="AZ101" s="1" t="str">
        <f>IF(AT101&gt;0,"&lt;img src=@img/pets.png@&gt;","")</f>
        <v/>
      </c>
      <c r="BA101" s="1" t="str">
        <f>IF(AU101="hard","&lt;img src=@img/hard.png@&gt;",IF(AU101="medium","&lt;img src=@img/medium.png@&gt;",IF(AU101="easy","&lt;img src=@img/easy.png@&gt;","")))</f>
        <v>&lt;img src=@img/medium.png@&gt;</v>
      </c>
      <c r="BB101" s="1" t="str">
        <f>IF(AV101="true","&lt;img src=@img/drinkicon.png@&gt;","")</f>
        <v/>
      </c>
      <c r="BC101" s="1" t="str">
        <f>IF(AW101="true","&lt;img src=@img/foodicon.png@&gt;","")</f>
        <v/>
      </c>
      <c r="BD101" s="1" t="str">
        <f>CONCATENATE(AY101,AZ101,BA101,BB101,BC101,BK101)</f>
        <v>&lt;img src=@img/outdoor.png@&gt;&lt;img src=@img/medium.png@&gt;</v>
      </c>
      <c r="BE101" s="1" t="str">
        <f>CONCATENATE(IF(AS101&gt;0,"outdoor ",""),IF(AT101&gt;0,"pet ",""),IF(AV101="true","drink ",""),IF(AW101="true","food ",""),AU101," ",E101," ",C101,IF(BJ101=TRUE," kid",""))</f>
        <v>outdoor medium med old</v>
      </c>
      <c r="BF101" s="1" t="str">
        <f>IF(C101="old","Old Town",IF(C101="campus","Near Campus",IF(C101="sfoco","South Foco",IF(C101="nfoco","North Foco",IF(C101="midtown","Midtown",IF(C101="cwest","Campus West",IF(C101="efoco","East FoCo",IF(C101="windsor","Windsor",""))))))))</f>
        <v>Old Town</v>
      </c>
      <c r="BG101" s="1">
        <v>40.587229000000001</v>
      </c>
      <c r="BH101" s="1">
        <v>-105.07409699999999</v>
      </c>
      <c r="BI101" s="1" t="str">
        <f>CONCATENATE("[",BG101,",",BH101,"],")</f>
        <v>[40.587229,-105.074097],</v>
      </c>
      <c r="BK101" s="1" t="str">
        <f>IF(BJ101&gt;0,"&lt;img src=@img/kidicon.png@&gt;","")</f>
        <v/>
      </c>
    </row>
    <row r="102" spans="2:64" ht="21" customHeight="1" x14ac:dyDescent="0.25">
      <c r="B102" s="1" t="s">
        <v>672</v>
      </c>
      <c r="C102" s="1" t="s">
        <v>309</v>
      </c>
      <c r="E102" s="1" t="s">
        <v>432</v>
      </c>
      <c r="G102" s="1" t="s">
        <v>695</v>
      </c>
      <c r="W102" s="1" t="str">
        <f>IF(H102&gt;0,H102/100,"")</f>
        <v/>
      </c>
      <c r="X102" s="1" t="str">
        <f>IF(I102&gt;0,I102/100,"")</f>
        <v/>
      </c>
      <c r="Y102" s="1" t="str">
        <f>IF(J102&gt;0,J102/100,"")</f>
        <v/>
      </c>
      <c r="Z102" s="1" t="str">
        <f>IF(K102&gt;0,K102/100,"")</f>
        <v/>
      </c>
      <c r="AA102" s="1" t="str">
        <f>IF(L102&gt;0,L102/100,"")</f>
        <v/>
      </c>
      <c r="AB102" s="1" t="str">
        <f>IF(M102&gt;0,M102/100,"")</f>
        <v/>
      </c>
      <c r="AC102" s="1" t="str">
        <f>IF(N102&gt;0,N102/100,"")</f>
        <v/>
      </c>
      <c r="AD102" s="1" t="str">
        <f>IF(O102&gt;0,O102/100,"")</f>
        <v/>
      </c>
      <c r="AE102" s="1" t="str">
        <f>IF(P102&gt;0,P102/100,"")</f>
        <v/>
      </c>
      <c r="AF102" s="1" t="str">
        <f>IF(Q102&gt;0,Q102/100,"")</f>
        <v/>
      </c>
      <c r="AG102" s="1" t="str">
        <f>IF(R102&gt;0,R102/100,"")</f>
        <v/>
      </c>
      <c r="AH102" s="1" t="str">
        <f>IF(S102&gt;0,S102/100,"")</f>
        <v/>
      </c>
      <c r="AI102" s="1" t="str">
        <f>IF(T102&gt;0,T102/100,"")</f>
        <v/>
      </c>
      <c r="AJ102" s="1" t="str">
        <f>IF(U102&gt;0,U102/100,"")</f>
        <v/>
      </c>
      <c r="AK102" s="1" t="str">
        <f>IF(H102&gt;0,CONCATENATE(IF(W102&lt;=12,W102,W102-12),IF(OR(W102&lt;12,W102=24),"am","pm"),"-",IF(X102&lt;=12,X102,X102-12),IF(OR(X102&lt;12,X102=24),"am","pm")),"")</f>
        <v/>
      </c>
      <c r="AL102" s="1" t="str">
        <f>IF(J102&gt;0,CONCATENATE(IF(Y102&lt;=12,Y102,Y102-12),IF(OR(Y102&lt;12,Y102=24),"am","pm"),"-",IF(Z102&lt;=12,Z102,Z102-12),IF(OR(Z102&lt;12,Z102=24),"am","pm")),"")</f>
        <v/>
      </c>
      <c r="AM102" s="1" t="str">
        <f>IF(L102&gt;0,CONCATENATE(IF(AA102&lt;=12,AA102,AA102-12),IF(OR(AA102&lt;12,AA102=24),"am","pm"),"-",IF(AB102&lt;=12,AB102,AB102-12),IF(OR(AB102&lt;12,AB102=24),"am","pm")),"")</f>
        <v/>
      </c>
      <c r="AN102" s="1" t="str">
        <f>IF(N102&gt;0,CONCATENATE(IF(AC102&lt;=12,AC102,AC102-12),IF(OR(AC102&lt;12,AC102=24),"am","pm"),"-",IF(AD102&lt;=12,AD102,AD102-12),IF(OR(AD102&lt;12,AD102=24),"am","pm")),"")</f>
        <v/>
      </c>
      <c r="AO102" s="1" t="str">
        <f>IF(O102&gt;0,CONCATENATE(IF(AE102&lt;=12,AE102,AE102-12),IF(OR(AE102&lt;12,AE102=24),"am","pm"),"-",IF(AF102&lt;=12,AF102,AF102-12),IF(OR(AF102&lt;12,AF102=24),"am","pm")),"")</f>
        <v/>
      </c>
      <c r="AP102" s="1" t="str">
        <f>IF(R102&gt;0,CONCATENATE(IF(AG102&lt;=12,AG102,AG102-12),IF(OR(AG102&lt;12,AG102=24),"am","pm"),"-",IF(AH102&lt;=12,AH102,AH102-12),IF(OR(AH102&lt;12,AH102=24),"am","pm")),"")</f>
        <v/>
      </c>
      <c r="AQ102" s="1" t="str">
        <f>IF(T102&gt;0,CONCATENATE(IF(AI102&lt;=12,AI102,AI102-12),IF(OR(AI102&lt;12,AI102=24),"am","pm"),"-",IF(AJ102&lt;=12,AJ102,AJ102-12),IF(OR(AJ102&lt;12,AJ102=24),"am","pm")),"")</f>
        <v/>
      </c>
      <c r="AR102" s="1" t="s">
        <v>716</v>
      </c>
      <c r="AU102" s="1" t="s">
        <v>28</v>
      </c>
      <c r="AV102" s="5" t="s">
        <v>308</v>
      </c>
      <c r="AW102" s="5" t="s">
        <v>308</v>
      </c>
      <c r="AX102" s="6" t="str">
        <f>CONCATENATE("{
    'name': """,B102,""",
    'area': ","""",C102,""",",
"'hours': {
      'sunday-start':","""",H102,"""",", 'sunday-end':","""",I102,"""",", 'monday-start':","""",J102,"""",", 'monday-end':","""",K102,"""",", 'tuesday-start':","""",L102,"""",", 'tuesday-end':","""",M102,""", 'wednesday-start':","""",N102,""", 'wednesday-end':","""",O102,""", 'thursday-start':","""",P102,""", 'thursday-end':","""",Q102,""", 'friday-start':","""",R102,""", 'friday-end':","""",S102,""", 'saturday-start':","""",T102,""", 'saturday-end':","""",U102,"""","},","  'description': ","""",V102,"""",", 'link':","""",AR102,"""",", 'pricing':","""",E102,"""",",   'phone-number': ","""",F102,"""",", 'address': ","""",G102,"""",", 'other-amenities': [","'",AS102,"','",AT102,"','",AU102,"'","]",", 'has-drink':",AV102,", 'has-food':",AW102,"},")</f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>IF(AS102&gt;0,"&lt;img src=@img/outdoor.png@&gt;","")</f>
        <v/>
      </c>
      <c r="AZ102" s="1" t="str">
        <f>IF(AT102&gt;0,"&lt;img src=@img/pets.png@&gt;","")</f>
        <v/>
      </c>
      <c r="BA102" s="1" t="str">
        <f>IF(AU102="hard","&lt;img src=@img/hard.png@&gt;",IF(AU102="medium","&lt;img src=@img/medium.png@&gt;",IF(AU102="easy","&lt;img src=@img/easy.png@&gt;","")))</f>
        <v>&lt;img src=@img/medium.png@&gt;</v>
      </c>
      <c r="BB102" s="1" t="str">
        <f>IF(AV102="true","&lt;img src=@img/drinkicon.png@&gt;","")</f>
        <v/>
      </c>
      <c r="BC102" s="1" t="str">
        <f>IF(AW102="true","&lt;img src=@img/foodicon.png@&gt;","")</f>
        <v/>
      </c>
      <c r="BD102" s="1" t="str">
        <f>CONCATENATE(AY102,AZ102,BA102,BB102,BC102,BK102)</f>
        <v>&lt;img src=@img/medium.png@&gt;</v>
      </c>
      <c r="BE102" s="1" t="str">
        <f>CONCATENATE(IF(AS102&gt;0,"outdoor ",""),IF(AT102&gt;0,"pet ",""),IF(AV102="true","drink ",""),IF(AW102="true","food ",""),AU102," ",E102," ",C102,IF(BJ102=TRUE," kid",""))</f>
        <v>medium med campus</v>
      </c>
      <c r="BF102" s="1" t="str">
        <f>IF(C102="old","Old Town",IF(C102="campus","Near Campus",IF(C102="sfoco","South Foco",IF(C102="nfoco","North Foco",IF(C102="midtown","Midtown",IF(C102="cwest","Campus West",IF(C102="efoco","East FoCo",IF(C102="windsor","Windsor",""))))))))</f>
        <v>Near Campus</v>
      </c>
      <c r="BG102" s="1">
        <v>40.579140000000002</v>
      </c>
      <c r="BH102" s="1">
        <v>-105.07946</v>
      </c>
      <c r="BI102" s="1" t="str">
        <f>CONCATENATE("[",BG102,",",BH102,"],")</f>
        <v>[40.57914,-105.07946],</v>
      </c>
    </row>
    <row r="103" spans="2:64" ht="21" customHeight="1" x14ac:dyDescent="0.25">
      <c r="B103" s="1" t="s">
        <v>164</v>
      </c>
      <c r="C103" s="1" t="s">
        <v>310</v>
      </c>
      <c r="D103" s="1" t="s">
        <v>272</v>
      </c>
      <c r="E103" s="1" t="s">
        <v>54</v>
      </c>
      <c r="G103" s="1" t="s">
        <v>165</v>
      </c>
      <c r="W103" s="1" t="str">
        <f>IF(H103&gt;0,H103/100,"")</f>
        <v/>
      </c>
      <c r="X103" s="1" t="str">
        <f>IF(I103&gt;0,I103/100,"")</f>
        <v/>
      </c>
      <c r="Y103" s="1" t="str">
        <f>IF(J103&gt;0,J103/100,"")</f>
        <v/>
      </c>
      <c r="Z103" s="1" t="str">
        <f>IF(K103&gt;0,K103/100,"")</f>
        <v/>
      </c>
      <c r="AA103" s="1" t="str">
        <f>IF(L103&gt;0,L103/100,"")</f>
        <v/>
      </c>
      <c r="AB103" s="1" t="str">
        <f>IF(M103&gt;0,M103/100,"")</f>
        <v/>
      </c>
      <c r="AC103" s="1" t="str">
        <f>IF(N103&gt;0,N103/100,"")</f>
        <v/>
      </c>
      <c r="AD103" s="1" t="str">
        <f>IF(O103&gt;0,O103/100,"")</f>
        <v/>
      </c>
      <c r="AE103" s="1" t="str">
        <f>IF(P103&gt;0,P103/100,"")</f>
        <v/>
      </c>
      <c r="AF103" s="1" t="str">
        <f>IF(Q103&gt;0,Q103/100,"")</f>
        <v/>
      </c>
      <c r="AG103" s="1" t="str">
        <f>IF(R103&gt;0,R103/100,"")</f>
        <v/>
      </c>
      <c r="AH103" s="1" t="str">
        <f>IF(S103&gt;0,S103/100,"")</f>
        <v/>
      </c>
      <c r="AI103" s="1" t="str">
        <f>IF(T103&gt;0,T103/100,"")</f>
        <v/>
      </c>
      <c r="AJ103" s="1" t="str">
        <f>IF(U103&gt;0,U103/100,"")</f>
        <v/>
      </c>
      <c r="AK103" s="1" t="str">
        <f>IF(H103&gt;0,CONCATENATE(IF(W103&lt;=12,W103,W103-12),IF(OR(W103&lt;12,W103=24),"am","pm"),"-",IF(X103&lt;=12,X103,X103-12),IF(OR(X103&lt;12,X103=24),"am","pm")),"")</f>
        <v/>
      </c>
      <c r="AL103" s="1" t="str">
        <f>IF(J103&gt;0,CONCATENATE(IF(Y103&lt;=12,Y103,Y103-12),IF(OR(Y103&lt;12,Y103=24),"am","pm"),"-",IF(Z103&lt;=12,Z103,Z103-12),IF(OR(Z103&lt;12,Z103=24),"am","pm")),"")</f>
        <v/>
      </c>
      <c r="AM103" s="1" t="str">
        <f>IF(L103&gt;0,CONCATENATE(IF(AA103&lt;=12,AA103,AA103-12),IF(OR(AA103&lt;12,AA103=24),"am","pm"),"-",IF(AB103&lt;=12,AB103,AB103-12),IF(OR(AB103&lt;12,AB103=24),"am","pm")),"")</f>
        <v/>
      </c>
      <c r="AN103" s="1" t="str">
        <f>IF(N103&gt;0,CONCATENATE(IF(AC103&lt;=12,AC103,AC103-12),IF(OR(AC103&lt;12,AC103=24),"am","pm"),"-",IF(AD103&lt;=12,AD103,AD103-12),IF(OR(AD103&lt;12,AD103=24),"am","pm")),"")</f>
        <v/>
      </c>
      <c r="AO103" s="1" t="str">
        <f>IF(O103&gt;0,CONCATENATE(IF(AE103&lt;=12,AE103,AE103-12),IF(OR(AE103&lt;12,AE103=24),"am","pm"),"-",IF(AF103&lt;=12,AF103,AF103-12),IF(OR(AF103&lt;12,AF103=24),"am","pm")),"")</f>
        <v/>
      </c>
      <c r="AP103" s="1" t="str">
        <f>IF(R103&gt;0,CONCATENATE(IF(AG103&lt;=12,AG103,AG103-12),IF(OR(AG103&lt;12,AG103=24),"am","pm"),"-",IF(AH103&lt;=12,AH103,AH103-12),IF(OR(AH103&lt;12,AH103=24),"am","pm")),"")</f>
        <v/>
      </c>
      <c r="AQ103" s="1" t="str">
        <f>IF(T103&gt;0,CONCATENATE(IF(AI103&lt;=12,AI103,AI103-12),IF(OR(AI103&lt;12,AI103=24),"am","pm"),"-",IF(AJ103&lt;=12,AJ103,AJ103-12),IF(OR(AJ103&lt;12,AJ103=24),"am","pm")),"")</f>
        <v/>
      </c>
      <c r="AR103" s="4" t="s">
        <v>340</v>
      </c>
      <c r="AS103" s="1" t="s">
        <v>296</v>
      </c>
      <c r="AT103" s="1" t="s">
        <v>306</v>
      </c>
      <c r="AU103" s="1" t="s">
        <v>300</v>
      </c>
      <c r="AV103" s="5" t="s">
        <v>308</v>
      </c>
      <c r="AW103" s="5" t="s">
        <v>308</v>
      </c>
      <c r="AX103" s="6" t="str">
        <f>CONCATENATE("{
    'name': """,B103,""",
    'area': ","""",C103,""",",
"'hours': {
      'sunday-start':","""",H103,"""",", 'sunday-end':","""",I103,"""",", 'monday-start':","""",J103,"""",", 'monday-end':","""",K103,"""",", 'tuesday-start':","""",L103,"""",", 'tuesday-end':","""",M103,""", 'wednesday-start':","""",N103,""", 'wednesday-end':","""",O103,""", 'thursday-start':","""",P103,""", 'thursday-end':","""",Q103,""", 'friday-start':","""",R103,""", 'friday-end':","""",S103,""", 'saturday-start':","""",T103,""", 'saturday-end':","""",U103,"""","},","  'description': ","""",V103,"""",", 'link':","""",AR103,"""",", 'pricing':","""",E103,"""",",   'phone-number': ","""",F103,"""",", 'address': ","""",G103,"""",", 'other-amenities': [","'",AS103,"','",AT103,"','",AU103,"'","]",", 'has-drink':",AV103,", 'has-food':",AW103,"},")</f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>IF(AS103&gt;0,"&lt;img src=@img/outdoor.png@&gt;","")</f>
        <v>&lt;img src=@img/outdoor.png@&gt;</v>
      </c>
      <c r="AZ103" s="1" t="str">
        <f>IF(AT103&gt;0,"&lt;img src=@img/pets.png@&gt;","")</f>
        <v>&lt;img src=@img/pets.png@&gt;</v>
      </c>
      <c r="BA103" s="1" t="str">
        <f>IF(AU103="hard","&lt;img src=@img/hard.png@&gt;",IF(AU103="medium","&lt;img src=@img/medium.png@&gt;",IF(AU103="easy","&lt;img src=@img/easy.png@&gt;","")))</f>
        <v>&lt;img src=@img/easy.png@&gt;</v>
      </c>
      <c r="BB103" s="1" t="str">
        <f>IF(AV103="true","&lt;img src=@img/drinkicon.png@&gt;","")</f>
        <v/>
      </c>
      <c r="BC103" s="1" t="str">
        <f>IF(AW103="true","&lt;img src=@img/foodicon.png@&gt;","")</f>
        <v/>
      </c>
      <c r="BD103" s="1" t="str">
        <f>CONCATENATE(AY103,AZ103,BA103,BB103,BC103,BK103)</f>
        <v>&lt;img src=@img/outdoor.png@&gt;&lt;img src=@img/pets.png@&gt;&lt;img src=@img/easy.png@&gt;</v>
      </c>
      <c r="BE103" s="1" t="str">
        <f>CONCATENATE(IF(AS103&gt;0,"outdoor ",""),IF(AT103&gt;0,"pet ",""),IF(AV103="true","drink ",""),IF(AW103="true","food ",""),AU103," ",E103," ",C103,IF(BJ103=TRUE," kid",""))</f>
        <v>outdoor pet easy low midtown</v>
      </c>
      <c r="BF103" s="1" t="str">
        <f>IF(C103="old","Old Town",IF(C103="campus","Near Campus",IF(C103="sfoco","South Foco",IF(C103="nfoco","North Foco",IF(C103="midtown","Midtown",IF(C103="cwest","Campus West",IF(C103="efoco","East FoCo",IF(C103="windsor","Windsor",""))))))))</f>
        <v>Midtown</v>
      </c>
      <c r="BG103" s="1">
        <v>40.550355000000003</v>
      </c>
      <c r="BH103" s="1">
        <v>-105.07907</v>
      </c>
      <c r="BI103" s="1" t="str">
        <f>CONCATENATE("[",BG103,",",BH103,"],")</f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616</v>
      </c>
      <c r="C104" s="1" t="s">
        <v>310</v>
      </c>
      <c r="G104" s="9" t="s">
        <v>617</v>
      </c>
      <c r="W104" s="1" t="str">
        <f>IF(H104&gt;0,H104/100,"")</f>
        <v/>
      </c>
      <c r="X104" s="1" t="str">
        <f>IF(I104&gt;0,I104/100,"")</f>
        <v/>
      </c>
      <c r="Y104" s="1" t="str">
        <f>IF(J104&gt;0,J104/100,"")</f>
        <v/>
      </c>
      <c r="Z104" s="1" t="str">
        <f>IF(K104&gt;0,K104/100,"")</f>
        <v/>
      </c>
      <c r="AA104" s="1" t="str">
        <f>IF(L104&gt;0,L104/100,"")</f>
        <v/>
      </c>
      <c r="AB104" s="1" t="str">
        <f>IF(M104&gt;0,M104/100,"")</f>
        <v/>
      </c>
      <c r="AC104" s="1" t="str">
        <f>IF(N104&gt;0,N104/100,"")</f>
        <v/>
      </c>
      <c r="AD104" s="1" t="str">
        <f>IF(O104&gt;0,O104/100,"")</f>
        <v/>
      </c>
      <c r="AE104" s="1" t="str">
        <f>IF(P104&gt;0,P104/100,"")</f>
        <v/>
      </c>
      <c r="AF104" s="1" t="str">
        <f>IF(Q104&gt;0,Q104/100,"")</f>
        <v/>
      </c>
      <c r="AG104" s="1" t="str">
        <f>IF(R104&gt;0,R104/100,"")</f>
        <v/>
      </c>
      <c r="AH104" s="1" t="str">
        <f>IF(S104&gt;0,S104/100,"")</f>
        <v/>
      </c>
      <c r="AI104" s="1" t="str">
        <f>IF(T104&gt;0,T104/100,"")</f>
        <v/>
      </c>
      <c r="AJ104" s="1" t="str">
        <f>IF(U104&gt;0,U104/100,"")</f>
        <v/>
      </c>
      <c r="AK104" s="1" t="str">
        <f>IF(H104&gt;0,CONCATENATE(IF(W104&lt;=12,W104,W104-12),IF(OR(W104&lt;12,W104=24),"am","pm"),"-",IF(X104&lt;=12,X104,X104-12),IF(OR(X104&lt;12,X104=24),"am","pm")),"")</f>
        <v/>
      </c>
      <c r="AL104" s="1" t="str">
        <f>IF(J104&gt;0,CONCATENATE(IF(Y104&lt;=12,Y104,Y104-12),IF(OR(Y104&lt;12,Y104=24),"am","pm"),"-",IF(Z104&lt;=12,Z104,Z104-12),IF(OR(Z104&lt;12,Z104=24),"am","pm")),"")</f>
        <v/>
      </c>
      <c r="AM104" s="1" t="str">
        <f>IF(L104&gt;0,CONCATENATE(IF(AA104&lt;=12,AA104,AA104-12),IF(OR(AA104&lt;12,AA104=24),"am","pm"),"-",IF(AB104&lt;=12,AB104,AB104-12),IF(OR(AB104&lt;12,AB104=24),"am","pm")),"")</f>
        <v/>
      </c>
      <c r="AN104" s="1" t="str">
        <f>IF(N104&gt;0,CONCATENATE(IF(AC104&lt;=12,AC104,AC104-12),IF(OR(AC104&lt;12,AC104=24),"am","pm"),"-",IF(AD104&lt;=12,AD104,AD104-12),IF(OR(AD104&lt;12,AD104=24),"am","pm")),"")</f>
        <v/>
      </c>
      <c r="AO104" s="1" t="str">
        <f>IF(O104&gt;0,CONCATENATE(IF(AE104&lt;=12,AE104,AE104-12),IF(OR(AE104&lt;12,AE104=24),"am","pm"),"-",IF(AF104&lt;=12,AF104,AF104-12),IF(OR(AF104&lt;12,AF104=24),"am","pm")),"")</f>
        <v/>
      </c>
      <c r="AP104" s="1" t="str">
        <f>IF(R104&gt;0,CONCATENATE(IF(AG104&lt;=12,AG104,AG104-12),IF(OR(AG104&lt;12,AG104=24),"am","pm"),"-",IF(AH104&lt;=12,AH104,AH104-12),IF(OR(AH104&lt;12,AH104=24),"am","pm")),"")</f>
        <v/>
      </c>
      <c r="AQ104" s="1" t="str">
        <f>IF(T104&gt;0,CONCATENATE(IF(AI104&lt;=12,AI104,AI104-12),IF(OR(AI104&lt;12,AI104=24),"am","pm"),"-",IF(AJ104&lt;=12,AJ104,AJ104-12),IF(OR(AJ104&lt;12,AJ104=24),"am","pm")),"")</f>
        <v/>
      </c>
      <c r="AR104" s="13" t="s">
        <v>618</v>
      </c>
      <c r="AU104" s="1" t="s">
        <v>300</v>
      </c>
      <c r="AV104" s="1" t="b">
        <v>0</v>
      </c>
      <c r="AW104" s="1" t="b">
        <v>0</v>
      </c>
      <c r="AX104" s="6" t="str">
        <f>CONCATENATE("{
    'name': """,B104,""",
    'area': ","""",C104,""",",
"'hours': {
      'sunday-start':","""",H104,"""",", 'sunday-end':","""",I104,"""",", 'monday-start':","""",J104,"""",", 'monday-end':","""",K104,"""",", 'tuesday-start':","""",L104,"""",", 'tuesday-end':","""",M104,""", 'wednesday-start':","""",N104,""", 'wednesday-end':","""",O104,""", 'thursday-start':","""",P104,""", 'thursday-end':","""",Q104,""", 'friday-start':","""",R104,""", 'friday-end':","""",S104,""", 'saturday-start':","""",T104,""", 'saturday-end':","""",U104,"""","},","  'description': ","""",V104,"""",", 'link':","""",AR104,"""",", 'pricing':","""",E104,"""",",   'phone-number': ","""",F104,"""",", 'address': ","""",G104,"""",", 'other-amenities': [","'",AS104,"','",AT104,"','",AU104,"'","]",", 'has-drink':",AV104,", 'has-food':",AW104,"},")</f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>IF(AS104&gt;0,"&lt;img src=@img/outdoor.png@&gt;","")</f>
        <v/>
      </c>
      <c r="AZ104" s="1" t="str">
        <f>IF(AT104&gt;0,"&lt;img src=@img/pets.png@&gt;","")</f>
        <v/>
      </c>
      <c r="BA104" s="1" t="str">
        <f>IF(AU104="hard","&lt;img src=@img/hard.png@&gt;",IF(AU104="medium","&lt;img src=@img/medium.png@&gt;",IF(AU104="easy","&lt;img src=@img/easy.png@&gt;","")))</f>
        <v>&lt;img src=@img/easy.png@&gt;</v>
      </c>
      <c r="BB104" s="1" t="str">
        <f>IF(AV104="true","&lt;img src=@img/drinkicon.png@&gt;","")</f>
        <v/>
      </c>
      <c r="BC104" s="1" t="str">
        <f>IF(AW104="true","&lt;img src=@img/foodicon.png@&gt;","")</f>
        <v/>
      </c>
      <c r="BD104" s="1" t="str">
        <f>CONCATENATE(AY104,AZ104,BA104,BB104,BC104,BK104)</f>
        <v>&lt;img src=@img/easy.png@&gt;</v>
      </c>
      <c r="BE104" s="1" t="str">
        <f>CONCATENATE(IF(AS104&gt;0,"outdoor ",""),IF(AT104&gt;0,"pet ",""),IF(AV104="true","drink ",""),IF(AW104="true","food ",""),AU104," ",E104," ",C104,IF(BJ104=TRUE," kid",""))</f>
        <v>easy  midtown</v>
      </c>
      <c r="BF104" s="1" t="str">
        <f>IF(C104="old","Old Town",IF(C104="campus","Near Campus",IF(C104="sfoco","South Foco",IF(C104="nfoco","North Foco",IF(C104="midtown","Midtown",IF(C104="cwest","Campus West",IF(C104="efoco","East FoCo",IF(C104="windsor","Windsor",""))))))))</f>
        <v>Midtown</v>
      </c>
      <c r="BG104" s="1">
        <v>40.555109999999999</v>
      </c>
      <c r="BH104" s="1">
        <v>-105.07836</v>
      </c>
      <c r="BI104" s="1" t="str">
        <f>CONCATENATE("[",BG104,",",BH104,"],")</f>
        <v>[40.55511,-105.07836],</v>
      </c>
    </row>
    <row r="105" spans="2:64" ht="21" customHeight="1" x14ac:dyDescent="0.25">
      <c r="B105" s="1" t="s">
        <v>562</v>
      </c>
      <c r="C105" s="1" t="s">
        <v>310</v>
      </c>
      <c r="D105" s="1" t="s">
        <v>563</v>
      </c>
      <c r="E105" s="1" t="s">
        <v>54</v>
      </c>
      <c r="G105" s="9" t="s">
        <v>564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565</v>
      </c>
      <c r="W105" s="1">
        <f>IF(H105&gt;0,H105/100,"")</f>
        <v>14</v>
      </c>
      <c r="X105" s="1">
        <f>IF(I105&gt;0,I105/100,"")</f>
        <v>17</v>
      </c>
      <c r="Y105" s="1">
        <f>IF(J105&gt;0,J105/100,"")</f>
        <v>14</v>
      </c>
      <c r="Z105" s="1">
        <f>IF(K105&gt;0,K105/100,"")</f>
        <v>17</v>
      </c>
      <c r="AA105" s="1">
        <f>IF(L105&gt;0,L105/100,"")</f>
        <v>14</v>
      </c>
      <c r="AB105" s="1">
        <f>IF(M105&gt;0,M105/100,"")</f>
        <v>17</v>
      </c>
      <c r="AC105" s="1">
        <f>IF(N105&gt;0,N105/100,"")</f>
        <v>14</v>
      </c>
      <c r="AD105" s="1">
        <f>IF(O105&gt;0,O105/100,"")</f>
        <v>17</v>
      </c>
      <c r="AE105" s="1">
        <f>IF(P105&gt;0,P105/100,"")</f>
        <v>14</v>
      </c>
      <c r="AF105" s="1">
        <f>IF(Q105&gt;0,Q105/100,"")</f>
        <v>17</v>
      </c>
      <c r="AG105" s="1">
        <f>IF(R105&gt;0,R105/100,"")</f>
        <v>14</v>
      </c>
      <c r="AH105" s="1">
        <f>IF(S105&gt;0,S105/100,"")</f>
        <v>17</v>
      </c>
      <c r="AI105" s="1">
        <f>IF(T105&gt;0,T105/100,"")</f>
        <v>14</v>
      </c>
      <c r="AJ105" s="1">
        <f>IF(U105&gt;0,U105/100,"")</f>
        <v>17</v>
      </c>
      <c r="AK105" s="1" t="str">
        <f>IF(H105&gt;0,CONCATENATE(IF(W105&lt;=12,W105,W105-12),IF(OR(W105&lt;12,W105=24),"am","pm"),"-",IF(X105&lt;=12,X105,X105-12),IF(OR(X105&lt;12,X105=24),"am","pm")),"")</f>
        <v>2pm-5pm</v>
      </c>
      <c r="AL105" s="1" t="str">
        <f>IF(J105&gt;0,CONCATENATE(IF(Y105&lt;=12,Y105,Y105-12),IF(OR(Y105&lt;12,Y105=24),"am","pm"),"-",IF(Z105&lt;=12,Z105,Z105-12),IF(OR(Z105&lt;12,Z105=24),"am","pm")),"")</f>
        <v>2pm-5pm</v>
      </c>
      <c r="AM105" s="1" t="str">
        <f>IF(L105&gt;0,CONCATENATE(IF(AA105&lt;=12,AA105,AA105-12),IF(OR(AA105&lt;12,AA105=24),"am","pm"),"-",IF(AB105&lt;=12,AB105,AB105-12),IF(OR(AB105&lt;12,AB105=24),"am","pm")),"")</f>
        <v>2pm-5pm</v>
      </c>
      <c r="AN105" s="1" t="str">
        <f>IF(N105&gt;0,CONCATENATE(IF(AC105&lt;=12,AC105,AC105-12),IF(OR(AC105&lt;12,AC105=24),"am","pm"),"-",IF(AD105&lt;=12,AD105,AD105-12),IF(OR(AD105&lt;12,AD105=24),"am","pm")),"")</f>
        <v>2pm-5pm</v>
      </c>
      <c r="AO105" s="1" t="str">
        <f>IF(O105&gt;0,CONCATENATE(IF(AE105&lt;=12,AE105,AE105-12),IF(OR(AE105&lt;12,AE105=24),"am","pm"),"-",IF(AF105&lt;=12,AF105,AF105-12),IF(OR(AF105&lt;12,AF105=24),"am","pm")),"")</f>
        <v>2pm-5pm</v>
      </c>
      <c r="AP105" s="1" t="str">
        <f>IF(R105&gt;0,CONCATENATE(IF(AG105&lt;=12,AG105,AG105-12),IF(OR(AG105&lt;12,AG105=24),"am","pm"),"-",IF(AH105&lt;=12,AH105,AH105-12),IF(OR(AH105&lt;12,AH105=24),"am","pm")),"")</f>
        <v>2pm-5pm</v>
      </c>
      <c r="AQ105" s="1" t="str">
        <f>IF(T105&gt;0,CONCATENATE(IF(AI105&lt;=12,AI105,AI105-12),IF(OR(AI105&lt;12,AI105=24),"am","pm"),"-",IF(AJ105&lt;=12,AJ105,AJ105-12),IF(OR(AJ105&lt;12,AJ105=24),"am","pm")),"")</f>
        <v>2pm-5pm</v>
      </c>
      <c r="AR105" s="4" t="s">
        <v>566</v>
      </c>
      <c r="AU105" s="1" t="s">
        <v>300</v>
      </c>
      <c r="AV105" s="5" t="s">
        <v>307</v>
      </c>
      <c r="AW105" s="5" t="s">
        <v>307</v>
      </c>
      <c r="AX105" s="6" t="str">
        <f>CONCATENATE("{
    'name': """,B105,""",
    'area': ","""",C105,""",",
"'hours': {
      'sunday-start':","""",H105,"""",", 'sunday-end':","""",I105,"""",", 'monday-start':","""",J105,"""",", 'monday-end':","""",K105,"""",", 'tuesday-start':","""",L105,"""",", 'tuesday-end':","""",M105,""", 'wednesday-start':","""",N105,""", 'wednesday-end':","""",O105,""", 'thursday-start':","""",P105,""", 'thursday-end':","""",Q105,""", 'friday-start':","""",R105,""", 'friday-end':","""",S105,""", 'saturday-start':","""",T105,""", 'saturday-end':","""",U105,"""","},","  'description': ","""",V105,"""",", 'link':","""",AR105,"""",", 'pricing':","""",E105,"""",",   'phone-number': ","""",F105,"""",", 'address': ","""",G105,"""",", 'other-amenities': [","'",AS105,"','",AT105,"','",AU105,"'","]",", 'has-drink':",AV105,", 'has-food':",AW105,"},")</f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>IF(AS105&gt;0,"&lt;img src=@img/outdoor.png@&gt;","")</f>
        <v/>
      </c>
      <c r="AZ105" s="1" t="str">
        <f>IF(AT105&gt;0,"&lt;img src=@img/pets.png@&gt;","")</f>
        <v/>
      </c>
      <c r="BA105" s="1" t="str">
        <f>IF(AU105="hard","&lt;img src=@img/hard.png@&gt;",IF(AU105="medium","&lt;img src=@img/medium.png@&gt;",IF(AU105="easy","&lt;img src=@img/easy.png@&gt;","")))</f>
        <v>&lt;img src=@img/easy.png@&gt;</v>
      </c>
      <c r="BB105" s="1" t="str">
        <f>IF(AV105="true","&lt;img src=@img/drinkicon.png@&gt;","")</f>
        <v>&lt;img src=@img/drinkicon.png@&gt;</v>
      </c>
      <c r="BC105" s="1" t="str">
        <f>IF(AW105="true","&lt;img src=@img/foodicon.png@&gt;","")</f>
        <v>&lt;img src=@img/foodicon.png@&gt;</v>
      </c>
      <c r="BD105" s="1" t="str">
        <f>CONCATENATE(AY105,AZ105,BA105,BB105,BC105,BK105)</f>
        <v>&lt;img src=@img/easy.png@&gt;&lt;img src=@img/drinkicon.png@&gt;&lt;img src=@img/foodicon.png@&gt;</v>
      </c>
      <c r="BE105" s="1" t="str">
        <f>CONCATENATE(IF(AS105&gt;0,"outdoor ",""),IF(AT105&gt;0,"pet ",""),IF(AV105="true","drink ",""),IF(AW105="true","food ",""),AU105," ",E105," ",C105,IF(BJ105=TRUE," kid",""))</f>
        <v>drink food easy low midtown</v>
      </c>
      <c r="BF105" s="1" t="str">
        <f>IF(C105="old","Old Town",IF(C105="campus","Near Campus",IF(C105="sfoco","South Foco",IF(C105="nfoco","North Foco",IF(C105="midtown","Midtown",IF(C105="cwest","Campus West",IF(C105="efoco","East FoCo",IF(C105="windsor","Windsor",""))))))))</f>
        <v>Midtown</v>
      </c>
      <c r="BG105" s="1">
        <v>40.57291</v>
      </c>
      <c r="BH105" s="1">
        <v>-105.11539999999999</v>
      </c>
      <c r="BI105" s="1" t="str">
        <f>CONCATENATE("[",BG105,",",BH105,"],")</f>
        <v>[40.57291,-105.1154],</v>
      </c>
    </row>
    <row r="106" spans="2:64" ht="21" customHeight="1" x14ac:dyDescent="0.25">
      <c r="B106" s="1" t="s">
        <v>62</v>
      </c>
      <c r="C106" s="1" t="s">
        <v>427</v>
      </c>
      <c r="D106" s="1" t="s">
        <v>63</v>
      </c>
      <c r="E106" s="1" t="s">
        <v>35</v>
      </c>
      <c r="G106" s="3" t="s">
        <v>64</v>
      </c>
      <c r="W106" s="1" t="str">
        <f>IF(H106&gt;0,H106/100,"")</f>
        <v/>
      </c>
      <c r="X106" s="1" t="str">
        <f>IF(I106&gt;0,I106/100,"")</f>
        <v/>
      </c>
      <c r="Y106" s="1" t="str">
        <f>IF(J106&gt;0,J106/100,"")</f>
        <v/>
      </c>
      <c r="Z106" s="1" t="str">
        <f>IF(K106&gt;0,K106/100,"")</f>
        <v/>
      </c>
      <c r="AA106" s="1" t="str">
        <f>IF(L106&gt;0,L106/100,"")</f>
        <v/>
      </c>
      <c r="AB106" s="1" t="str">
        <f>IF(M106&gt;0,M106/100,"")</f>
        <v/>
      </c>
      <c r="AC106" s="1" t="str">
        <f>IF(N106&gt;0,N106/100,"")</f>
        <v/>
      </c>
      <c r="AD106" s="1" t="str">
        <f>IF(O106&gt;0,O106/100,"")</f>
        <v/>
      </c>
      <c r="AE106" s="1" t="str">
        <f>IF(P106&gt;0,P106/100,"")</f>
        <v/>
      </c>
      <c r="AF106" s="1" t="str">
        <f>IF(Q106&gt;0,Q106/100,"")</f>
        <v/>
      </c>
      <c r="AG106" s="1" t="str">
        <f>IF(R106&gt;0,R106/100,"")</f>
        <v/>
      </c>
      <c r="AH106" s="1" t="str">
        <f>IF(S106&gt;0,S106/100,"")</f>
        <v/>
      </c>
      <c r="AI106" s="1" t="str">
        <f>IF(T106&gt;0,T106/100,"")</f>
        <v/>
      </c>
      <c r="AJ106" s="1" t="str">
        <f>IF(U106&gt;0,U106/100,"")</f>
        <v/>
      </c>
      <c r="AK106" s="1" t="str">
        <f>IF(H106&gt;0,CONCATENATE(IF(W106&lt;=12,W106,W106-12),IF(OR(W106&lt;12,W106=24),"am","pm"),"-",IF(X106&lt;=12,X106,X106-12),IF(OR(X106&lt;12,X106=24),"am","pm")),"")</f>
        <v/>
      </c>
      <c r="AL106" s="1" t="str">
        <f>IF(J106&gt;0,CONCATENATE(IF(Y106&lt;=12,Y106,Y106-12),IF(OR(Y106&lt;12,Y106=24),"am","pm"),"-",IF(Z106&lt;=12,Z106,Z106-12),IF(OR(Z106&lt;12,Z106=24),"am","pm")),"")</f>
        <v/>
      </c>
      <c r="AM106" s="1" t="str">
        <f>IF(L106&gt;0,CONCATENATE(IF(AA106&lt;=12,AA106,AA106-12),IF(OR(AA106&lt;12,AA106=24),"am","pm"),"-",IF(AB106&lt;=12,AB106,AB106-12),IF(OR(AB106&lt;12,AB106=24),"am","pm")),"")</f>
        <v/>
      </c>
      <c r="AN106" s="1" t="str">
        <f>IF(N106&gt;0,CONCATENATE(IF(AC106&lt;=12,AC106,AC106-12),IF(OR(AC106&lt;12,AC106=24),"am","pm"),"-",IF(AD106&lt;=12,AD106,AD106-12),IF(OR(AD106&lt;12,AD106=24),"am","pm")),"")</f>
        <v/>
      </c>
      <c r="AO106" s="1" t="str">
        <f>IF(O106&gt;0,CONCATENATE(IF(AE106&lt;=12,AE106,AE106-12),IF(OR(AE106&lt;12,AE106=24),"am","pm"),"-",IF(AF106&lt;=12,AF106,AF106-12),IF(OR(AF106&lt;12,AF106=24),"am","pm")),"")</f>
        <v/>
      </c>
      <c r="AP106" s="1" t="str">
        <f>IF(R106&gt;0,CONCATENATE(IF(AG106&lt;=12,AG106,AG106-12),IF(OR(AG106&lt;12,AG106=24),"am","pm"),"-",IF(AH106&lt;=12,AH106,AH106-12),IF(OR(AH106&lt;12,AH106=24),"am","pm")),"")</f>
        <v/>
      </c>
      <c r="AQ106" s="1" t="str">
        <f>IF(T106&gt;0,CONCATENATE(IF(AI106&lt;=12,AI106,AI106-12),IF(OR(AI106&lt;12,AI106=24),"am","pm"),"-",IF(AJ106&lt;=12,AJ106,AJ106-12),IF(OR(AJ106&lt;12,AJ106=24),"am","pm")),"")</f>
        <v/>
      </c>
      <c r="AR106" s="1" t="s">
        <v>241</v>
      </c>
      <c r="AU106" s="1" t="s">
        <v>28</v>
      </c>
      <c r="AV106" s="5" t="s">
        <v>308</v>
      </c>
      <c r="AW106" s="5" t="s">
        <v>308</v>
      </c>
      <c r="AX106" s="6" t="str">
        <f>CONCATENATE("{
    'name': """,B106,""",
    'area': ","""",C106,""",",
"'hours': {
      'sunday-start':","""",H106,"""",", 'sunday-end':","""",I106,"""",", 'monday-start':","""",J106,"""",", 'monday-end':","""",K106,"""",", 'tuesday-start':","""",L106,"""",", 'tuesday-end':","""",M106,""", 'wednesday-start':","""",N106,""", 'wednesday-end':","""",O106,""", 'thursday-start':","""",P106,""", 'thursday-end':","""",Q106,""", 'friday-start':","""",R106,""", 'friday-end':","""",S106,""", 'saturday-start':","""",T106,""", 'saturday-end':","""",U106,"""","},","  'description': ","""",V106,"""",", 'link':","""",AR106,"""",", 'pricing':","""",E106,"""",",   'phone-number': ","""",F106,"""",", 'address': ","""",G106,"""",", 'other-amenities': [","'",AS106,"','",AT106,"','",AU106,"'","]",", 'has-drink':",AV106,", 'has-food':",AW106,"},")</f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>IF(AS106&gt;0,"&lt;img src=@img/outdoor.png@&gt;","")</f>
        <v/>
      </c>
      <c r="AZ106" s="1" t="str">
        <f>IF(AT106&gt;0,"&lt;img src=@img/pets.png@&gt;","")</f>
        <v/>
      </c>
      <c r="BA106" s="1" t="str">
        <f>IF(AU106="hard","&lt;img src=@img/hard.png@&gt;",IF(AU106="medium","&lt;img src=@img/medium.png@&gt;",IF(AU106="easy","&lt;img src=@img/easy.png@&gt;","")))</f>
        <v>&lt;img src=@img/medium.png@&gt;</v>
      </c>
      <c r="BB106" s="1" t="str">
        <f>IF(AV106="true","&lt;img src=@img/drinkicon.png@&gt;","")</f>
        <v/>
      </c>
      <c r="BC106" s="1" t="str">
        <f>IF(AW106="true","&lt;img src=@img/foodicon.png@&gt;","")</f>
        <v/>
      </c>
      <c r="BD106" s="1" t="str">
        <f>CONCATENATE(AY106,AZ106,BA106,BB106,BC106,BK106)</f>
        <v>&lt;img src=@img/medium.png@&gt;</v>
      </c>
      <c r="BE106" s="1" t="str">
        <f>CONCATENATE(IF(AS106&gt;0,"outdoor ",""),IF(AT106&gt;0,"pet ",""),IF(AV106="true","drink ",""),IF(AW106="true","food ",""),AU106," ",E106," ",C106,IF(BJ106=TRUE," kid",""))</f>
        <v>medium high old</v>
      </c>
      <c r="BF106" s="1" t="str">
        <f>IF(C106="old","Old Town",IF(C106="campus","Near Campus",IF(C106="sfoco","South Foco",IF(C106="nfoco","North Foco",IF(C106="midtown","Midtown",IF(C106="cwest","Campus West",IF(C106="efoco","East FoCo",IF(C106="windsor","Windsor",""))))))))</f>
        <v>Old Town</v>
      </c>
      <c r="BG106" s="1">
        <v>40.587355000000002</v>
      </c>
      <c r="BH106" s="1">
        <v>-105.07316299999999</v>
      </c>
      <c r="BI106" s="1" t="str">
        <f>CONCATENATE("[",BG106,",",BH106,"],")</f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198</v>
      </c>
      <c r="C107" s="1" t="s">
        <v>427</v>
      </c>
      <c r="D107" s="1" t="s">
        <v>185</v>
      </c>
      <c r="E107" s="1" t="s">
        <v>432</v>
      </c>
      <c r="G107" s="1" t="s">
        <v>199</v>
      </c>
      <c r="W107" s="1" t="str">
        <f>IF(H107&gt;0,H107/100,"")</f>
        <v/>
      </c>
      <c r="X107" s="1" t="str">
        <f>IF(I107&gt;0,I107/100,"")</f>
        <v/>
      </c>
      <c r="Y107" s="1" t="str">
        <f>IF(J107&gt;0,J107/100,"")</f>
        <v/>
      </c>
      <c r="Z107" s="1" t="str">
        <f>IF(K107&gt;0,K107/100,"")</f>
        <v/>
      </c>
      <c r="AA107" s="1" t="str">
        <f>IF(L107&gt;0,L107/100,"")</f>
        <v/>
      </c>
      <c r="AB107" s="1" t="str">
        <f>IF(M107&gt;0,M107/100,"")</f>
        <v/>
      </c>
      <c r="AC107" s="1" t="str">
        <f>IF(N107&gt;0,N107/100,"")</f>
        <v/>
      </c>
      <c r="AD107" s="1" t="str">
        <f>IF(O107&gt;0,O107/100,"")</f>
        <v/>
      </c>
      <c r="AE107" s="1" t="str">
        <f>IF(P107&gt;0,P107/100,"")</f>
        <v/>
      </c>
      <c r="AF107" s="1" t="str">
        <f>IF(Q107&gt;0,Q107/100,"")</f>
        <v/>
      </c>
      <c r="AG107" s="1" t="str">
        <f>IF(R107&gt;0,R107/100,"")</f>
        <v/>
      </c>
      <c r="AH107" s="1" t="str">
        <f>IF(S107&gt;0,S107/100,"")</f>
        <v/>
      </c>
      <c r="AI107" s="1" t="str">
        <f>IF(T107&gt;0,T107/100,"")</f>
        <v/>
      </c>
      <c r="AJ107" s="1" t="str">
        <f>IF(U107&gt;0,U107/100,"")</f>
        <v/>
      </c>
      <c r="AK107" s="1" t="str">
        <f>IF(H107&gt;0,CONCATENATE(IF(W107&lt;=12,W107,W107-12),IF(OR(W107&lt;12,W107=24),"am","pm"),"-",IF(X107&lt;=12,X107,X107-12),IF(OR(X107&lt;12,X107=24),"am","pm")),"")</f>
        <v/>
      </c>
      <c r="AL107" s="1" t="str">
        <f>IF(J107&gt;0,CONCATENATE(IF(Y107&lt;=12,Y107,Y107-12),IF(OR(Y107&lt;12,Y107=24),"am","pm"),"-",IF(Z107&lt;=12,Z107,Z107-12),IF(OR(Z107&lt;12,Z107=24),"am","pm")),"")</f>
        <v/>
      </c>
      <c r="AM107" s="1" t="str">
        <f>IF(L107&gt;0,CONCATENATE(IF(AA107&lt;=12,AA107,AA107-12),IF(OR(AA107&lt;12,AA107=24),"am","pm"),"-",IF(AB107&lt;=12,AB107,AB107-12),IF(OR(AB107&lt;12,AB107=24),"am","pm")),"")</f>
        <v/>
      </c>
      <c r="AN107" s="1" t="str">
        <f>IF(N107&gt;0,CONCATENATE(IF(AC107&lt;=12,AC107,AC107-12),IF(OR(AC107&lt;12,AC107=24),"am","pm"),"-",IF(AD107&lt;=12,AD107,AD107-12),IF(OR(AD107&lt;12,AD107=24),"am","pm")),"")</f>
        <v/>
      </c>
      <c r="AO107" s="1" t="str">
        <f>IF(O107&gt;0,CONCATENATE(IF(AE107&lt;=12,AE107,AE107-12),IF(OR(AE107&lt;12,AE107=24),"am","pm"),"-",IF(AF107&lt;=12,AF107,AF107-12),IF(OR(AF107&lt;12,AF107=24),"am","pm")),"")</f>
        <v/>
      </c>
      <c r="AP107" s="1" t="str">
        <f>IF(R107&gt;0,CONCATENATE(IF(AG107&lt;=12,AG107,AG107-12),IF(OR(AG107&lt;12,AG107=24),"am","pm"),"-",IF(AH107&lt;=12,AH107,AH107-12),IF(OR(AH107&lt;12,AH107=24),"am","pm")),"")</f>
        <v/>
      </c>
      <c r="AQ107" s="1" t="str">
        <f>IF(T107&gt;0,CONCATENATE(IF(AI107&lt;=12,AI107,AI107-12),IF(OR(AI107&lt;12,AI107=24),"am","pm"),"-",IF(AJ107&lt;=12,AJ107,AJ107-12),IF(OR(AJ107&lt;12,AJ107=24),"am","pm")),"")</f>
        <v/>
      </c>
      <c r="AR107" s="4" t="s">
        <v>350</v>
      </c>
      <c r="AU107" s="1" t="s">
        <v>28</v>
      </c>
      <c r="AV107" s="5" t="s">
        <v>308</v>
      </c>
      <c r="AW107" s="5" t="s">
        <v>308</v>
      </c>
      <c r="AX107" s="6" t="str">
        <f>CONCATENATE("{
    'name': """,B107,""",
    'area': ","""",C107,""",",
"'hours': {
      'sunday-start':","""",H107,"""",", 'sunday-end':","""",I107,"""",", 'monday-start':","""",J107,"""",", 'monday-end':","""",K107,"""",", 'tuesday-start':","""",L107,"""",", 'tuesday-end':","""",M107,""", 'wednesday-start':","""",N107,""", 'wednesday-end':","""",O107,""", 'thursday-start':","""",P107,""", 'thursday-end':","""",Q107,""", 'friday-start':","""",R107,""", 'friday-end':","""",S107,""", 'saturday-start':","""",T107,""", 'saturday-end':","""",U107,"""","},","  'description': ","""",V107,"""",", 'link':","""",AR107,"""",", 'pricing':","""",E107,"""",",   'phone-number': ","""",F107,"""",", 'address': ","""",G107,"""",", 'other-amenities': [","'",AS107,"','",AT107,"','",AU107,"'","]",", 'has-drink':",AV107,", 'has-food':",AW107,"},")</f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>IF(AS107&gt;0,"&lt;img src=@img/outdoor.png@&gt;","")</f>
        <v/>
      </c>
      <c r="AZ107" s="1" t="str">
        <f>IF(AT107&gt;0,"&lt;img src=@img/pets.png@&gt;","")</f>
        <v/>
      </c>
      <c r="BA107" s="1" t="str">
        <f>IF(AU107="hard","&lt;img src=@img/hard.png@&gt;",IF(AU107="medium","&lt;img src=@img/medium.png@&gt;",IF(AU107="easy","&lt;img src=@img/easy.png@&gt;","")))</f>
        <v>&lt;img src=@img/medium.png@&gt;</v>
      </c>
      <c r="BB107" s="1" t="str">
        <f>IF(AV107="true","&lt;img src=@img/drinkicon.png@&gt;","")</f>
        <v/>
      </c>
      <c r="BC107" s="1" t="str">
        <f>IF(AW107="true","&lt;img src=@img/foodicon.png@&gt;","")</f>
        <v/>
      </c>
      <c r="BD107" s="1" t="str">
        <f>CONCATENATE(AY107,AZ107,BA107,BB107,BC107,BK107)</f>
        <v>&lt;img src=@img/medium.png@&gt;</v>
      </c>
      <c r="BE107" s="1" t="str">
        <f>CONCATENATE(IF(AS107&gt;0,"outdoor ",""),IF(AT107&gt;0,"pet ",""),IF(AV107="true","drink ",""),IF(AW107="true","food ",""),AU107," ",E107," ",C107,IF(BJ107=TRUE," kid",""))</f>
        <v>medium med old</v>
      </c>
      <c r="BF107" s="1" t="str">
        <f>IF(C107="old","Old Town",IF(C107="campus","Near Campus",IF(C107="sfoco","South Foco",IF(C107="nfoco","North Foco",IF(C107="midtown","Midtown",IF(C107="cwest","Campus West",IF(C107="efoco","East FoCo",IF(C107="windsor","Windsor",""))))))))</f>
        <v>Old Town</v>
      </c>
      <c r="BG107" s="1">
        <v>40.590091999999999</v>
      </c>
      <c r="BH107" s="1">
        <v>-105.07255000000001</v>
      </c>
      <c r="BI107" s="1" t="str">
        <f>CONCATENATE("[",BG107,",",BH107,"],")</f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395</v>
      </c>
      <c r="C108" s="1" t="s">
        <v>427</v>
      </c>
      <c r="D108" s="1" t="s">
        <v>132</v>
      </c>
      <c r="E108" s="1" t="s">
        <v>432</v>
      </c>
      <c r="G108" s="16" t="s">
        <v>396</v>
      </c>
      <c r="W108" s="1" t="str">
        <f>IF(H108&gt;0,H108/100,"")</f>
        <v/>
      </c>
      <c r="X108" s="1" t="str">
        <f>IF(I108&gt;0,I108/100,"")</f>
        <v/>
      </c>
      <c r="Y108" s="1" t="str">
        <f>IF(J108&gt;0,J108/100,"")</f>
        <v/>
      </c>
      <c r="Z108" s="1" t="str">
        <f>IF(K108&gt;0,K108/100,"")</f>
        <v/>
      </c>
      <c r="AA108" s="1" t="str">
        <f>IF(L108&gt;0,L108/100,"")</f>
        <v/>
      </c>
      <c r="AB108" s="1" t="str">
        <f>IF(M108&gt;0,M108/100,"")</f>
        <v/>
      </c>
      <c r="AC108" s="1" t="str">
        <f>IF(N108&gt;0,N108/100,"")</f>
        <v/>
      </c>
      <c r="AD108" s="1" t="str">
        <f>IF(O108&gt;0,O108/100,"")</f>
        <v/>
      </c>
      <c r="AE108" s="1" t="str">
        <f>IF(P108&gt;0,P108/100,"")</f>
        <v/>
      </c>
      <c r="AF108" s="1" t="str">
        <f>IF(Q108&gt;0,Q108/100,"")</f>
        <v/>
      </c>
      <c r="AG108" s="1" t="str">
        <f>IF(R108&gt;0,R108/100,"")</f>
        <v/>
      </c>
      <c r="AH108" s="1" t="str">
        <f>IF(S108&gt;0,S108/100,"")</f>
        <v/>
      </c>
      <c r="AI108" s="1" t="str">
        <f>IF(T108&gt;0,T108/100,"")</f>
        <v/>
      </c>
      <c r="AJ108" s="1" t="str">
        <f>IF(U108&gt;0,U108/100,"")</f>
        <v/>
      </c>
      <c r="AK108" s="1" t="str">
        <f>IF(H108&gt;0,CONCATENATE(IF(W108&lt;=12,W108,W108-12),IF(OR(W108&lt;12,W108=24),"am","pm"),"-",IF(X108&lt;=12,X108,X108-12),IF(OR(X108&lt;12,X108=24),"am","pm")),"")</f>
        <v/>
      </c>
      <c r="AL108" s="1" t="str">
        <f>IF(J108&gt;0,CONCATENATE(IF(Y108&lt;=12,Y108,Y108-12),IF(OR(Y108&lt;12,Y108=24),"am","pm"),"-",IF(Z108&lt;=12,Z108,Z108-12),IF(OR(Z108&lt;12,Z108=24),"am","pm")),"")</f>
        <v/>
      </c>
      <c r="AM108" s="1" t="str">
        <f>IF(L108&gt;0,CONCATENATE(IF(AA108&lt;=12,AA108,AA108-12),IF(OR(AA108&lt;12,AA108=24),"am","pm"),"-",IF(AB108&lt;=12,AB108,AB108-12),IF(OR(AB108&lt;12,AB108=24),"am","pm")),"")</f>
        <v/>
      </c>
      <c r="AN108" s="1" t="str">
        <f>IF(N108&gt;0,CONCATENATE(IF(AC108&lt;=12,AC108,AC108-12),IF(OR(AC108&lt;12,AC108=24),"am","pm"),"-",IF(AD108&lt;=12,AD108,AD108-12),IF(OR(AD108&lt;12,AD108=24),"am","pm")),"")</f>
        <v/>
      </c>
      <c r="AO108" s="1" t="str">
        <f>IF(O108&gt;0,CONCATENATE(IF(AE108&lt;=12,AE108,AE108-12),IF(OR(AE108&lt;12,AE108=24),"am","pm"),"-",IF(AF108&lt;=12,AF108,AF108-12),IF(OR(AF108&lt;12,AF108=24),"am","pm")),"")</f>
        <v/>
      </c>
      <c r="AP108" s="1" t="str">
        <f>IF(R108&gt;0,CONCATENATE(IF(AG108&lt;=12,AG108,AG108-12),IF(OR(AG108&lt;12,AG108=24),"am","pm"),"-",IF(AH108&lt;=12,AH108,AH108-12),IF(OR(AH108&lt;12,AH108=24),"am","pm")),"")</f>
        <v/>
      </c>
      <c r="AQ108" s="1" t="str">
        <f>IF(T108&gt;0,CONCATENATE(IF(AI108&lt;=12,AI108,AI108-12),IF(OR(AI108&lt;12,AI108=24),"am","pm"),"-",IF(AJ108&lt;=12,AJ108,AJ108-12),IF(OR(AJ108&lt;12,AJ108=24),"am","pm")),"")</f>
        <v/>
      </c>
      <c r="AR108" s="1" t="s">
        <v>397</v>
      </c>
      <c r="AS108" s="1" t="s">
        <v>296</v>
      </c>
      <c r="AU108" s="1" t="s">
        <v>28</v>
      </c>
      <c r="AV108" s="5" t="s">
        <v>308</v>
      </c>
      <c r="AW108" s="5" t="s">
        <v>308</v>
      </c>
      <c r="AX108" s="6" t="str">
        <f>CONCATENATE("{
    'name': """,B108,""",
    'area': ","""",C108,""",",
"'hours': {
      'sunday-start':","""",H108,"""",", 'sunday-end':","""",I108,"""",", 'monday-start':","""",J108,"""",", 'monday-end':","""",K108,"""",", 'tuesday-start':","""",L108,"""",", 'tuesday-end':","""",M108,""", 'wednesday-start':","""",N108,""", 'wednesday-end':","""",O108,""", 'thursday-start':","""",P108,""", 'thursday-end':","""",Q108,""", 'friday-start':","""",R108,""", 'friday-end':","""",S108,""", 'saturday-start':","""",T108,""", 'saturday-end':","""",U108,"""","},","  'description': ","""",V108,"""",", 'link':","""",AR108,"""",", 'pricing':","""",E108,"""",",   'phone-number': ","""",F108,"""",", 'address': ","""",G108,"""",", 'other-amenities': [","'",AS108,"','",AT108,"','",AU108,"'","]",", 'has-drink':",AV108,", 'has-food':",AW108,"},")</f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>IF(AS108&gt;0,"&lt;img src=@img/outdoor.png@&gt;","")</f>
        <v>&lt;img src=@img/outdoor.png@&gt;</v>
      </c>
      <c r="AZ108" s="1" t="str">
        <f>IF(AT108&gt;0,"&lt;img src=@img/pets.png@&gt;","")</f>
        <v/>
      </c>
      <c r="BA108" s="1" t="str">
        <f>IF(AU108="hard","&lt;img src=@img/hard.png@&gt;",IF(AU108="medium","&lt;img src=@img/medium.png@&gt;",IF(AU108="easy","&lt;img src=@img/easy.png@&gt;","")))</f>
        <v>&lt;img src=@img/medium.png@&gt;</v>
      </c>
      <c r="BB108" s="1" t="str">
        <f>IF(AV108="true","&lt;img src=@img/drinkicon.png@&gt;","")</f>
        <v/>
      </c>
      <c r="BC108" s="1" t="str">
        <f>IF(AW108="true","&lt;img src=@img/foodicon.png@&gt;","")</f>
        <v/>
      </c>
      <c r="BD108" s="1" t="str">
        <f>CONCATENATE(AY108,AZ108,BA108,BB108,BC108,BK108)</f>
        <v>&lt;img src=@img/outdoor.png@&gt;&lt;img src=@img/medium.png@&gt;&lt;img src=@img/kidicon.png@&gt;</v>
      </c>
      <c r="BE108" s="1" t="str">
        <f>CONCATENATE(IF(AS108&gt;0,"outdoor ",""),IF(AT108&gt;0,"pet ",""),IF(AV108="true","drink ",""),IF(AW108="true","food ",""),AU108," ",E108," ",C108,IF(BJ108=TRUE," kid",""))</f>
        <v>outdoor medium med old kid</v>
      </c>
      <c r="BF108" s="1" t="str">
        <f>IF(C108="old","Old Town",IF(C108="campus","Near Campus",IF(C108="sfoco","South Foco",IF(C108="nfoco","North Foco",IF(C108="midtown","Midtown",IF(C108="cwest","Campus West",IF(C108="efoco","East FoCo",IF(C108="windsor","Windsor",""))))))))</f>
        <v>Old Town</v>
      </c>
      <c r="BG108" s="1">
        <v>40.588638000000003</v>
      </c>
      <c r="BH108" s="1">
        <v>-105.077392</v>
      </c>
      <c r="BI108" s="1" t="str">
        <f>CONCATENATE("[",BG108,",",BH108,"],")</f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439</v>
      </c>
    </row>
    <row r="109" spans="2:64" ht="21" customHeight="1" x14ac:dyDescent="0.25">
      <c r="B109" s="1" t="s">
        <v>664</v>
      </c>
      <c r="C109" s="1" t="s">
        <v>430</v>
      </c>
      <c r="E109" s="1" t="s">
        <v>432</v>
      </c>
      <c r="G109" s="1" t="s">
        <v>688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705</v>
      </c>
      <c r="W109" s="1">
        <f>IF(H109&gt;0,H109/100,"")</f>
        <v>16</v>
      </c>
      <c r="X109" s="1">
        <f>IF(I109&gt;0,I109/100,"")</f>
        <v>19</v>
      </c>
      <c r="Y109" s="1">
        <f>IF(J109&gt;0,J109/100,"")</f>
        <v>16</v>
      </c>
      <c r="Z109" s="1">
        <f>IF(K109&gt;0,K109/100,"")</f>
        <v>19</v>
      </c>
      <c r="AA109" s="1">
        <f>IF(L109&gt;0,L109/100,"")</f>
        <v>16</v>
      </c>
      <c r="AB109" s="1">
        <f>IF(M109&gt;0,M109/100,"")</f>
        <v>19</v>
      </c>
      <c r="AC109" s="1">
        <f>IF(N109&gt;0,N109/100,"")</f>
        <v>16</v>
      </c>
      <c r="AD109" s="1">
        <f>IF(O109&gt;0,O109/100,"")</f>
        <v>19</v>
      </c>
      <c r="AE109" s="1">
        <f>IF(P109&gt;0,P109/100,"")</f>
        <v>16</v>
      </c>
      <c r="AF109" s="1">
        <f>IF(Q109&gt;0,Q109/100,"")</f>
        <v>24</v>
      </c>
      <c r="AG109" s="1">
        <f>IF(R109&gt;0,R109/100,"")</f>
        <v>16</v>
      </c>
      <c r="AH109" s="1">
        <f>IF(S109&gt;0,S109/100,"")</f>
        <v>19</v>
      </c>
      <c r="AI109" s="1">
        <f>IF(T109&gt;0,T109/100,"")</f>
        <v>16</v>
      </c>
      <c r="AJ109" s="1">
        <f>IF(U109&gt;0,U109/100,"")</f>
        <v>19</v>
      </c>
      <c r="AK109" s="1" t="str">
        <f>IF(H109&gt;0,CONCATENATE(IF(W109&lt;=12,W109,W109-12),IF(OR(W109&lt;12,W109=24),"am","pm"),"-",IF(X109&lt;=12,X109,X109-12),IF(OR(X109&lt;12,X109=24),"am","pm")),"")</f>
        <v>4pm-7pm</v>
      </c>
      <c r="AL109" s="1" t="str">
        <f>IF(J109&gt;0,CONCATENATE(IF(Y109&lt;=12,Y109,Y109-12),IF(OR(Y109&lt;12,Y109=24),"am","pm"),"-",IF(Z109&lt;=12,Z109,Z109-12),IF(OR(Z109&lt;12,Z109=24),"am","pm")),"")</f>
        <v>4pm-7pm</v>
      </c>
      <c r="AM109" s="1" t="str">
        <f>IF(L109&gt;0,CONCATENATE(IF(AA109&lt;=12,AA109,AA109-12),IF(OR(AA109&lt;12,AA109=24),"am","pm"),"-",IF(AB109&lt;=12,AB109,AB109-12),IF(OR(AB109&lt;12,AB109=24),"am","pm")),"")</f>
        <v>4pm-7pm</v>
      </c>
      <c r="AN109" s="1" t="str">
        <f>IF(N109&gt;0,CONCATENATE(IF(AC109&lt;=12,AC109,AC109-12),IF(OR(AC109&lt;12,AC109=24),"am","pm"),"-",IF(AD109&lt;=12,AD109,AD109-12),IF(OR(AD109&lt;12,AD109=24),"am","pm")),"")</f>
        <v>4pm-7pm</v>
      </c>
      <c r="AO109" s="1" t="str">
        <f>IF(O109&gt;0,CONCATENATE(IF(AE109&lt;=12,AE109,AE109-12),IF(OR(AE109&lt;12,AE109=24),"am","pm"),"-",IF(AF109&lt;=12,AF109,AF109-12),IF(OR(AF109&lt;12,AF109=24),"am","pm")),"")</f>
        <v>4pm-12am</v>
      </c>
      <c r="AP109" s="1" t="str">
        <f>IF(R109&gt;0,CONCATENATE(IF(AG109&lt;=12,AG109,AG109-12),IF(OR(AG109&lt;12,AG109=24),"am","pm"),"-",IF(AH109&lt;=12,AH109,AH109-12),IF(OR(AH109&lt;12,AH109=24),"am","pm")),"")</f>
        <v>4pm-7pm</v>
      </c>
      <c r="AQ109" s="1" t="str">
        <f>IF(T109&gt;0,CONCATENATE(IF(AI109&lt;=12,AI109,AI109-12),IF(OR(AI109&lt;12,AI109=24),"am","pm"),"-",IF(AJ109&lt;=12,AJ109,AJ109-12),IF(OR(AJ109&lt;12,AJ109=24),"am","pm")),"")</f>
        <v>4pm-7pm</v>
      </c>
      <c r="AR109" s="1" t="s">
        <v>717</v>
      </c>
      <c r="AS109" s="1" t="s">
        <v>296</v>
      </c>
      <c r="AU109" s="1" t="s">
        <v>28</v>
      </c>
      <c r="AV109" s="5" t="s">
        <v>307</v>
      </c>
      <c r="AW109" s="5" t="s">
        <v>307</v>
      </c>
      <c r="AX109" s="6" t="str">
        <f>CONCATENATE("{
    'name': """,B109,""",
    'area': ","""",C109,""",",
"'hours': {
      'sunday-start':","""",H109,"""",", 'sunday-end':","""",I109,"""",", 'monday-start':","""",J109,"""",", 'monday-end':","""",K109,"""",", 'tuesday-start':","""",L109,"""",", 'tuesday-end':","""",M109,""", 'wednesday-start':","""",N109,""", 'wednesday-end':","""",O109,""", 'thursday-start':","""",P109,""", 'thursday-end':","""",Q109,""", 'friday-start':","""",R109,""", 'friday-end':","""",S109,""", 'saturday-start':","""",T109,""", 'saturday-end':","""",U109,"""","},","  'description': ","""",V109,"""",", 'link':","""",AR109,"""",", 'pricing':","""",E109,"""",",   'phone-number': ","""",F109,"""",", 'address': ","""",G109,"""",", 'other-amenities': [","'",AS109,"','",AT109,"','",AU109,"'","]",", 'has-drink':",AV109,", 'has-food':",AW109,"},")</f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>IF(AS109&gt;0,"&lt;img src=@img/outdoor.png@&gt;","")</f>
        <v>&lt;img src=@img/outdoor.png@&gt;</v>
      </c>
      <c r="AZ109" s="1" t="str">
        <f>IF(AT109&gt;0,"&lt;img src=@img/pets.png@&gt;","")</f>
        <v/>
      </c>
      <c r="BA109" s="1" t="str">
        <f>IF(AU109="hard","&lt;img src=@img/hard.png@&gt;",IF(AU109="medium","&lt;img src=@img/medium.png@&gt;",IF(AU109="easy","&lt;img src=@img/easy.png@&gt;","")))</f>
        <v>&lt;img src=@img/medium.png@&gt;</v>
      </c>
      <c r="BB109" s="1" t="str">
        <f>IF(AV109="true","&lt;img src=@img/drinkicon.png@&gt;","")</f>
        <v>&lt;img src=@img/drinkicon.png@&gt;</v>
      </c>
      <c r="BC109" s="1" t="str">
        <f>IF(AW109="true","&lt;img src=@img/foodicon.png@&gt;","")</f>
        <v>&lt;img src=@img/foodicon.png@&gt;</v>
      </c>
      <c r="BD109" s="1" t="str">
        <f>CONCATENATE(AY109,AZ109,BA109,BB109,BC109,BK109)</f>
        <v>&lt;img src=@img/outdoor.png@&gt;&lt;img src=@img/medium.png@&gt;&lt;img src=@img/drinkicon.png@&gt;&lt;img src=@img/foodicon.png@&gt;</v>
      </c>
      <c r="BE109" s="1" t="str">
        <f>CONCATENATE(IF(AS109&gt;0,"outdoor ",""),IF(AT109&gt;0,"pet ",""),IF(AV109="true","drink ",""),IF(AW109="true","food ",""),AU109," ",E109," ",C109,IF(BJ109=TRUE," kid",""))</f>
        <v>outdoor drink food medium med cwest</v>
      </c>
      <c r="BF109" s="1" t="str">
        <f>IF(C109="old","Old Town",IF(C109="campus","Near Campus",IF(C109="sfoco","South Foco",IF(C109="nfoco","North Foco",IF(C109="midtown","Midtown",IF(C109="cwest","Campus West",IF(C109="efoco","East FoCo",IF(C109="windsor","Windsor",""))))))))</f>
        <v>Campus West</v>
      </c>
      <c r="BG109" s="1">
        <v>40.575319999999998</v>
      </c>
      <c r="BH109" s="1">
        <v>-105.10038</v>
      </c>
      <c r="BI109" s="1" t="str">
        <f>CONCATENATE("[",BG109,",",BH109,"],")</f>
        <v>[40.57532,-105.10038],</v>
      </c>
    </row>
    <row r="110" spans="2:64" ht="21" customHeight="1" x14ac:dyDescent="0.25">
      <c r="B110" s="1" t="s">
        <v>121</v>
      </c>
      <c r="C110" s="1" t="s">
        <v>310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502</v>
      </c>
      <c r="W110" s="1">
        <f>IF(H110&gt;0,H110/100,"")</f>
        <v>15</v>
      </c>
      <c r="X110" s="1">
        <f>IF(I110&gt;0,I110/100,"")</f>
        <v>18</v>
      </c>
      <c r="Y110" s="1">
        <f>IF(J110&gt;0,J110/100,"")</f>
        <v>15</v>
      </c>
      <c r="Z110" s="1">
        <f>IF(K110&gt;0,K110/100,"")</f>
        <v>18</v>
      </c>
      <c r="AA110" s="1">
        <f>IF(L110&gt;0,L110/100,"")</f>
        <v>15</v>
      </c>
      <c r="AB110" s="1">
        <f>IF(M110&gt;0,M110/100,"")</f>
        <v>18</v>
      </c>
      <c r="AC110" s="1">
        <f>IF(N110&gt;0,N110/100,"")</f>
        <v>15</v>
      </c>
      <c r="AD110" s="1">
        <f>IF(O110&gt;0,O110/100,"")</f>
        <v>18</v>
      </c>
      <c r="AE110" s="1">
        <f>IF(P110&gt;0,P110/100,"")</f>
        <v>15</v>
      </c>
      <c r="AF110" s="1">
        <f>IF(Q110&gt;0,Q110/100,"")</f>
        <v>18</v>
      </c>
      <c r="AG110" s="1">
        <f>IF(R110&gt;0,R110/100,"")</f>
        <v>15</v>
      </c>
      <c r="AH110" s="1">
        <f>IF(S110&gt;0,S110/100,"")</f>
        <v>18</v>
      </c>
      <c r="AI110" s="1">
        <f>IF(T110&gt;0,T110/100,"")</f>
        <v>15</v>
      </c>
      <c r="AJ110" s="1">
        <f>IF(U110&gt;0,U110/100,"")</f>
        <v>18</v>
      </c>
      <c r="AK110" s="1" t="str">
        <f>IF(H110&gt;0,CONCATENATE(IF(W110&lt;=12,W110,W110-12),IF(OR(W110&lt;12,W110=24),"am","pm"),"-",IF(X110&lt;=12,X110,X110-12),IF(OR(X110&lt;12,X110=24),"am","pm")),"")</f>
        <v>3pm-6pm</v>
      </c>
      <c r="AL110" s="1" t="str">
        <f>IF(J110&gt;0,CONCATENATE(IF(Y110&lt;=12,Y110,Y110-12),IF(OR(Y110&lt;12,Y110=24),"am","pm"),"-",IF(Z110&lt;=12,Z110,Z110-12),IF(OR(Z110&lt;12,Z110=24),"am","pm")),"")</f>
        <v>3pm-6pm</v>
      </c>
      <c r="AM110" s="1" t="str">
        <f>IF(L110&gt;0,CONCATENATE(IF(AA110&lt;=12,AA110,AA110-12),IF(OR(AA110&lt;12,AA110=24),"am","pm"),"-",IF(AB110&lt;=12,AB110,AB110-12),IF(OR(AB110&lt;12,AB110=24),"am","pm")),"")</f>
        <v>3pm-6pm</v>
      </c>
      <c r="AN110" s="1" t="str">
        <f>IF(N110&gt;0,CONCATENATE(IF(AC110&lt;=12,AC110,AC110-12),IF(OR(AC110&lt;12,AC110=24),"am","pm"),"-",IF(AD110&lt;=12,AD110,AD110-12),IF(OR(AD110&lt;12,AD110=24),"am","pm")),"")</f>
        <v>3pm-6pm</v>
      </c>
      <c r="AO110" s="1" t="str">
        <f>IF(O110&gt;0,CONCATENATE(IF(AE110&lt;=12,AE110,AE110-12),IF(OR(AE110&lt;12,AE110=24),"am","pm"),"-",IF(AF110&lt;=12,AF110,AF110-12),IF(OR(AF110&lt;12,AF110=24),"am","pm")),"")</f>
        <v>3pm-6pm</v>
      </c>
      <c r="AP110" s="1" t="str">
        <f>IF(R110&gt;0,CONCATENATE(IF(AG110&lt;=12,AG110,AG110-12),IF(OR(AG110&lt;12,AG110=24),"am","pm"),"-",IF(AH110&lt;=12,AH110,AH110-12),IF(OR(AH110&lt;12,AH110=24),"am","pm")),"")</f>
        <v>3pm-6pm</v>
      </c>
      <c r="AQ110" s="1" t="str">
        <f>IF(T110&gt;0,CONCATENATE(IF(AI110&lt;=12,AI110,AI110-12),IF(OR(AI110&lt;12,AI110=24),"am","pm"),"-",IF(AJ110&lt;=12,AJ110,AJ110-12),IF(OR(AJ110&lt;12,AJ110=24),"am","pm")),"")</f>
        <v>3pm-6pm</v>
      </c>
      <c r="AR110" s="4" t="s">
        <v>329</v>
      </c>
      <c r="AS110" s="1" t="s">
        <v>296</v>
      </c>
      <c r="AU110" s="1" t="s">
        <v>300</v>
      </c>
      <c r="AV110" s="5" t="s">
        <v>307</v>
      </c>
      <c r="AW110" s="5" t="s">
        <v>307</v>
      </c>
      <c r="AX110" s="6" t="str">
        <f>CONCATENATE("{
    'name': """,B110,""",
    'area': ","""",C110,""",",
"'hours': {
      'sunday-start':","""",H110,"""",", 'sunday-end':","""",I110,"""",", 'monday-start':","""",J110,"""",", 'monday-end':","""",K110,"""",", 'tuesday-start':","""",L110,"""",", 'tuesday-end':","""",M110,""", 'wednesday-start':","""",N110,""", 'wednesday-end':","""",O110,""", 'thursday-start':","""",P110,""", 'thursday-end':","""",Q110,""", 'friday-start':","""",R110,""", 'friday-end':","""",S110,""", 'saturday-start':","""",T110,""", 'saturday-end':","""",U110,"""","},","  'description': ","""",V110,"""",", 'link':","""",AR110,"""",", 'pricing':","""",E110,"""",",   'phone-number': ","""",F110,"""",", 'address': ","""",G110,"""",", 'other-amenities': [","'",AS110,"','",AT110,"','",AU110,"'","]",", 'has-drink':",AV110,", 'has-food':",AW110,"},")</f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>IF(AS110&gt;0,"&lt;img src=@img/outdoor.png@&gt;","")</f>
        <v>&lt;img src=@img/outdoor.png@&gt;</v>
      </c>
      <c r="AZ110" s="1" t="str">
        <f>IF(AT110&gt;0,"&lt;img src=@img/pets.png@&gt;","")</f>
        <v/>
      </c>
      <c r="BA110" s="1" t="str">
        <f>IF(AU110="hard","&lt;img src=@img/hard.png@&gt;",IF(AU110="medium","&lt;img src=@img/medium.png@&gt;",IF(AU110="easy","&lt;img src=@img/easy.png@&gt;","")))</f>
        <v>&lt;img src=@img/easy.png@&gt;</v>
      </c>
      <c r="BB110" s="1" t="str">
        <f>IF(AV110="true","&lt;img src=@img/drinkicon.png@&gt;","")</f>
        <v>&lt;img src=@img/drinkicon.png@&gt;</v>
      </c>
      <c r="BC110" s="1" t="str">
        <f>IF(AW110="true","&lt;img src=@img/foodicon.png@&gt;","")</f>
        <v>&lt;img src=@img/foodicon.png@&gt;</v>
      </c>
      <c r="BD110" s="1" t="str">
        <f>CONCATENATE(AY110,AZ110,BA110,BB110,BC110,BK110)</f>
        <v>&lt;img src=@img/outdoor.png@&gt;&lt;img src=@img/easy.png@&gt;&lt;img src=@img/drinkicon.png@&gt;&lt;img src=@img/foodicon.png@&gt;</v>
      </c>
      <c r="BE110" s="1" t="str">
        <f>CONCATENATE(IF(AS110&gt;0,"outdoor ",""),IF(AT110&gt;0,"pet ",""),IF(AV110="true","drink ",""),IF(AW110="true","food ",""),AU110," ",E110," ",C110,IF(BJ110=TRUE," kid",""))</f>
        <v>outdoor drink food easy high midtown</v>
      </c>
      <c r="BF110" s="1" t="str">
        <f>IF(C110="old","Old Town",IF(C110="campus","Near Campus",IF(C110="sfoco","South Foco",IF(C110="nfoco","North Foco",IF(C110="midtown","Midtown",IF(C110="cwest","Campus West",IF(C110="efoco","East FoCo",IF(C110="windsor","Windsor",""))))))))</f>
        <v>Midtown</v>
      </c>
      <c r="BG110" s="1">
        <v>40.551181</v>
      </c>
      <c r="BH110" s="1">
        <v>-105.07652</v>
      </c>
      <c r="BI110" s="1" t="str">
        <f>CONCATENATE("[",BG110,",",BH110,"],")</f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166</v>
      </c>
      <c r="C111" s="1" t="s">
        <v>309</v>
      </c>
      <c r="D111" s="1" t="s">
        <v>154</v>
      </c>
      <c r="E111" s="1" t="s">
        <v>54</v>
      </c>
      <c r="G111" s="1" t="s">
        <v>167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503</v>
      </c>
      <c r="W111" s="1">
        <f>IF(H111&gt;0,H111/100,"")</f>
        <v>15</v>
      </c>
      <c r="X111" s="1">
        <f>IF(I111&gt;0,I111/100,"")</f>
        <v>19</v>
      </c>
      <c r="Y111" s="1">
        <f>IF(J111&gt;0,J111/100,"")</f>
        <v>11</v>
      </c>
      <c r="Z111" s="1">
        <f>IF(K111&gt;0,K111/100,"")</f>
        <v>20.3</v>
      </c>
      <c r="AA111" s="1">
        <f>IF(L111&gt;0,L111/100,"")</f>
        <v>15</v>
      </c>
      <c r="AB111" s="1">
        <f>IF(M111&gt;0,M111/100,"")</f>
        <v>19</v>
      </c>
      <c r="AC111" s="1">
        <f>IF(N111&gt;0,N111/100,"")</f>
        <v>15</v>
      </c>
      <c r="AD111" s="1">
        <f>IF(O111&gt;0,O111/100,"")</f>
        <v>19</v>
      </c>
      <c r="AE111" s="1">
        <f>IF(P111&gt;0,P111/100,"")</f>
        <v>15</v>
      </c>
      <c r="AF111" s="1">
        <f>IF(Q111&gt;0,Q111/100,"")</f>
        <v>19</v>
      </c>
      <c r="AG111" s="1">
        <f>IF(R111&gt;0,R111/100,"")</f>
        <v>15</v>
      </c>
      <c r="AH111" s="1">
        <f>IF(S111&gt;0,S111/100,"")</f>
        <v>19</v>
      </c>
      <c r="AI111" s="1">
        <f>IF(T111&gt;0,T111/100,"")</f>
        <v>15</v>
      </c>
      <c r="AJ111" s="1">
        <f>IF(U111&gt;0,U111/100,"")</f>
        <v>19</v>
      </c>
      <c r="AK111" s="1" t="str">
        <f>IF(H111&gt;0,CONCATENATE(IF(W111&lt;=12,W111,W111-12),IF(OR(W111&lt;12,W111=24),"am","pm"),"-",IF(X111&lt;=12,X111,X111-12),IF(OR(X111&lt;12,X111=24),"am","pm")),"")</f>
        <v>3pm-7pm</v>
      </c>
      <c r="AL111" s="1" t="str">
        <f>IF(J111&gt;0,CONCATENATE(IF(Y111&lt;=12,Y111,Y111-12),IF(OR(Y111&lt;12,Y111=24),"am","pm"),"-",IF(Z111&lt;=12,Z111,Z111-12),IF(OR(Z111&lt;12,Z111=24),"am","pm")),"")</f>
        <v>11am-8.3pm</v>
      </c>
      <c r="AM111" s="1" t="str">
        <f>IF(L111&gt;0,CONCATENATE(IF(AA111&lt;=12,AA111,AA111-12),IF(OR(AA111&lt;12,AA111=24),"am","pm"),"-",IF(AB111&lt;=12,AB111,AB111-12),IF(OR(AB111&lt;12,AB111=24),"am","pm")),"")</f>
        <v>3pm-7pm</v>
      </c>
      <c r="AN111" s="1" t="str">
        <f>IF(N111&gt;0,CONCATENATE(IF(AC111&lt;=12,AC111,AC111-12),IF(OR(AC111&lt;12,AC111=24),"am","pm"),"-",IF(AD111&lt;=12,AD111,AD111-12),IF(OR(AD111&lt;12,AD111=24),"am","pm")),"")</f>
        <v>3pm-7pm</v>
      </c>
      <c r="AO111" s="1" t="str">
        <f>IF(O111&gt;0,CONCATENATE(IF(AE111&lt;=12,AE111,AE111-12),IF(OR(AE111&lt;12,AE111=24),"am","pm"),"-",IF(AF111&lt;=12,AF111,AF111-12),IF(OR(AF111&lt;12,AF111=24),"am","pm")),"")</f>
        <v>3pm-7pm</v>
      </c>
      <c r="AP111" s="1" t="str">
        <f>IF(R111&gt;0,CONCATENATE(IF(AG111&lt;=12,AG111,AG111-12),IF(OR(AG111&lt;12,AG111=24),"am","pm"),"-",IF(AH111&lt;=12,AH111,AH111-12),IF(OR(AH111&lt;12,AH111=24),"am","pm")),"")</f>
        <v>3pm-7pm</v>
      </c>
      <c r="AQ111" s="1" t="str">
        <f>IF(T111&gt;0,CONCATENATE(IF(AI111&lt;=12,AI111,AI111-12),IF(OR(AI111&lt;12,AI111=24),"am","pm"),"-",IF(AJ111&lt;=12,AJ111,AJ111-12),IF(OR(AJ111&lt;12,AJ111=24),"am","pm")),"")</f>
        <v>3pm-7pm</v>
      </c>
      <c r="AR111" s="4" t="s">
        <v>341</v>
      </c>
      <c r="AU111" s="1" t="s">
        <v>300</v>
      </c>
      <c r="AV111" s="5" t="s">
        <v>307</v>
      </c>
      <c r="AW111" s="5" t="s">
        <v>308</v>
      </c>
      <c r="AX111" s="6" t="str">
        <f>CONCATENATE("{
    'name': """,B111,""",
    'area': ","""",C111,""",",
"'hours': {
      'sunday-start':","""",H111,"""",", 'sunday-end':","""",I111,"""",", 'monday-start':","""",J111,"""",", 'monday-end':","""",K111,"""",", 'tuesday-start':","""",L111,"""",", 'tuesday-end':","""",M111,""", 'wednesday-start':","""",N111,""", 'wednesday-end':","""",O111,""", 'thursday-start':","""",P111,""", 'thursday-end':","""",Q111,""", 'friday-start':","""",R111,""", 'friday-end':","""",S111,""", 'saturday-start':","""",T111,""", 'saturday-end':","""",U111,"""","},","  'description': ","""",V111,"""",", 'link':","""",AR111,"""",", 'pricing':","""",E111,"""",",   'phone-number': ","""",F111,"""",", 'address': ","""",G111,"""",", 'other-amenities': [","'",AS111,"','",AT111,"','",AU111,"'","]",", 'has-drink':",AV111,", 'has-food':",AW111,"},")</f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>IF(AS111&gt;0,"&lt;img src=@img/outdoor.png@&gt;","")</f>
        <v/>
      </c>
      <c r="AZ111" s="1" t="str">
        <f>IF(AT111&gt;0,"&lt;img src=@img/pets.png@&gt;","")</f>
        <v/>
      </c>
      <c r="BA111" s="1" t="str">
        <f>IF(AU111="hard","&lt;img src=@img/hard.png@&gt;",IF(AU111="medium","&lt;img src=@img/medium.png@&gt;",IF(AU111="easy","&lt;img src=@img/easy.png@&gt;","")))</f>
        <v>&lt;img src=@img/easy.png@&gt;</v>
      </c>
      <c r="BB111" s="1" t="str">
        <f>IF(AV111="true","&lt;img src=@img/drinkicon.png@&gt;","")</f>
        <v>&lt;img src=@img/drinkicon.png@&gt;</v>
      </c>
      <c r="BC111" s="1" t="str">
        <f>IF(AW111="true","&lt;img src=@img/foodicon.png@&gt;","")</f>
        <v/>
      </c>
      <c r="BD111" s="1" t="str">
        <f>CONCATENATE(AY111,AZ111,BA111,BB111,BC111,BK111)</f>
        <v>&lt;img src=@img/easy.png@&gt;&lt;img src=@img/drinkicon.png@&gt;</v>
      </c>
      <c r="BE111" s="1" t="str">
        <f>CONCATENATE(IF(AS111&gt;0,"outdoor ",""),IF(AT111&gt;0,"pet ",""),IF(AV111="true","drink ",""),IF(AW111="true","food ",""),AU111," ",E111," ",C111,IF(BJ111=TRUE," kid",""))</f>
        <v>drink easy low campus</v>
      </c>
      <c r="BF111" s="1" t="str">
        <f>IF(C111="old","Old Town",IF(C111="campus","Near Campus",IF(C111="sfoco","South Foco",IF(C111="nfoco","North Foco",IF(C111="midtown","Midtown",IF(C111="cwest","Campus West",IF(C111="efoco","East FoCo",IF(C111="windsor","Windsor",""))))))))</f>
        <v>Near Campus</v>
      </c>
      <c r="BG111" s="1">
        <v>40.566623999999997</v>
      </c>
      <c r="BH111" s="1">
        <v>-105.07869100000001</v>
      </c>
      <c r="BI111" s="1" t="str">
        <f>CONCATENATE("[",BG111,",",BH111,"],")</f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200</v>
      </c>
      <c r="C112" s="1" t="s">
        <v>427</v>
      </c>
      <c r="D112" s="1" t="s">
        <v>272</v>
      </c>
      <c r="E112" s="1" t="s">
        <v>432</v>
      </c>
      <c r="G112" s="1" t="s">
        <v>201</v>
      </c>
      <c r="W112" s="1" t="str">
        <f>IF(H112&gt;0,H112/100,"")</f>
        <v/>
      </c>
      <c r="X112" s="1" t="str">
        <f>IF(I112&gt;0,I112/100,"")</f>
        <v/>
      </c>
      <c r="Y112" s="1" t="str">
        <f>IF(J112&gt;0,J112/100,"")</f>
        <v/>
      </c>
      <c r="Z112" s="1" t="str">
        <f>IF(K112&gt;0,K112/100,"")</f>
        <v/>
      </c>
      <c r="AA112" s="1" t="str">
        <f>IF(L112&gt;0,L112/100,"")</f>
        <v/>
      </c>
      <c r="AB112" s="1" t="str">
        <f>IF(M112&gt;0,M112/100,"")</f>
        <v/>
      </c>
      <c r="AC112" s="1" t="str">
        <f>IF(N112&gt;0,N112/100,"")</f>
        <v/>
      </c>
      <c r="AD112" s="1" t="str">
        <f>IF(O112&gt;0,O112/100,"")</f>
        <v/>
      </c>
      <c r="AE112" s="1" t="str">
        <f>IF(P112&gt;0,P112/100,"")</f>
        <v/>
      </c>
      <c r="AF112" s="1" t="str">
        <f>IF(Q112&gt;0,Q112/100,"")</f>
        <v/>
      </c>
      <c r="AG112" s="1" t="str">
        <f>IF(R112&gt;0,R112/100,"")</f>
        <v/>
      </c>
      <c r="AH112" s="1" t="str">
        <f>IF(S112&gt;0,S112/100,"")</f>
        <v/>
      </c>
      <c r="AI112" s="1" t="str">
        <f>IF(T112&gt;0,T112/100,"")</f>
        <v/>
      </c>
      <c r="AJ112" s="1" t="str">
        <f>IF(U112&gt;0,U112/100,"")</f>
        <v/>
      </c>
      <c r="AK112" s="1" t="str">
        <f>IF(H112&gt;0,CONCATENATE(IF(W112&lt;=12,W112,W112-12),IF(OR(W112&lt;12,W112=24),"am","pm"),"-",IF(X112&lt;=12,X112,X112-12),IF(OR(X112&lt;12,X112=24),"am","pm")),"")</f>
        <v/>
      </c>
      <c r="AL112" s="1" t="str">
        <f>IF(J112&gt;0,CONCATENATE(IF(Y112&lt;=12,Y112,Y112-12),IF(OR(Y112&lt;12,Y112=24),"am","pm"),"-",IF(Z112&lt;=12,Z112,Z112-12),IF(OR(Z112&lt;12,Z112=24),"am","pm")),"")</f>
        <v/>
      </c>
      <c r="AM112" s="1" t="str">
        <f>IF(L112&gt;0,CONCATENATE(IF(AA112&lt;=12,AA112,AA112-12),IF(OR(AA112&lt;12,AA112=24),"am","pm"),"-",IF(AB112&lt;=12,AB112,AB112-12),IF(OR(AB112&lt;12,AB112=24),"am","pm")),"")</f>
        <v/>
      </c>
      <c r="AN112" s="1" t="str">
        <f>IF(N112&gt;0,CONCATENATE(IF(AC112&lt;=12,AC112,AC112-12),IF(OR(AC112&lt;12,AC112=24),"am","pm"),"-",IF(AD112&lt;=12,AD112,AD112-12),IF(OR(AD112&lt;12,AD112=24),"am","pm")),"")</f>
        <v/>
      </c>
      <c r="AO112" s="1" t="str">
        <f>IF(O112&gt;0,CONCATENATE(IF(AE112&lt;=12,AE112,AE112-12),IF(OR(AE112&lt;12,AE112=24),"am","pm"),"-",IF(AF112&lt;=12,AF112,AF112-12),IF(OR(AF112&lt;12,AF112=24),"am","pm")),"")</f>
        <v/>
      </c>
      <c r="AP112" s="1" t="str">
        <f>IF(R112&gt;0,CONCATENATE(IF(AG112&lt;=12,AG112,AG112-12),IF(OR(AG112&lt;12,AG112=24),"am","pm"),"-",IF(AH112&lt;=12,AH112,AH112-12),IF(OR(AH112&lt;12,AH112=24),"am","pm")),"")</f>
        <v/>
      </c>
      <c r="AQ112" s="1" t="str">
        <f>IF(T112&gt;0,CONCATENATE(IF(AI112&lt;=12,AI112,AI112-12),IF(OR(AI112&lt;12,AI112=24),"am","pm"),"-",IF(AJ112&lt;=12,AJ112,AJ112-12),IF(OR(AJ112&lt;12,AJ112=24),"am","pm")),"")</f>
        <v/>
      </c>
      <c r="AR112" s="4" t="s">
        <v>351</v>
      </c>
      <c r="AS112" s="1" t="s">
        <v>296</v>
      </c>
      <c r="AT112" s="1" t="s">
        <v>306</v>
      </c>
      <c r="AU112" s="1" t="s">
        <v>28</v>
      </c>
      <c r="AV112" s="5" t="s">
        <v>308</v>
      </c>
      <c r="AW112" s="5" t="s">
        <v>308</v>
      </c>
      <c r="AX112" s="6" t="str">
        <f>CONCATENATE("{
    'name': """,B112,""",
    'area': ","""",C112,""",",
"'hours': {
      'sunday-start':","""",H112,"""",", 'sunday-end':","""",I112,"""",", 'monday-start':","""",J112,"""",", 'monday-end':","""",K112,"""",", 'tuesday-start':","""",L112,"""",", 'tuesday-end':","""",M112,""", 'wednesday-start':","""",N112,""", 'wednesday-end':","""",O112,""", 'thursday-start':","""",P112,""", 'thursday-end':","""",Q112,""", 'friday-start':","""",R112,""", 'friday-end':","""",S112,""", 'saturday-start':","""",T112,""", 'saturday-end':","""",U112,"""","},","  'description': ","""",V112,"""",", 'link':","""",AR112,"""",", 'pricing':","""",E112,"""",",   'phone-number': ","""",F112,"""",", 'address': ","""",G112,"""",", 'other-amenities': [","'",AS112,"','",AT112,"','",AU112,"'","]",", 'has-drink':",AV112,", 'has-food':",AW112,"},")</f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>IF(AS112&gt;0,"&lt;img src=@img/outdoor.png@&gt;","")</f>
        <v>&lt;img src=@img/outdoor.png@&gt;</v>
      </c>
      <c r="AZ112" s="1" t="str">
        <f>IF(AT112&gt;0,"&lt;img src=@img/pets.png@&gt;","")</f>
        <v>&lt;img src=@img/pets.png@&gt;</v>
      </c>
      <c r="BA112" s="1" t="str">
        <f>IF(AU112="hard","&lt;img src=@img/hard.png@&gt;",IF(AU112="medium","&lt;img src=@img/medium.png@&gt;",IF(AU112="easy","&lt;img src=@img/easy.png@&gt;","")))</f>
        <v>&lt;img src=@img/medium.png@&gt;</v>
      </c>
      <c r="BB112" s="1" t="str">
        <f>IF(AV112="true","&lt;img src=@img/drinkicon.png@&gt;","")</f>
        <v/>
      </c>
      <c r="BC112" s="1" t="str">
        <f>IF(AW112="true","&lt;img src=@img/foodicon.png@&gt;","")</f>
        <v/>
      </c>
      <c r="BD112" s="1" t="str">
        <f>CONCATENATE(AY112,AZ112,BA112,BB112,BC112,BK112)</f>
        <v>&lt;img src=@img/outdoor.png@&gt;&lt;img src=@img/pets.png@&gt;&lt;img src=@img/medium.png@&gt;</v>
      </c>
      <c r="BE112" s="1" t="str">
        <f>CONCATENATE(IF(AS112&gt;0,"outdoor ",""),IF(AT112&gt;0,"pet ",""),IF(AV112="true","drink ",""),IF(AW112="true","food ",""),AU112," ",E112," ",C112,IF(BJ112=TRUE," kid",""))</f>
        <v>outdoor pet medium med old</v>
      </c>
      <c r="BF112" s="1" t="str">
        <f>IF(C112="old","Old Town",IF(C112="campus","Near Campus",IF(C112="sfoco","South Foco",IF(C112="nfoco","North Foco",IF(C112="midtown","Midtown",IF(C112="cwest","Campus West",IF(C112="efoco","East FoCo",IF(C112="windsor","Windsor",""))))))))</f>
        <v>Old Town</v>
      </c>
      <c r="BG112" s="1">
        <v>40.593415</v>
      </c>
      <c r="BH112" s="1">
        <v>-105.066874</v>
      </c>
      <c r="BI112" s="1" t="str">
        <f>CONCATENATE("[",BG112,",",BH112,"],")</f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168</v>
      </c>
      <c r="C113" s="1" t="s">
        <v>309</v>
      </c>
      <c r="D113" s="1" t="s">
        <v>57</v>
      </c>
      <c r="E113" s="1" t="s">
        <v>432</v>
      </c>
      <c r="G113" s="1" t="s">
        <v>169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542</v>
      </c>
      <c r="W113" s="1" t="str">
        <f>IF(H113&gt;0,H113/100,"")</f>
        <v/>
      </c>
      <c r="X113" s="1" t="str">
        <f>IF(I113&gt;0,I113/100,"")</f>
        <v/>
      </c>
      <c r="Y113" s="1">
        <f>IF(J113&gt;0,J113/100,"")</f>
        <v>15.3</v>
      </c>
      <c r="Z113" s="1">
        <f>IF(K113&gt;0,K113/100,"")</f>
        <v>18</v>
      </c>
      <c r="AA113" s="1">
        <f>IF(L113&gt;0,L113/100,"")</f>
        <v>15.3</v>
      </c>
      <c r="AB113" s="1">
        <f>IF(M113&gt;0,M113/100,"")</f>
        <v>18</v>
      </c>
      <c r="AC113" s="1">
        <f>IF(N113&gt;0,N113/100,"")</f>
        <v>15.3</v>
      </c>
      <c r="AD113" s="1">
        <f>IF(O113&gt;0,O113/100,"")</f>
        <v>18</v>
      </c>
      <c r="AE113" s="1">
        <f>IF(P113&gt;0,P113/100,"")</f>
        <v>15.3</v>
      </c>
      <c r="AF113" s="1">
        <f>IF(Q113&gt;0,Q113/100,"")</f>
        <v>18</v>
      </c>
      <c r="AG113" s="1">
        <f>IF(R113&gt;0,R113/100,"")</f>
        <v>15.3</v>
      </c>
      <c r="AH113" s="1">
        <f>IF(S113&gt;0,S113/100,"")</f>
        <v>18</v>
      </c>
      <c r="AI113" s="1" t="str">
        <f>IF(T113&gt;0,T113/100,"")</f>
        <v/>
      </c>
      <c r="AJ113" s="1" t="str">
        <f>IF(U113&gt;0,U113/100,"")</f>
        <v/>
      </c>
      <c r="AK113" s="1" t="str">
        <f>IF(H113&gt;0,CONCATENATE(IF(W113&lt;=12,W113,W113-12),IF(OR(W113&lt;12,W113=24),"am","pm"),"-",IF(X113&lt;=12,X113,X113-12),IF(OR(X113&lt;12,X113=24),"am","pm")),"")</f>
        <v/>
      </c>
      <c r="AL113" s="1" t="str">
        <f>IF(J113&gt;0,CONCATENATE(IF(Y113&lt;=12,Y113,Y113-12),IF(OR(Y113&lt;12,Y113=24),"am","pm"),"-",IF(Z113&lt;=12,Z113,Z113-12),IF(OR(Z113&lt;12,Z113=24),"am","pm")),"")</f>
        <v>3.3pm-6pm</v>
      </c>
      <c r="AM113" s="1" t="str">
        <f>IF(L113&gt;0,CONCATENATE(IF(AA113&lt;=12,AA113,AA113-12),IF(OR(AA113&lt;12,AA113=24),"am","pm"),"-",IF(AB113&lt;=12,AB113,AB113-12),IF(OR(AB113&lt;12,AB113=24),"am","pm")),"")</f>
        <v>3.3pm-6pm</v>
      </c>
      <c r="AN113" s="1" t="str">
        <f>IF(N113&gt;0,CONCATENATE(IF(AC113&lt;=12,AC113,AC113-12),IF(OR(AC113&lt;12,AC113=24),"am","pm"),"-",IF(AD113&lt;=12,AD113,AD113-12),IF(OR(AD113&lt;12,AD113=24),"am","pm")),"")</f>
        <v>3.3pm-6pm</v>
      </c>
      <c r="AO113" s="1" t="str">
        <f>IF(O113&gt;0,CONCATENATE(IF(AE113&lt;=12,AE113,AE113-12),IF(OR(AE113&lt;12,AE113=24),"am","pm"),"-",IF(AF113&lt;=12,AF113,AF113-12),IF(OR(AF113&lt;12,AF113=24),"am","pm")),"")</f>
        <v>3.3pm-6pm</v>
      </c>
      <c r="AP113" s="1" t="str">
        <f>IF(R113&gt;0,CONCATENATE(IF(AG113&lt;=12,AG113,AG113-12),IF(OR(AG113&lt;12,AG113=24),"am","pm"),"-",IF(AH113&lt;=12,AH113,AH113-12),IF(OR(AH113&lt;12,AH113=24),"am","pm")),"")</f>
        <v>3.3pm-6pm</v>
      </c>
      <c r="AQ113" s="1" t="str">
        <f>IF(T113&gt;0,CONCATENATE(IF(AI113&lt;=12,AI113,AI113-12),IF(OR(AI113&lt;12,AI113=24),"am","pm"),"-",IF(AJ113&lt;=12,AJ113,AJ113-12),IF(OR(AJ113&lt;12,AJ113=24),"am","pm")),"")</f>
        <v/>
      </c>
      <c r="AR113" s="4" t="s">
        <v>342</v>
      </c>
      <c r="AS113" s="1" t="s">
        <v>296</v>
      </c>
      <c r="AU113" s="1" t="s">
        <v>300</v>
      </c>
      <c r="AV113" s="5" t="s">
        <v>307</v>
      </c>
      <c r="AW113" s="5" t="s">
        <v>307</v>
      </c>
      <c r="AX113" s="6" t="str">
        <f>CONCATENATE("{
    'name': """,B113,""",
    'area': ","""",C113,""",",
"'hours': {
      'sunday-start':","""",H113,"""",", 'sunday-end':","""",I113,"""",", 'monday-start':","""",J113,"""",", 'monday-end':","""",K113,"""",", 'tuesday-start':","""",L113,"""",", 'tuesday-end':","""",M113,""", 'wednesday-start':","""",N113,""", 'wednesday-end':","""",O113,""", 'thursday-start':","""",P113,""", 'thursday-end':","""",Q113,""", 'friday-start':","""",R113,""", 'friday-end':","""",S113,""", 'saturday-start':","""",T113,""", 'saturday-end':","""",U113,"""","},","  'description': ","""",V113,"""",", 'link':","""",AR113,"""",", 'pricing':","""",E113,"""",",   'phone-number': ","""",F113,"""",", 'address': ","""",G113,"""",", 'other-amenities': [","'",AS113,"','",AT113,"','",AU113,"'","]",", 'has-drink':",AV113,", 'has-food':",AW113,"},")</f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>IF(AS113&gt;0,"&lt;img src=@img/outdoor.png@&gt;","")</f>
        <v>&lt;img src=@img/outdoor.png@&gt;</v>
      </c>
      <c r="AZ113" s="1" t="str">
        <f>IF(AT113&gt;0,"&lt;img src=@img/pets.png@&gt;","")</f>
        <v/>
      </c>
      <c r="BA113" s="1" t="str">
        <f>IF(AU113="hard","&lt;img src=@img/hard.png@&gt;",IF(AU113="medium","&lt;img src=@img/medium.png@&gt;",IF(AU113="easy","&lt;img src=@img/easy.png@&gt;","")))</f>
        <v>&lt;img src=@img/easy.png@&gt;</v>
      </c>
      <c r="BB113" s="1" t="str">
        <f>IF(AV113="true","&lt;img src=@img/drinkicon.png@&gt;","")</f>
        <v>&lt;img src=@img/drinkicon.png@&gt;</v>
      </c>
      <c r="BC113" s="1" t="str">
        <f>IF(AW113="true","&lt;img src=@img/foodicon.png@&gt;","")</f>
        <v>&lt;img src=@img/foodicon.png@&gt;</v>
      </c>
      <c r="BD113" s="1" t="str">
        <f>CONCATENATE(AY113,AZ113,BA113,BB113,BC113,BK113)</f>
        <v>&lt;img src=@img/outdoor.png@&gt;&lt;img src=@img/easy.png@&gt;&lt;img src=@img/drinkicon.png@&gt;&lt;img src=@img/foodicon.png@&gt;&lt;img src=@img/kidicon.png@&gt;</v>
      </c>
      <c r="BE113" s="1" t="str">
        <f>CONCATENATE(IF(AS113&gt;0,"outdoor ",""),IF(AT113&gt;0,"pet ",""),IF(AV113="true","drink ",""),IF(AW113="true","food ",""),AU113," ",E113," ",C113,IF(BJ113=TRUE," kid",""))</f>
        <v>outdoor drink food easy med campus kid</v>
      </c>
      <c r="BF113" s="1" t="str">
        <f>IF(C113="old","Old Town",IF(C113="campus","Near Campus",IF(C113="sfoco","South Foco",IF(C113="nfoco","North Foco",IF(C113="midtown","Midtown",IF(C113="cwest","Campus West",IF(C113="efoco","East FoCo",IF(C113="windsor","Windsor",""))))))))</f>
        <v>Near Campus</v>
      </c>
      <c r="BG113" s="1">
        <v>40.572982000000003</v>
      </c>
      <c r="BH113" s="1">
        <v>-105.076702</v>
      </c>
      <c r="BI113" s="1" t="str">
        <f>CONCATENATE("[",BG113,",",BH113,"],")</f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442</v>
      </c>
    </row>
    <row r="114" spans="2:64" ht="21" customHeight="1" x14ac:dyDescent="0.25">
      <c r="B114" s="1" t="s">
        <v>662</v>
      </c>
      <c r="C114" s="1" t="s">
        <v>428</v>
      </c>
      <c r="E114" s="1" t="s">
        <v>432</v>
      </c>
      <c r="G114" s="1" t="s">
        <v>686</v>
      </c>
      <c r="W114" s="1" t="str">
        <f>IF(H114&gt;0,H114/100,"")</f>
        <v/>
      </c>
      <c r="X114" s="1" t="str">
        <f>IF(I114&gt;0,I114/100,"")</f>
        <v/>
      </c>
      <c r="Y114" s="1" t="str">
        <f>IF(J114&gt;0,J114/100,"")</f>
        <v/>
      </c>
      <c r="Z114" s="1" t="str">
        <f>IF(K114&gt;0,K114/100,"")</f>
        <v/>
      </c>
      <c r="AA114" s="1" t="str">
        <f>IF(L114&gt;0,L114/100,"")</f>
        <v/>
      </c>
      <c r="AB114" s="1" t="str">
        <f>IF(M114&gt;0,M114/100,"")</f>
        <v/>
      </c>
      <c r="AC114" s="1" t="str">
        <f>IF(N114&gt;0,N114/100,"")</f>
        <v/>
      </c>
      <c r="AD114" s="1" t="str">
        <f>IF(O114&gt;0,O114/100,"")</f>
        <v/>
      </c>
      <c r="AE114" s="1" t="str">
        <f>IF(P114&gt;0,P114/100,"")</f>
        <v/>
      </c>
      <c r="AF114" s="1" t="str">
        <f>IF(Q114&gt;0,Q114/100,"")</f>
        <v/>
      </c>
      <c r="AG114" s="1" t="str">
        <f>IF(R114&gt;0,R114/100,"")</f>
        <v/>
      </c>
      <c r="AH114" s="1" t="str">
        <f>IF(S114&gt;0,S114/100,"")</f>
        <v/>
      </c>
      <c r="AI114" s="1" t="str">
        <f>IF(T114&gt;0,T114/100,"")</f>
        <v/>
      </c>
      <c r="AJ114" s="1" t="str">
        <f>IF(U114&gt;0,U114/100,"")</f>
        <v/>
      </c>
      <c r="AK114" s="1" t="str">
        <f>IF(H114&gt;0,CONCATENATE(IF(W114&lt;=12,W114,W114-12),IF(OR(W114&lt;12,W114=24),"am","pm"),"-",IF(X114&lt;=12,X114,X114-12),IF(OR(X114&lt;12,X114=24),"am","pm")),"")</f>
        <v/>
      </c>
      <c r="AL114" s="1" t="str">
        <f>IF(J114&gt;0,CONCATENATE(IF(Y114&lt;=12,Y114,Y114-12),IF(OR(Y114&lt;12,Y114=24),"am","pm"),"-",IF(Z114&lt;=12,Z114,Z114-12),IF(OR(Z114&lt;12,Z114=24),"am","pm")),"")</f>
        <v/>
      </c>
      <c r="AM114" s="1" t="str">
        <f>IF(L114&gt;0,CONCATENATE(IF(AA114&lt;=12,AA114,AA114-12),IF(OR(AA114&lt;12,AA114=24),"am","pm"),"-",IF(AB114&lt;=12,AB114,AB114-12),IF(OR(AB114&lt;12,AB114=24),"am","pm")),"")</f>
        <v/>
      </c>
      <c r="AN114" s="1" t="str">
        <f>IF(N114&gt;0,CONCATENATE(IF(AC114&lt;=12,AC114,AC114-12),IF(OR(AC114&lt;12,AC114=24),"am","pm"),"-",IF(AD114&lt;=12,AD114,AD114-12),IF(OR(AD114&lt;12,AD114=24),"am","pm")),"")</f>
        <v/>
      </c>
      <c r="AO114" s="1" t="str">
        <f>IF(O114&gt;0,CONCATENATE(IF(AE114&lt;=12,AE114,AE114-12),IF(OR(AE114&lt;12,AE114=24),"am","pm"),"-",IF(AF114&lt;=12,AF114,AF114-12),IF(OR(AF114&lt;12,AF114=24),"am","pm")),"")</f>
        <v/>
      </c>
      <c r="AP114" s="1" t="str">
        <f>IF(R114&gt;0,CONCATENATE(IF(AG114&lt;=12,AG114,AG114-12),IF(OR(AG114&lt;12,AG114=24),"am","pm"),"-",IF(AH114&lt;=12,AH114,AH114-12),IF(OR(AH114&lt;12,AH114=24),"am","pm")),"")</f>
        <v/>
      </c>
      <c r="AQ114" s="1" t="str">
        <f>IF(T114&gt;0,CONCATENATE(IF(AI114&lt;=12,AI114,AI114-12),IF(OR(AI114&lt;12,AI114=24),"am","pm"),"-",IF(AJ114&lt;=12,AJ114,AJ114-12),IF(OR(AJ114&lt;12,AJ114=24),"am","pm")),"")</f>
        <v/>
      </c>
      <c r="AR114" s="1" t="s">
        <v>718</v>
      </c>
      <c r="AU114" s="1" t="s">
        <v>300</v>
      </c>
      <c r="AV114" s="5" t="s">
        <v>308</v>
      </c>
      <c r="AW114" s="5" t="s">
        <v>308</v>
      </c>
      <c r="AX114" s="6" t="str">
        <f>CONCATENATE("{
    'name': """,B114,""",
    'area': ","""",C114,""",",
"'hours': {
      'sunday-start':","""",H114,"""",", 'sunday-end':","""",I114,"""",", 'monday-start':","""",J114,"""",", 'monday-end':","""",K114,"""",", 'tuesday-start':","""",L114,"""",", 'tuesday-end':","""",M114,""", 'wednesday-start':","""",N114,""", 'wednesday-end':","""",O114,""", 'thursday-start':","""",P114,""", 'thursday-end':","""",Q114,""", 'friday-start':","""",R114,""", 'friday-end':","""",S114,""", 'saturday-start':","""",T114,""", 'saturday-end':","""",U114,"""","},","  'description': ","""",V114,"""",", 'link':","""",AR114,"""",", 'pricing':","""",E114,"""",",   'phone-number': ","""",F114,"""",", 'address': ","""",G114,"""",", 'other-amenities': [","'",AS114,"','",AT114,"','",AU114,"'","]",", 'has-drink':",AV114,", 'has-food':",AW114,"},")</f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>IF(AS114&gt;0,"&lt;img src=@img/outdoor.png@&gt;","")</f>
        <v/>
      </c>
      <c r="AZ114" s="1" t="str">
        <f>IF(AT114&gt;0,"&lt;img src=@img/pets.png@&gt;","")</f>
        <v/>
      </c>
      <c r="BA114" s="1" t="str">
        <f>IF(AU114="hard","&lt;img src=@img/hard.png@&gt;",IF(AU114="medium","&lt;img src=@img/medium.png@&gt;",IF(AU114="easy","&lt;img src=@img/easy.png@&gt;","")))</f>
        <v>&lt;img src=@img/easy.png@&gt;</v>
      </c>
      <c r="BB114" s="1" t="str">
        <f>IF(AV114="true","&lt;img src=@img/drinkicon.png@&gt;","")</f>
        <v/>
      </c>
      <c r="BC114" s="1" t="str">
        <f>IF(AW114="true","&lt;img src=@img/foodicon.png@&gt;","")</f>
        <v/>
      </c>
      <c r="BD114" s="1" t="str">
        <f>CONCATENATE(AY114,AZ114,BA114,BB114,BC114,BK114)</f>
        <v>&lt;img src=@img/easy.png@&gt;</v>
      </c>
      <c r="BE114" s="1" t="str">
        <f>CONCATENATE(IF(AS114&gt;0,"outdoor ",""),IF(AT114&gt;0,"pet ",""),IF(AV114="true","drink ",""),IF(AW114="true","food ",""),AU114," ",E114," ",C114,IF(BJ114=TRUE," kid",""))</f>
        <v>easy med nfoco</v>
      </c>
      <c r="BF114" s="1" t="str">
        <f>IF(C114="old","Old Town",IF(C114="campus","Near Campus",IF(C114="sfoco","South Foco",IF(C114="nfoco","North Foco",IF(C114="midtown","Midtown",IF(C114="cwest","Campus West",IF(C114="efoco","East FoCo",IF(C114="windsor","Windsor",""))))))))</f>
        <v>North Foco</v>
      </c>
      <c r="BG114" s="1">
        <v>40.583579999999998</v>
      </c>
      <c r="BH114" s="1">
        <v>-105.04801</v>
      </c>
      <c r="BI114" s="1" t="str">
        <f>CONCATENATE("[",BG114,",",BH114,"],")</f>
        <v>[40.58358,-105.04801],</v>
      </c>
    </row>
    <row r="115" spans="2:64" ht="21" customHeight="1" x14ac:dyDescent="0.25">
      <c r="B115" s="1" t="s">
        <v>123</v>
      </c>
      <c r="C115" s="1" t="s">
        <v>310</v>
      </c>
      <c r="D115" s="1" t="s">
        <v>124</v>
      </c>
      <c r="E115" s="1" t="s">
        <v>432</v>
      </c>
      <c r="G115" s="3" t="s">
        <v>125</v>
      </c>
      <c r="W115" s="1" t="str">
        <f>IF(H115&gt;0,H115/100,"")</f>
        <v/>
      </c>
      <c r="X115" s="1" t="str">
        <f>IF(I115&gt;0,I115/100,"")</f>
        <v/>
      </c>
      <c r="Y115" s="1" t="str">
        <f>IF(J115&gt;0,J115/100,"")</f>
        <v/>
      </c>
      <c r="Z115" s="1" t="str">
        <f>IF(K115&gt;0,K115/100,"")</f>
        <v/>
      </c>
      <c r="AA115" s="1" t="str">
        <f>IF(L115&gt;0,L115/100,"")</f>
        <v/>
      </c>
      <c r="AB115" s="1" t="str">
        <f>IF(M115&gt;0,M115/100,"")</f>
        <v/>
      </c>
      <c r="AC115" s="1" t="str">
        <f>IF(N115&gt;0,N115/100,"")</f>
        <v/>
      </c>
      <c r="AD115" s="1" t="str">
        <f>IF(O115&gt;0,O115/100,"")</f>
        <v/>
      </c>
      <c r="AE115" s="1" t="str">
        <f>IF(P115&gt;0,P115/100,"")</f>
        <v/>
      </c>
      <c r="AF115" s="1" t="str">
        <f>IF(Q115&gt;0,Q115/100,"")</f>
        <v/>
      </c>
      <c r="AG115" s="1" t="str">
        <f>IF(R115&gt;0,R115/100,"")</f>
        <v/>
      </c>
      <c r="AH115" s="1" t="str">
        <f>IF(S115&gt;0,S115/100,"")</f>
        <v/>
      </c>
      <c r="AI115" s="1" t="str">
        <f>IF(T115&gt;0,T115/100,"")</f>
        <v/>
      </c>
      <c r="AJ115" s="1" t="str">
        <f>IF(U115&gt;0,U115/100,"")</f>
        <v/>
      </c>
      <c r="AK115" s="1" t="str">
        <f>IF(H115&gt;0,CONCATENATE(IF(W115&lt;=12,W115,W115-12),IF(OR(W115&lt;12,W115=24),"am","pm"),"-",IF(X115&lt;=12,X115,X115-12),IF(OR(X115&lt;12,X115=24),"am","pm")),"")</f>
        <v/>
      </c>
      <c r="AL115" s="1" t="str">
        <f>IF(J115&gt;0,CONCATENATE(IF(Y115&lt;=12,Y115,Y115-12),IF(OR(Y115&lt;12,Y115=24),"am","pm"),"-",IF(Z115&lt;=12,Z115,Z115-12),IF(OR(Z115&lt;12,Z115=24),"am","pm")),"")</f>
        <v/>
      </c>
      <c r="AM115" s="1" t="str">
        <f>IF(L115&gt;0,CONCATENATE(IF(AA115&lt;=12,AA115,AA115-12),IF(OR(AA115&lt;12,AA115=24),"am","pm"),"-",IF(AB115&lt;=12,AB115,AB115-12),IF(OR(AB115&lt;12,AB115=24),"am","pm")),"")</f>
        <v/>
      </c>
      <c r="AN115" s="1" t="str">
        <f>IF(N115&gt;0,CONCATENATE(IF(AC115&lt;=12,AC115,AC115-12),IF(OR(AC115&lt;12,AC115=24),"am","pm"),"-",IF(AD115&lt;=12,AD115,AD115-12),IF(OR(AD115&lt;12,AD115=24),"am","pm")),"")</f>
        <v/>
      </c>
      <c r="AO115" s="1" t="str">
        <f>IF(O115&gt;0,CONCATENATE(IF(AE115&lt;=12,AE115,AE115-12),IF(OR(AE115&lt;12,AE115=24),"am","pm"),"-",IF(AF115&lt;=12,AF115,AF115-12),IF(OR(AF115&lt;12,AF115=24),"am","pm")),"")</f>
        <v/>
      </c>
      <c r="AP115" s="1" t="str">
        <f>IF(R115&gt;0,CONCATENATE(IF(AG115&lt;=12,AG115,AG115-12),IF(OR(AG115&lt;12,AG115=24),"am","pm"),"-",IF(AH115&lt;=12,AH115,AH115-12),IF(OR(AH115&lt;12,AH115=24),"am","pm")),"")</f>
        <v/>
      </c>
      <c r="AQ115" s="1" t="str">
        <f>IF(T115&gt;0,CONCATENATE(IF(AI115&lt;=12,AI115,AI115-12),IF(OR(AI115&lt;12,AI115=24),"am","pm"),"-",IF(AJ115&lt;=12,AJ115,AJ115-12),IF(OR(AJ115&lt;12,AJ115=24),"am","pm")),"")</f>
        <v/>
      </c>
      <c r="AR115" s="8" t="s">
        <v>249</v>
      </c>
      <c r="AU115" s="1" t="s">
        <v>300</v>
      </c>
      <c r="AV115" s="5" t="s">
        <v>308</v>
      </c>
      <c r="AW115" s="5" t="s">
        <v>308</v>
      </c>
      <c r="AX115" s="6" t="str">
        <f>CONCATENATE("{
    'name': """,B115,""",
    'area': ","""",C115,""",",
"'hours': {
      'sunday-start':","""",H115,"""",", 'sunday-end':","""",I115,"""",", 'monday-start':","""",J115,"""",", 'monday-end':","""",K115,"""",", 'tuesday-start':","""",L115,"""",", 'tuesday-end':","""",M115,""", 'wednesday-start':","""",N115,""", 'wednesday-end':","""",O115,""", 'thursday-start':","""",P115,""", 'thursday-end':","""",Q115,""", 'friday-start':","""",R115,""", 'friday-end':","""",S115,""", 'saturday-start':","""",T115,""", 'saturday-end':","""",U115,"""","},","  'description': ","""",V115,"""",", 'link':","""",AR115,"""",", 'pricing':","""",E115,"""",",   'phone-number': ","""",F115,"""",", 'address': ","""",G115,"""",", 'other-amenities': [","'",AS115,"','",AT115,"','",AU115,"'","]",", 'has-drink':",AV115,", 'has-food':",AW115,"},")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>IF(AS115&gt;0,"&lt;img src=@img/outdoor.png@&gt;","")</f>
        <v/>
      </c>
      <c r="AZ115" s="1" t="str">
        <f>IF(AT115&gt;0,"&lt;img src=@img/pets.png@&gt;","")</f>
        <v/>
      </c>
      <c r="BA115" s="1" t="str">
        <f>IF(AU115="hard","&lt;img src=@img/hard.png@&gt;",IF(AU115="medium","&lt;img src=@img/medium.png@&gt;",IF(AU115="easy","&lt;img src=@img/easy.png@&gt;","")))</f>
        <v>&lt;img src=@img/easy.png@&gt;</v>
      </c>
      <c r="BB115" s="1" t="str">
        <f>IF(AV115="true","&lt;img src=@img/drinkicon.png@&gt;","")</f>
        <v/>
      </c>
      <c r="BC115" s="1" t="str">
        <f>IF(AW115="true","&lt;img src=@img/foodicon.png@&gt;","")</f>
        <v/>
      </c>
      <c r="BD115" s="1" t="str">
        <f>CONCATENATE(AY115,AZ115,BA115,BB115,BC115,BK115)</f>
        <v>&lt;img src=@img/easy.png@&gt;</v>
      </c>
      <c r="BE115" s="1" t="str">
        <f>CONCATENATE(IF(AS115&gt;0,"outdoor ",""),IF(AT115&gt;0,"pet ",""),IF(AV115="true","drink ",""),IF(AW115="true","food ",""),AU115," ",E115," ",C115,IF(BJ115=TRUE," kid",""))</f>
        <v>easy med midtown</v>
      </c>
      <c r="BF115" s="1" t="str">
        <f>IF(C115="old","Old Town",IF(C115="campus","Near Campus",IF(C115="sfoco","South Foco",IF(C115="nfoco","North Foco",IF(C115="midtown","Midtown",IF(C115="cwest","Campus West",IF(C115="efoco","East FoCo",IF(C115="windsor","Windsor",""))))))))</f>
        <v>Midtown</v>
      </c>
      <c r="BG115" s="1">
        <v>40.549143999999998</v>
      </c>
      <c r="BH115" s="1">
        <v>-105.076063</v>
      </c>
      <c r="BI115" s="1" t="str">
        <f>CONCATENATE("[",BG115,",",BH115,"],")</f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123</v>
      </c>
      <c r="C116" s="1" t="s">
        <v>310</v>
      </c>
      <c r="G116" s="9" t="s">
        <v>619</v>
      </c>
      <c r="W116" s="1" t="str">
        <f>IF(H116&gt;0,H116/100,"")</f>
        <v/>
      </c>
      <c r="X116" s="1" t="str">
        <f>IF(I116&gt;0,I116/100,"")</f>
        <v/>
      </c>
      <c r="Y116" s="1" t="str">
        <f>IF(J116&gt;0,J116/100,"")</f>
        <v/>
      </c>
      <c r="Z116" s="1" t="str">
        <f>IF(K116&gt;0,K116/100,"")</f>
        <v/>
      </c>
      <c r="AA116" s="1" t="str">
        <f>IF(L116&gt;0,L116/100,"")</f>
        <v/>
      </c>
      <c r="AB116" s="1" t="str">
        <f>IF(M116&gt;0,M116/100,"")</f>
        <v/>
      </c>
      <c r="AC116" s="1" t="str">
        <f>IF(N116&gt;0,N116/100,"")</f>
        <v/>
      </c>
      <c r="AD116" s="1" t="str">
        <f>IF(O116&gt;0,O116/100,"")</f>
        <v/>
      </c>
      <c r="AE116" s="1" t="str">
        <f>IF(P116&gt;0,P116/100,"")</f>
        <v/>
      </c>
      <c r="AF116" s="1" t="str">
        <f>IF(Q116&gt;0,Q116/100,"")</f>
        <v/>
      </c>
      <c r="AG116" s="1" t="str">
        <f>IF(R116&gt;0,R116/100,"")</f>
        <v/>
      </c>
      <c r="AH116" s="1" t="str">
        <f>IF(S116&gt;0,S116/100,"")</f>
        <v/>
      </c>
      <c r="AI116" s="1" t="str">
        <f>IF(T116&gt;0,T116/100,"")</f>
        <v/>
      </c>
      <c r="AJ116" s="1" t="str">
        <f>IF(U116&gt;0,U116/100,"")</f>
        <v/>
      </c>
      <c r="AK116" s="1" t="str">
        <f>IF(H116&gt;0,CONCATENATE(IF(W116&lt;=12,W116,W116-12),IF(OR(W116&lt;12,W116=24),"am","pm"),"-",IF(X116&lt;=12,X116,X116-12),IF(OR(X116&lt;12,X116=24),"am","pm")),"")</f>
        <v/>
      </c>
      <c r="AL116" s="1" t="str">
        <f>IF(J116&gt;0,CONCATENATE(IF(Y116&lt;=12,Y116,Y116-12),IF(OR(Y116&lt;12,Y116=24),"am","pm"),"-",IF(Z116&lt;=12,Z116,Z116-12),IF(OR(Z116&lt;12,Z116=24),"am","pm")),"")</f>
        <v/>
      </c>
      <c r="AM116" s="1" t="str">
        <f>IF(L116&gt;0,CONCATENATE(IF(AA116&lt;=12,AA116,AA116-12),IF(OR(AA116&lt;12,AA116=24),"am","pm"),"-",IF(AB116&lt;=12,AB116,AB116-12),IF(OR(AB116&lt;12,AB116=24),"am","pm")),"")</f>
        <v/>
      </c>
      <c r="AN116" s="1" t="str">
        <f>IF(N116&gt;0,CONCATENATE(IF(AC116&lt;=12,AC116,AC116-12),IF(OR(AC116&lt;12,AC116=24),"am","pm"),"-",IF(AD116&lt;=12,AD116,AD116-12),IF(OR(AD116&lt;12,AD116=24),"am","pm")),"")</f>
        <v/>
      </c>
      <c r="AO116" s="1" t="str">
        <f>IF(O116&gt;0,CONCATENATE(IF(AE116&lt;=12,AE116,AE116-12),IF(OR(AE116&lt;12,AE116=24),"am","pm"),"-",IF(AF116&lt;=12,AF116,AF116-12),IF(OR(AF116&lt;12,AF116=24),"am","pm")),"")</f>
        <v/>
      </c>
      <c r="AP116" s="1" t="str">
        <f>IF(R116&gt;0,CONCATENATE(IF(AG116&lt;=12,AG116,AG116-12),IF(OR(AG116&lt;12,AG116=24),"am","pm"),"-",IF(AH116&lt;=12,AH116,AH116-12),IF(OR(AH116&lt;12,AH116=24),"am","pm")),"")</f>
        <v/>
      </c>
      <c r="AQ116" s="1" t="str">
        <f>IF(T116&gt;0,CONCATENATE(IF(AI116&lt;=12,AI116,AI116-12),IF(OR(AI116&lt;12,AI116=24),"am","pm"),"-",IF(AJ116&lt;=12,AJ116,AJ116-12),IF(OR(AJ116&lt;12,AJ116=24),"am","pm")),"")</f>
        <v/>
      </c>
      <c r="AR116" s="15" t="s">
        <v>620</v>
      </c>
      <c r="AU116" s="1" t="s">
        <v>300</v>
      </c>
      <c r="AV116" s="1" t="b">
        <v>0</v>
      </c>
      <c r="AW116" s="1" t="b">
        <v>0</v>
      </c>
      <c r="AX116" s="6" t="str">
        <f>CONCATENATE("{
    'name': """,B116,""",
    'area': ","""",C116,""",",
"'hours': {
      'sunday-start':","""",H116,"""",", 'sunday-end':","""",I116,"""",", 'monday-start':","""",J116,"""",", 'monday-end':","""",K116,"""",", 'tuesday-start':","""",L116,"""",", 'tuesday-end':","""",M116,""", 'wednesday-start':","""",N116,""", 'wednesday-end':","""",O116,""", 'thursday-start':","""",P116,""", 'thursday-end':","""",Q116,""", 'friday-start':","""",R116,""", 'friday-end':","""",S116,""", 'saturday-start':","""",T116,""", 'saturday-end':","""",U116,"""","},","  'description': ","""",V116,"""",", 'link':","""",AR116,"""",", 'pricing':","""",E116,"""",",   'phone-number': ","""",F116,"""",", 'address': ","""",G116,"""",", 'other-amenities': [","'",AS116,"','",AT116,"','",AU116,"'","]",", 'has-drink':",AV116,", 'has-food':",AW116,"},")</f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>IF(AS116&gt;0,"&lt;img src=@img/outdoor.png@&gt;","")</f>
        <v/>
      </c>
      <c r="AZ116" s="1" t="str">
        <f>IF(AT116&gt;0,"&lt;img src=@img/pets.png@&gt;","")</f>
        <v/>
      </c>
      <c r="BA116" s="1" t="str">
        <f>IF(AU116="hard","&lt;img src=@img/hard.png@&gt;",IF(AU116="medium","&lt;img src=@img/medium.png@&gt;",IF(AU116="easy","&lt;img src=@img/easy.png@&gt;","")))</f>
        <v>&lt;img src=@img/easy.png@&gt;</v>
      </c>
      <c r="BB116" s="1" t="str">
        <f>IF(AV116="true","&lt;img src=@img/drinkicon.png@&gt;","")</f>
        <v/>
      </c>
      <c r="BC116" s="1" t="str">
        <f>IF(AW116="true","&lt;img src=@img/foodicon.png@&gt;","")</f>
        <v/>
      </c>
      <c r="BD116" s="1" t="str">
        <f>CONCATENATE(AY116,AZ116,BA116,BB116,BC116,BK116)</f>
        <v>&lt;img src=@img/easy.png@&gt;</v>
      </c>
      <c r="BE116" s="1" t="str">
        <f>CONCATENATE(IF(AS116&gt;0,"outdoor ",""),IF(AT116&gt;0,"pet ",""),IF(AV116="true","drink ",""),IF(AW116="true","food ",""),AU116," ",E116," ",C116,IF(BJ116=TRUE," kid",""))</f>
        <v>easy  midtown</v>
      </c>
      <c r="BF116" s="1" t="str">
        <f>IF(C116="old","Old Town",IF(C116="campus","Near Campus",IF(C116="sfoco","South Foco",IF(C116="nfoco","North Foco",IF(C116="midtown","Midtown",IF(C116="cwest","Campus West",IF(C116="efoco","East FoCo",IF(C116="windsor","Windsor",""))))))))</f>
        <v>Midtown</v>
      </c>
      <c r="BG116" s="1">
        <v>40.549100000000003</v>
      </c>
      <c r="BH116" s="1">
        <v>-105.07603</v>
      </c>
      <c r="BI116" s="1" t="str">
        <f>CONCATENATE("[",BG116,",",BH116,"],")</f>
        <v>[40.5491,-105.07603],</v>
      </c>
    </row>
    <row r="117" spans="2:64" ht="21" customHeight="1" x14ac:dyDescent="0.25">
      <c r="B117" s="1" t="s">
        <v>660</v>
      </c>
      <c r="C117" s="1" t="s">
        <v>310</v>
      </c>
      <c r="E117" s="1" t="s">
        <v>54</v>
      </c>
      <c r="G117" s="1" t="s">
        <v>684</v>
      </c>
      <c r="W117" s="1" t="str">
        <f>IF(H117&gt;0,H117/100,"")</f>
        <v/>
      </c>
      <c r="X117" s="1" t="str">
        <f>IF(I117&gt;0,I117/100,"")</f>
        <v/>
      </c>
      <c r="Y117" s="1" t="str">
        <f>IF(J117&gt;0,J117/100,"")</f>
        <v/>
      </c>
      <c r="Z117" s="1" t="str">
        <f>IF(K117&gt;0,K117/100,"")</f>
        <v/>
      </c>
      <c r="AA117" s="1" t="str">
        <f>IF(L117&gt;0,L117/100,"")</f>
        <v/>
      </c>
      <c r="AB117" s="1" t="str">
        <f>IF(M117&gt;0,M117/100,"")</f>
        <v/>
      </c>
      <c r="AC117" s="1" t="str">
        <f>IF(N117&gt;0,N117/100,"")</f>
        <v/>
      </c>
      <c r="AD117" s="1" t="str">
        <f>IF(O117&gt;0,O117/100,"")</f>
        <v/>
      </c>
      <c r="AE117" s="1" t="str">
        <f>IF(P117&gt;0,P117/100,"")</f>
        <v/>
      </c>
      <c r="AF117" s="1" t="str">
        <f>IF(Q117&gt;0,Q117/100,"")</f>
        <v/>
      </c>
      <c r="AG117" s="1" t="str">
        <f>IF(R117&gt;0,R117/100,"")</f>
        <v/>
      </c>
      <c r="AH117" s="1" t="str">
        <f>IF(S117&gt;0,S117/100,"")</f>
        <v/>
      </c>
      <c r="AI117" s="1" t="str">
        <f>IF(T117&gt;0,T117/100,"")</f>
        <v/>
      </c>
      <c r="AJ117" s="1" t="str">
        <f>IF(U117&gt;0,U117/100,"")</f>
        <v/>
      </c>
      <c r="AK117" s="1" t="str">
        <f>IF(H117&gt;0,CONCATENATE(IF(W117&lt;=12,W117,W117-12),IF(OR(W117&lt;12,W117=24),"am","pm"),"-",IF(X117&lt;=12,X117,X117-12),IF(OR(X117&lt;12,X117=24),"am","pm")),"")</f>
        <v/>
      </c>
      <c r="AL117" s="1" t="str">
        <f>IF(J117&gt;0,CONCATENATE(IF(Y117&lt;=12,Y117,Y117-12),IF(OR(Y117&lt;12,Y117=24),"am","pm"),"-",IF(Z117&lt;=12,Z117,Z117-12),IF(OR(Z117&lt;12,Z117=24),"am","pm")),"")</f>
        <v/>
      </c>
      <c r="AM117" s="1" t="str">
        <f>IF(L117&gt;0,CONCATENATE(IF(AA117&lt;=12,AA117,AA117-12),IF(OR(AA117&lt;12,AA117=24),"am","pm"),"-",IF(AB117&lt;=12,AB117,AB117-12),IF(OR(AB117&lt;12,AB117=24),"am","pm")),"")</f>
        <v/>
      </c>
      <c r="AN117" s="1" t="str">
        <f>IF(N117&gt;0,CONCATENATE(IF(AC117&lt;=12,AC117,AC117-12),IF(OR(AC117&lt;12,AC117=24),"am","pm"),"-",IF(AD117&lt;=12,AD117,AD117-12),IF(OR(AD117&lt;12,AD117=24),"am","pm")),"")</f>
        <v/>
      </c>
      <c r="AO117" s="1" t="str">
        <f>IF(O117&gt;0,CONCATENATE(IF(AE117&lt;=12,AE117,AE117-12),IF(OR(AE117&lt;12,AE117=24),"am","pm"),"-",IF(AF117&lt;=12,AF117,AF117-12),IF(OR(AF117&lt;12,AF117=24),"am","pm")),"")</f>
        <v/>
      </c>
      <c r="AP117" s="1" t="str">
        <f>IF(R117&gt;0,CONCATENATE(IF(AG117&lt;=12,AG117,AG117-12),IF(OR(AG117&lt;12,AG117=24),"am","pm"),"-",IF(AH117&lt;=12,AH117,AH117-12),IF(OR(AH117&lt;12,AH117=24),"am","pm")),"")</f>
        <v/>
      </c>
      <c r="AQ117" s="1" t="str">
        <f>IF(T117&gt;0,CONCATENATE(IF(AI117&lt;=12,AI117,AI117-12),IF(OR(AI117&lt;12,AI117=24),"am","pm"),"-",IF(AJ117&lt;=12,AJ117,AJ117-12),IF(OR(AJ117&lt;12,AJ117=24),"am","pm")),"")</f>
        <v/>
      </c>
      <c r="AT117" s="1" t="s">
        <v>306</v>
      </c>
      <c r="AU117" s="1" t="s">
        <v>28</v>
      </c>
      <c r="AV117" s="5" t="s">
        <v>308</v>
      </c>
      <c r="AW117" s="5" t="s">
        <v>308</v>
      </c>
      <c r="AX117" s="6" t="str">
        <f>CONCATENATE("{
    'name': """,B117,""",
    'area': ","""",C117,""",",
"'hours': {
      'sunday-start':","""",H117,"""",", 'sunday-end':","""",I117,"""",", 'monday-start':","""",J117,"""",", 'monday-end':","""",K117,"""",", 'tuesday-start':","""",L117,"""",", 'tuesday-end':","""",M117,""", 'wednesday-start':","""",N117,""", 'wednesday-end':","""",O117,""", 'thursday-start':","""",P117,""", 'thursday-end':","""",Q117,""", 'friday-start':","""",R117,""", 'friday-end':","""",S117,""", 'saturday-start':","""",T117,""", 'saturday-end':","""",U117,"""","},","  'description': ","""",V117,"""",", 'link':","""",AR117,"""",", 'pricing':","""",E117,"""",",   'phone-number': ","""",F117,"""",", 'address': ","""",G117,"""",", 'other-amenities': [","'",AS117,"','",AT117,"','",AU117,"'","]",", 'has-drink':",AV117,", 'has-food':",AW117,"},")</f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>IF(AS117&gt;0,"&lt;img src=@img/outdoor.png@&gt;","")</f>
        <v/>
      </c>
      <c r="AZ117" s="1" t="str">
        <f>IF(AT117&gt;0,"&lt;img src=@img/pets.png@&gt;","")</f>
        <v>&lt;img src=@img/pets.png@&gt;</v>
      </c>
      <c r="BA117" s="1" t="str">
        <f>IF(AU117="hard","&lt;img src=@img/hard.png@&gt;",IF(AU117="medium","&lt;img src=@img/medium.png@&gt;",IF(AU117="easy","&lt;img src=@img/easy.png@&gt;","")))</f>
        <v>&lt;img src=@img/medium.png@&gt;</v>
      </c>
      <c r="BB117" s="1" t="str">
        <f>IF(AV117="true","&lt;img src=@img/drinkicon.png@&gt;","")</f>
        <v/>
      </c>
      <c r="BC117" s="1" t="str">
        <f>IF(AW117="true","&lt;img src=@img/foodicon.png@&gt;","")</f>
        <v/>
      </c>
      <c r="BD117" s="1" t="str">
        <f>CONCATENATE(AY117,AZ117,BA117,BB117,BC117,BK117)</f>
        <v>&lt;img src=@img/pets.png@&gt;&lt;img src=@img/medium.png@&gt;</v>
      </c>
      <c r="BE117" s="1" t="str">
        <f>CONCATENATE(IF(AS117&gt;0,"outdoor ",""),IF(AT117&gt;0,"pet ",""),IF(AV117="true","drink ",""),IF(AW117="true","food ",""),AU117," ",E117," ",C117,IF(BJ117=TRUE," kid",""))</f>
        <v>pet medium low midtown</v>
      </c>
      <c r="BF117" s="1" t="str">
        <f>IF(C117="old","Old Town",IF(C117="campus","Near Campus",IF(C117="sfoco","South Foco",IF(C117="nfoco","North Foco",IF(C117="midtown","Midtown",IF(C117="cwest","Campus West",IF(C117="efoco","East FoCo",IF(C117="windsor","Windsor",""))))))))</f>
        <v>Midtown</v>
      </c>
      <c r="BG117" s="1">
        <v>40.550649999999997</v>
      </c>
      <c r="BH117" s="1">
        <v>-105.04275</v>
      </c>
      <c r="BI117" s="1" t="str">
        <f>CONCATENATE("[",BG117,",",BH117,"],")</f>
        <v>[40.55065,-105.04275],</v>
      </c>
    </row>
    <row r="118" spans="2:64" ht="21" customHeight="1" x14ac:dyDescent="0.25">
      <c r="B118" s="1" t="s">
        <v>202</v>
      </c>
      <c r="C118" s="1" t="s">
        <v>427</v>
      </c>
      <c r="D118" s="1" t="s">
        <v>272</v>
      </c>
      <c r="E118" s="1" t="s">
        <v>432</v>
      </c>
      <c r="G118" s="1" t="s">
        <v>203</v>
      </c>
      <c r="W118" s="1" t="str">
        <f>IF(H118&gt;0,H118/100,"")</f>
        <v/>
      </c>
      <c r="X118" s="1" t="str">
        <f>IF(I118&gt;0,I118/100,"")</f>
        <v/>
      </c>
      <c r="Y118" s="1" t="str">
        <f>IF(J118&gt;0,J118/100,"")</f>
        <v/>
      </c>
      <c r="Z118" s="1" t="str">
        <f>IF(K118&gt;0,K118/100,"")</f>
        <v/>
      </c>
      <c r="AA118" s="1" t="str">
        <f>IF(L118&gt;0,L118/100,"")</f>
        <v/>
      </c>
      <c r="AB118" s="1" t="str">
        <f>IF(M118&gt;0,M118/100,"")</f>
        <v/>
      </c>
      <c r="AC118" s="1" t="str">
        <f>IF(N118&gt;0,N118/100,"")</f>
        <v/>
      </c>
      <c r="AD118" s="1" t="str">
        <f>IF(O118&gt;0,O118/100,"")</f>
        <v/>
      </c>
      <c r="AE118" s="1" t="str">
        <f>IF(P118&gt;0,P118/100,"")</f>
        <v/>
      </c>
      <c r="AF118" s="1" t="str">
        <f>IF(Q118&gt;0,Q118/100,"")</f>
        <v/>
      </c>
      <c r="AG118" s="1" t="str">
        <f>IF(R118&gt;0,R118/100,"")</f>
        <v/>
      </c>
      <c r="AH118" s="1" t="str">
        <f>IF(S118&gt;0,S118/100,"")</f>
        <v/>
      </c>
      <c r="AI118" s="1" t="str">
        <f>IF(T118&gt;0,T118/100,"")</f>
        <v/>
      </c>
      <c r="AJ118" s="1" t="str">
        <f>IF(U118&gt;0,U118/100,"")</f>
        <v/>
      </c>
      <c r="AK118" s="1" t="str">
        <f>IF(H118&gt;0,CONCATENATE(IF(W118&lt;=12,W118,W118-12),IF(OR(W118&lt;12,W118=24),"am","pm"),"-",IF(X118&lt;=12,X118,X118-12),IF(OR(X118&lt;12,X118=24),"am","pm")),"")</f>
        <v/>
      </c>
      <c r="AL118" s="1" t="str">
        <f>IF(J118&gt;0,CONCATENATE(IF(Y118&lt;=12,Y118,Y118-12),IF(OR(Y118&lt;12,Y118=24),"am","pm"),"-",IF(Z118&lt;=12,Z118,Z118-12),IF(OR(Z118&lt;12,Z118=24),"am","pm")),"")</f>
        <v/>
      </c>
      <c r="AM118" s="1" t="str">
        <f>IF(L118&gt;0,CONCATENATE(IF(AA118&lt;=12,AA118,AA118-12),IF(OR(AA118&lt;12,AA118=24),"am","pm"),"-",IF(AB118&lt;=12,AB118,AB118-12),IF(OR(AB118&lt;12,AB118=24),"am","pm")),"")</f>
        <v/>
      </c>
      <c r="AN118" s="1" t="str">
        <f>IF(N118&gt;0,CONCATENATE(IF(AC118&lt;=12,AC118,AC118-12),IF(OR(AC118&lt;12,AC118=24),"am","pm"),"-",IF(AD118&lt;=12,AD118,AD118-12),IF(OR(AD118&lt;12,AD118=24),"am","pm")),"")</f>
        <v/>
      </c>
      <c r="AO118" s="1" t="str">
        <f>IF(O118&gt;0,CONCATENATE(IF(AE118&lt;=12,AE118,AE118-12),IF(OR(AE118&lt;12,AE118=24),"am","pm"),"-",IF(AF118&lt;=12,AF118,AF118-12),IF(OR(AF118&lt;12,AF118=24),"am","pm")),"")</f>
        <v/>
      </c>
      <c r="AP118" s="1" t="str">
        <f>IF(R118&gt;0,CONCATENATE(IF(AG118&lt;=12,AG118,AG118-12),IF(OR(AG118&lt;12,AG118=24),"am","pm"),"-",IF(AH118&lt;=12,AH118,AH118-12),IF(OR(AH118&lt;12,AH118=24),"am","pm")),"")</f>
        <v/>
      </c>
      <c r="AQ118" s="1" t="str">
        <f>IF(T118&gt;0,CONCATENATE(IF(AI118&lt;=12,AI118,AI118-12),IF(OR(AI118&lt;12,AI118=24),"am","pm"),"-",IF(AJ118&lt;=12,AJ118,AJ118-12),IF(OR(AJ118&lt;12,AJ118=24),"am","pm")),"")</f>
        <v/>
      </c>
      <c r="AR118" s="8" t="s">
        <v>262</v>
      </c>
      <c r="AS118" s="1" t="s">
        <v>296</v>
      </c>
      <c r="AT118" s="1" t="s">
        <v>306</v>
      </c>
      <c r="AU118" s="1" t="s">
        <v>28</v>
      </c>
      <c r="AV118" s="5" t="s">
        <v>308</v>
      </c>
      <c r="AW118" s="5" t="s">
        <v>308</v>
      </c>
      <c r="AX118" s="6" t="str">
        <f>CONCATENATE("{
    'name': """,B118,""",
    'area': ","""",C118,""",",
"'hours': {
      'sunday-start':","""",H118,"""",", 'sunday-end':","""",I118,"""",", 'monday-start':","""",J118,"""",", 'monday-end':","""",K118,"""",", 'tuesday-start':","""",L118,"""",", 'tuesday-end':","""",M118,""", 'wednesday-start':","""",N118,""", 'wednesday-end':","""",O118,""", 'thursday-start':","""",P118,""", 'thursday-end':","""",Q118,""", 'friday-start':","""",R118,""", 'friday-end':","""",S118,""", 'saturday-start':","""",T118,""", 'saturday-end':","""",U118,"""","},","  'description': ","""",V118,"""",", 'link':","""",AR118,"""",", 'pricing':","""",E118,"""",",   'phone-number': ","""",F118,"""",", 'address': ","""",G118,"""",", 'other-amenities': [","'",AS118,"','",AT118,"','",AU118,"'","]",", 'has-drink':",AV118,", 'has-food':",AW118,"},")</f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>IF(AS118&gt;0,"&lt;img src=@img/outdoor.png@&gt;","")</f>
        <v>&lt;img src=@img/outdoor.png@&gt;</v>
      </c>
      <c r="AZ118" s="1" t="str">
        <f>IF(AT118&gt;0,"&lt;img src=@img/pets.png@&gt;","")</f>
        <v>&lt;img src=@img/pets.png@&gt;</v>
      </c>
      <c r="BA118" s="1" t="str">
        <f>IF(AU118="hard","&lt;img src=@img/hard.png@&gt;",IF(AU118="medium","&lt;img src=@img/medium.png@&gt;",IF(AU118="easy","&lt;img src=@img/easy.png@&gt;","")))</f>
        <v>&lt;img src=@img/medium.png@&gt;</v>
      </c>
      <c r="BB118" s="1" t="str">
        <f>IF(AV118="true","&lt;img src=@img/drinkicon.png@&gt;","")</f>
        <v/>
      </c>
      <c r="BC118" s="1" t="str">
        <f>IF(AW118="true","&lt;img src=@img/foodicon.png@&gt;","")</f>
        <v/>
      </c>
      <c r="BD118" s="1" t="str">
        <f>CONCATENATE(AY118,AZ118,BA118,BB118,BC118,BK118)</f>
        <v>&lt;img src=@img/outdoor.png@&gt;&lt;img src=@img/pets.png@&gt;&lt;img src=@img/medium.png@&gt;</v>
      </c>
      <c r="BE118" s="1" t="str">
        <f>CONCATENATE(IF(AS118&gt;0,"outdoor ",""),IF(AT118&gt;0,"pet ",""),IF(AV118="true","drink ",""),IF(AW118="true","food ",""),AU118," ",E118," ",C118,IF(BJ118=TRUE," kid",""))</f>
        <v>outdoor pet medium med old</v>
      </c>
      <c r="BF118" s="1" t="str">
        <f>IF(C118="old","Old Town",IF(C118="campus","Near Campus",IF(C118="sfoco","South Foco",IF(C118="nfoco","North Foco",IF(C118="midtown","Midtown",IF(C118="cwest","Campus West",IF(C118="efoco","East FoCo",IF(C118="windsor","Windsor",""))))))))</f>
        <v>Old Town</v>
      </c>
      <c r="BG118" s="1">
        <v>40.589475</v>
      </c>
      <c r="BH118" s="1">
        <v>-105.063322</v>
      </c>
      <c r="BI118" s="1" t="str">
        <f>CONCATENATE("[",BG118,",",BH118,"],")</f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427</v>
      </c>
      <c r="D119" s="1" t="s">
        <v>144</v>
      </c>
      <c r="E119" s="1" t="s">
        <v>432</v>
      </c>
      <c r="G119" s="3" t="s">
        <v>145</v>
      </c>
      <c r="W119" s="1" t="str">
        <f>IF(H119&gt;0,H119/100,"")</f>
        <v/>
      </c>
      <c r="X119" s="1" t="str">
        <f>IF(I119&gt;0,I119/100,"")</f>
        <v/>
      </c>
      <c r="Y119" s="1" t="str">
        <f>IF(J119&gt;0,J119/100,"")</f>
        <v/>
      </c>
      <c r="Z119" s="1" t="str">
        <f>IF(K119&gt;0,K119/100,"")</f>
        <v/>
      </c>
      <c r="AA119" s="1" t="str">
        <f>IF(L119&gt;0,L119/100,"")</f>
        <v/>
      </c>
      <c r="AB119" s="1" t="str">
        <f>IF(M119&gt;0,M119/100,"")</f>
        <v/>
      </c>
      <c r="AC119" s="1" t="str">
        <f>IF(N119&gt;0,N119/100,"")</f>
        <v/>
      </c>
      <c r="AD119" s="1" t="str">
        <f>IF(O119&gt;0,O119/100,"")</f>
        <v/>
      </c>
      <c r="AE119" s="1" t="str">
        <f>IF(P119&gt;0,P119/100,"")</f>
        <v/>
      </c>
      <c r="AF119" s="1" t="str">
        <f>IF(Q119&gt;0,Q119/100,"")</f>
        <v/>
      </c>
      <c r="AG119" s="1" t="str">
        <f>IF(R119&gt;0,R119/100,"")</f>
        <v/>
      </c>
      <c r="AH119" s="1" t="str">
        <f>IF(S119&gt;0,S119/100,"")</f>
        <v/>
      </c>
      <c r="AI119" s="1" t="str">
        <f>IF(T119&gt;0,T119/100,"")</f>
        <v/>
      </c>
      <c r="AJ119" s="1" t="str">
        <f>IF(U119&gt;0,U119/100,"")</f>
        <v/>
      </c>
      <c r="AK119" s="1" t="str">
        <f>IF(H119&gt;0,CONCATENATE(IF(W119&lt;=12,W119,W119-12),IF(OR(W119&lt;12,W119=24),"am","pm"),"-",IF(X119&lt;=12,X119,X119-12),IF(OR(X119&lt;12,X119=24),"am","pm")),"")</f>
        <v/>
      </c>
      <c r="AL119" s="1" t="str">
        <f>IF(J119&gt;0,CONCATENATE(IF(Y119&lt;=12,Y119,Y119-12),IF(OR(Y119&lt;12,Y119=24),"am","pm"),"-",IF(Z119&lt;=12,Z119,Z119-12),IF(OR(Z119&lt;12,Z119=24),"am","pm")),"")</f>
        <v/>
      </c>
      <c r="AM119" s="1" t="str">
        <f>IF(L119&gt;0,CONCATENATE(IF(AA119&lt;=12,AA119,AA119-12),IF(OR(AA119&lt;12,AA119=24),"am","pm"),"-",IF(AB119&lt;=12,AB119,AB119-12),IF(OR(AB119&lt;12,AB119=24),"am","pm")),"")</f>
        <v/>
      </c>
      <c r="AN119" s="1" t="str">
        <f>IF(N119&gt;0,CONCATENATE(IF(AC119&lt;=12,AC119,AC119-12),IF(OR(AC119&lt;12,AC119=24),"am","pm"),"-",IF(AD119&lt;=12,AD119,AD119-12),IF(OR(AD119&lt;12,AD119=24),"am","pm")),"")</f>
        <v/>
      </c>
      <c r="AO119" s="1" t="str">
        <f>IF(O119&gt;0,CONCATENATE(IF(AE119&lt;=12,AE119,AE119-12),IF(OR(AE119&lt;12,AE119=24),"am","pm"),"-",IF(AF119&lt;=12,AF119,AF119-12),IF(OR(AF119&lt;12,AF119=24),"am","pm")),"")</f>
        <v/>
      </c>
      <c r="AP119" s="1" t="str">
        <f>IF(R119&gt;0,CONCATENATE(IF(AG119&lt;=12,AG119,AG119-12),IF(OR(AG119&lt;12,AG119=24),"am","pm"),"-",IF(AH119&lt;=12,AH119,AH119-12),IF(OR(AH119&lt;12,AH119=24),"am","pm")),"")</f>
        <v/>
      </c>
      <c r="AQ119" s="1" t="str">
        <f>IF(T119&gt;0,CONCATENATE(IF(AI119&lt;=12,AI119,AI119-12),IF(OR(AI119&lt;12,AI119=24),"am","pm"),"-",IF(AJ119&lt;=12,AJ119,AJ119-12),IF(OR(AJ119&lt;12,AJ119=24),"am","pm")),"")</f>
        <v/>
      </c>
      <c r="AR119" s="8" t="s">
        <v>253</v>
      </c>
      <c r="AU119" s="1" t="s">
        <v>299</v>
      </c>
      <c r="AV119" s="5" t="s">
        <v>308</v>
      </c>
      <c r="AW119" s="5" t="s">
        <v>308</v>
      </c>
      <c r="AX119" s="6" t="str">
        <f>CONCATENATE("{
    'name': """,B119,""",
    'area': ","""",C119,""",",
"'hours': {
      'sunday-start':","""",H119,"""",", 'sunday-end':","""",I119,"""",", 'monday-start':","""",J119,"""",", 'monday-end':","""",K119,"""",", 'tuesday-start':","""",L119,"""",", 'tuesday-end':","""",M119,""", 'wednesday-start':","""",N119,""", 'wednesday-end':","""",O119,""", 'thursday-start':","""",P119,""", 'thursday-end':","""",Q119,""", 'friday-start':","""",R119,""", 'friday-end':","""",S119,""", 'saturday-start':","""",T119,""", 'saturday-end':","""",U119,"""","},","  'description': ","""",V119,"""",", 'link':","""",AR119,"""",", 'pricing':","""",E119,"""",",   'phone-number': ","""",F119,"""",", 'address': ","""",G119,"""",", 'other-amenities': [","'",AS119,"','",AT119,"','",AU119,"'","]",", 'has-drink':",AV119,", 'has-food':",AW119,"},")</f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>IF(AS119&gt;0,"&lt;img src=@img/outdoor.png@&gt;","")</f>
        <v/>
      </c>
      <c r="AZ119" s="1" t="str">
        <f>IF(AT119&gt;0,"&lt;img src=@img/pets.png@&gt;","")</f>
        <v/>
      </c>
      <c r="BA119" s="1" t="str">
        <f>IF(AU119="hard","&lt;img src=@img/hard.png@&gt;",IF(AU119="medium","&lt;img src=@img/medium.png@&gt;",IF(AU119="easy","&lt;img src=@img/easy.png@&gt;","")))</f>
        <v>&lt;img src=@img/hard.png@&gt;</v>
      </c>
      <c r="BB119" s="1" t="str">
        <f>IF(AV119="true","&lt;img src=@img/drinkicon.png@&gt;","")</f>
        <v/>
      </c>
      <c r="BC119" s="1" t="str">
        <f>IF(AW119="true","&lt;img src=@img/foodicon.png@&gt;","")</f>
        <v/>
      </c>
      <c r="BD119" s="1" t="str">
        <f>CONCATENATE(AY119,AZ119,BA119,BB119,BC119,BK119)</f>
        <v>&lt;img src=@img/hard.png@&gt;</v>
      </c>
      <c r="BE119" s="1" t="str">
        <f>CONCATENATE(IF(AS119&gt;0,"outdoor ",""),IF(AT119&gt;0,"pet ",""),IF(AV119="true","drink ",""),IF(AW119="true","food ",""),AU119," ",E119," ",C119,IF(BJ119=TRUE," kid",""))</f>
        <v>hard med old</v>
      </c>
      <c r="BF119" s="1" t="str">
        <f>IF(C119="old","Old Town",IF(C119="campus","Near Campus",IF(C119="sfoco","South Foco",IF(C119="nfoco","North Foco",IF(C119="midtown","Midtown",IF(C119="cwest","Campus West",IF(C119="efoco","East FoCo",IF(C119="windsor","Windsor",""))))))))</f>
        <v>Old Town</v>
      </c>
      <c r="BG119" s="1">
        <v>40.586066000000002</v>
      </c>
      <c r="BH119" s="1">
        <v>-105.077451</v>
      </c>
      <c r="BI119" s="1" t="str">
        <f>CONCATENATE("[",BG119,",",BH119,"],")</f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450</v>
      </c>
      <c r="C120" s="1" t="s">
        <v>429</v>
      </c>
      <c r="E120" s="1" t="s">
        <v>432</v>
      </c>
      <c r="G120" s="1" t="s">
        <v>468</v>
      </c>
      <c r="W120" s="1" t="str">
        <f>IF(H120&gt;0,H120/100,"")</f>
        <v/>
      </c>
      <c r="X120" s="1" t="str">
        <f>IF(I120&gt;0,I120/100,"")</f>
        <v/>
      </c>
      <c r="Y120" s="1" t="str">
        <f>IF(J120&gt;0,J120/100,"")</f>
        <v/>
      </c>
      <c r="Z120" s="1" t="str">
        <f>IF(K120&gt;0,K120/100,"")</f>
        <v/>
      </c>
      <c r="AA120" s="1" t="str">
        <f>IF(L120&gt;0,L120/100,"")</f>
        <v/>
      </c>
      <c r="AB120" s="1" t="str">
        <f>IF(M120&gt;0,M120/100,"")</f>
        <v/>
      </c>
      <c r="AC120" s="1" t="str">
        <f>IF(N120&gt;0,N120/100,"")</f>
        <v/>
      </c>
      <c r="AD120" s="1" t="str">
        <f>IF(O120&gt;0,O120/100,"")</f>
        <v/>
      </c>
      <c r="AE120" s="1" t="str">
        <f>IF(P120&gt;0,P120/100,"")</f>
        <v/>
      </c>
      <c r="AF120" s="1" t="str">
        <f>IF(Q120&gt;0,Q120/100,"")</f>
        <v/>
      </c>
      <c r="AG120" s="1" t="str">
        <f>IF(R120&gt;0,R120/100,"")</f>
        <v/>
      </c>
      <c r="AH120" s="1" t="str">
        <f>IF(S120&gt;0,S120/100,"")</f>
        <v/>
      </c>
      <c r="AI120" s="1" t="str">
        <f>IF(T120&gt;0,T120/100,"")</f>
        <v/>
      </c>
      <c r="AJ120" s="1" t="str">
        <f>IF(U120&gt;0,U120/100,"")</f>
        <v/>
      </c>
      <c r="AK120" s="1" t="str">
        <f>IF(H120&gt;0,CONCATENATE(IF(W120&lt;=12,W120,W120-12),IF(OR(W120&lt;12,W120=24),"am","pm"),"-",IF(X120&lt;=12,X120,X120-12),IF(OR(X120&lt;12,X120=24),"am","pm")),"")</f>
        <v/>
      </c>
      <c r="AL120" s="1" t="str">
        <f>IF(J120&gt;0,CONCATENATE(IF(Y120&lt;=12,Y120,Y120-12),IF(OR(Y120&lt;12,Y120=24),"am","pm"),"-",IF(Z120&lt;=12,Z120,Z120-12),IF(OR(Z120&lt;12,Z120=24),"am","pm")),"")</f>
        <v/>
      </c>
      <c r="AM120" s="1" t="str">
        <f>IF(L120&gt;0,CONCATENATE(IF(AA120&lt;=12,AA120,AA120-12),IF(OR(AA120&lt;12,AA120=24),"am","pm"),"-",IF(AB120&lt;=12,AB120,AB120-12),IF(OR(AB120&lt;12,AB120=24),"am","pm")),"")</f>
        <v/>
      </c>
      <c r="AN120" s="1" t="str">
        <f>IF(N120&gt;0,CONCATENATE(IF(AC120&lt;=12,AC120,AC120-12),IF(OR(AC120&lt;12,AC120=24),"am","pm"),"-",IF(AD120&lt;=12,AD120,AD120-12),IF(OR(AD120&lt;12,AD120=24),"am","pm")),"")</f>
        <v/>
      </c>
      <c r="AO120" s="1" t="str">
        <f>IF(O120&gt;0,CONCATENATE(IF(AE120&lt;=12,AE120,AE120-12),IF(OR(AE120&lt;12,AE120=24),"am","pm"),"-",IF(AF120&lt;=12,AF120,AF120-12),IF(OR(AF120&lt;12,AF120=24),"am","pm")),"")</f>
        <v/>
      </c>
      <c r="AP120" s="1" t="str">
        <f>IF(R120&gt;0,CONCATENATE(IF(AG120&lt;=12,AG120,AG120-12),IF(OR(AG120&lt;12,AG120=24),"am","pm"),"-",IF(AH120&lt;=12,AH120,AH120-12),IF(OR(AH120&lt;12,AH120=24),"am","pm")),"")</f>
        <v/>
      </c>
      <c r="AQ120" s="1" t="str">
        <f>IF(T120&gt;0,CONCATENATE(IF(AI120&lt;=12,AI120,AI120-12),IF(OR(AI120&lt;12,AI120=24),"am","pm"),"-",IF(AJ120&lt;=12,AJ120,AJ120-12),IF(OR(AJ120&lt;12,AJ120=24),"am","pm")),"")</f>
        <v/>
      </c>
      <c r="AU120" s="1" t="s">
        <v>300</v>
      </c>
      <c r="AV120" s="1" t="b">
        <v>0</v>
      </c>
      <c r="AW120" s="1" t="b">
        <v>0</v>
      </c>
      <c r="AX120" s="6" t="str">
        <f>CONCATENATE("{
    'name': """,B120,""",
    'area': ","""",C120,""",",
"'hours': {
      'sunday-start':","""",H120,"""",", 'sunday-end':","""",I120,"""",", 'monday-start':","""",J120,"""",", 'monday-end':","""",K120,"""",", 'tuesday-start':","""",L120,"""",", 'tuesday-end':","""",M120,""", 'wednesday-start':","""",N120,""", 'wednesday-end':","""",O120,""", 'thursday-start':","""",P120,""", 'thursday-end':","""",Q120,""", 'friday-start':","""",R120,""", 'friday-end':","""",S120,""", 'saturday-start':","""",T120,""", 'saturday-end':","""",U120,"""","},","  'description': ","""",V120,"""",", 'link':","""",AR120,"""",", 'pricing':","""",E120,"""",",   'phone-number': ","""",F120,"""",", 'address': ","""",G120,"""",", 'other-amenities': [","'",AS120,"','",AT120,"','",AU120,"'","]",", 'has-drink':",AV120,", 'has-food':",AW120,"},")</f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>IF(AS120&gt;0,"&lt;img src=@img/outdoor.png@&gt;","")</f>
        <v/>
      </c>
      <c r="AZ120" s="1" t="str">
        <f>IF(AT120&gt;0,"&lt;img src=@img/pets.png@&gt;","")</f>
        <v/>
      </c>
      <c r="BA120" s="1" t="str">
        <f>IF(AU120="hard","&lt;img src=@img/hard.png@&gt;",IF(AU120="medium","&lt;img src=@img/medium.png@&gt;",IF(AU120="easy","&lt;img src=@img/easy.png@&gt;","")))</f>
        <v>&lt;img src=@img/easy.png@&gt;</v>
      </c>
      <c r="BB120" s="1" t="str">
        <f>IF(AV120="true","&lt;img src=@img/drinkicon.png@&gt;","")</f>
        <v/>
      </c>
      <c r="BC120" s="1" t="str">
        <f>IF(AW120="true","&lt;img src=@img/foodicon.png@&gt;","")</f>
        <v/>
      </c>
      <c r="BD120" s="1" t="str">
        <f>CONCATENATE(AY120,AZ120,BA120,BB120,BC120,BK120)</f>
        <v>&lt;img src=@img/easy.png@&gt;&lt;img src=@img/kidicon.png@&gt;</v>
      </c>
      <c r="BE120" s="1" t="str">
        <f>CONCATENATE(IF(AS120&gt;0,"outdoor ",""),IF(AT120&gt;0,"pet ",""),IF(AV120="true","drink ",""),IF(AW120="true","food ",""),AU120," ",E120," ",C120,IF(BJ120=TRUE," kid",""))</f>
        <v>easy med sfoco kid</v>
      </c>
      <c r="BF120" s="1" t="str">
        <f>IF(C120="old","Old Town",IF(C120="campus","Near Campus",IF(C120="sfoco","South Foco",IF(C120="nfoco","North Foco",IF(C120="midtown","Midtown",IF(C120="cwest","Campus West",IF(C120="efoco","East FoCo",IF(C120="windsor","Windsor",""))))))))</f>
        <v>South Foco</v>
      </c>
      <c r="BG120" s="1">
        <v>40.521680000000003</v>
      </c>
      <c r="BH120" s="1">
        <v>-105.040327</v>
      </c>
      <c r="BI120" s="1" t="str">
        <f>CONCATENATE("[",BG120,",",BH120,"],")</f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469</v>
      </c>
    </row>
    <row r="121" spans="2:64" ht="21" customHeight="1" x14ac:dyDescent="0.25">
      <c r="B121" s="1" t="s">
        <v>760</v>
      </c>
      <c r="C121" s="1" t="s">
        <v>310</v>
      </c>
      <c r="E121" s="1" t="s">
        <v>432</v>
      </c>
      <c r="G121" s="18" t="s">
        <v>772</v>
      </c>
      <c r="W121" s="1" t="str">
        <f>IF(H121&gt;0,H121/100,"")</f>
        <v/>
      </c>
      <c r="X121" s="1" t="str">
        <f>IF(I121&gt;0,I121/100,"")</f>
        <v/>
      </c>
      <c r="Y121" s="1" t="str">
        <f>IF(J121&gt;0,J121/100,"")</f>
        <v/>
      </c>
      <c r="Z121" s="1" t="str">
        <f>IF(K121&gt;0,K121/100,"")</f>
        <v/>
      </c>
      <c r="AA121" s="1" t="str">
        <f>IF(L121&gt;0,L121/100,"")</f>
        <v/>
      </c>
      <c r="AB121" s="1" t="str">
        <f>IF(M121&gt;0,M121/100,"")</f>
        <v/>
      </c>
      <c r="AC121" s="1" t="str">
        <f>IF(N121&gt;0,N121/100,"")</f>
        <v/>
      </c>
      <c r="AD121" s="1" t="str">
        <f>IF(O121&gt;0,O121/100,"")</f>
        <v/>
      </c>
      <c r="AG121" s="1" t="str">
        <f>IF(R121&gt;0,R121/100,"")</f>
        <v/>
      </c>
      <c r="AH121" s="1" t="str">
        <f>IF(S121&gt;0,S121/100,"")</f>
        <v/>
      </c>
      <c r="AI121" s="1" t="str">
        <f>IF(T121&gt;0,T121/100,"")</f>
        <v/>
      </c>
      <c r="AJ121" s="1" t="str">
        <f>IF(U121&gt;0,U121/100,"")</f>
        <v/>
      </c>
      <c r="AK121" s="1" t="str">
        <f>IF(H121&gt;0,CONCATENATE(IF(W121&lt;=12,W121,W121-12),IF(OR(W121&lt;12,W121=24),"am","pm"),"-",IF(X121&lt;=12,X121,X121-12),IF(OR(X121&lt;12,X121=24),"am","pm")),"")</f>
        <v/>
      </c>
      <c r="AL121" s="1" t="str">
        <f>IF(J121&gt;0,CONCATENATE(IF(Y121&lt;=12,Y121,Y121-12),IF(OR(Y121&lt;12,Y121=24),"am","pm"),"-",IF(Z121&lt;=12,Z121,Z121-12),IF(OR(Z121&lt;12,Z121=24),"am","pm")),"")</f>
        <v/>
      </c>
      <c r="AM121" s="1" t="str">
        <f>IF(L121&gt;0,CONCATENATE(IF(AA121&lt;=12,AA121,AA121-12),IF(OR(AA121&lt;12,AA121=24),"am","pm"),"-",IF(AB121&lt;=12,AB121,AB121-12),IF(OR(AB121&lt;12,AB121=24),"am","pm")),"")</f>
        <v/>
      </c>
      <c r="AN121" s="1" t="str">
        <f>IF(N121&gt;0,CONCATENATE(IF(AC121&lt;=12,AC121,AC121-12),IF(OR(AC121&lt;12,AC121=24),"am","pm"),"-",IF(AD121&lt;=12,AD121,AD121-12),IF(OR(AD121&lt;12,AD121=24),"am","pm")),"")</f>
        <v/>
      </c>
      <c r="AO121" s="1" t="str">
        <f>IF(O121&gt;0,CONCATENATE(IF(AE121&lt;=12,AE121,AE121-12),IF(OR(AE121&lt;12,AE121=24),"am","pm"),"-",IF(AF121&lt;=12,AF121,AF121-12),IF(OR(AF121&lt;12,AF121=24),"am","pm")),"")</f>
        <v/>
      </c>
      <c r="AP121" s="1" t="str">
        <f>IF(R121&gt;0,CONCATENATE(IF(AG121&lt;=12,AG121,AG121-12),IF(OR(AG121&lt;12,AG121=24),"am","pm"),"-",IF(AH121&lt;=12,AH121,AH121-12),IF(OR(AH121&lt;12,AH121=24),"am","pm")),"")</f>
        <v/>
      </c>
      <c r="AQ121" s="1" t="str">
        <f>IF(T121&gt;0,CONCATENATE(IF(AI121&lt;=12,AI121,AI121-12),IF(OR(AI121&lt;12,AI121=24),"am","pm"),"-",IF(AJ121&lt;=12,AJ121,AJ121-12),IF(OR(AJ121&lt;12,AJ121=24),"am","pm")),"")</f>
        <v/>
      </c>
      <c r="AR121" s="1" t="s">
        <v>773</v>
      </c>
      <c r="AU121" s="1" t="s">
        <v>300</v>
      </c>
      <c r="AV121" s="1" t="b">
        <v>0</v>
      </c>
      <c r="AW121" s="1" t="b">
        <v>0</v>
      </c>
      <c r="AX121" s="6" t="str">
        <f>CONCATENATE("{
    'name': """,B121,""",
    'area': ","""",C121,""",",
"'hours': {
      'sunday-start':","""",H121,"""",", 'sunday-end':","""",I121,"""",", 'monday-start':","""",J121,"""",", 'monday-end':","""",K121,"""",", 'tuesday-start':","""",L121,"""",", 'tuesday-end':","""",M121,""", 'wednesday-start':","""",N121,""", 'wednesday-end':","""",O121,""", 'thursday-start':","""",P121,""", 'thursday-end':","""",Q121,""", 'friday-start':","""",R121,""", 'friday-end':","""",S121,""", 'saturday-start':","""",T121,""", 'saturday-end':","""",U121,"""","},","  'description': ","""",V121,"""",", 'link':","""",AR121,"""",", 'pricing':","""",E121,"""",",   'phone-number': ","""",F121,"""",", 'address': ","""",G121,"""",", 'other-amenities': [","'",AS121,"','",AT121,"','",AU121,"'","]",", 'has-drink':",AV121,", 'has-food':",AW121,"},")</f>
        <v>{
    'name': "Oreganos",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'link':"http://oreganos.com/locations/fort-collins/", 'pricing':"med",   'phone-number': "", 'address': "4235 S College Ave, Fort Collins, CO 80525", 'other-amenities': ['','','easy'], 'has-drink':FALSE, 'has-food':FALSE},</v>
      </c>
      <c r="AY121" s="1" t="str">
        <f>IF(AS121&gt;0,"&lt;img src=@img/outdoor.png@&gt;","")</f>
        <v/>
      </c>
      <c r="AZ121" s="1" t="str">
        <f>IF(AT121&gt;0,"&lt;img src=@img/pets.png@&gt;","")</f>
        <v/>
      </c>
      <c r="BA121" s="1" t="str">
        <f>IF(AU121="hard","&lt;img src=@img/hard.png@&gt;",IF(AU121="medium","&lt;img src=@img/medium.png@&gt;",IF(AU121="easy","&lt;img src=@img/easy.png@&gt;","")))</f>
        <v>&lt;img src=@img/easy.png@&gt;</v>
      </c>
      <c r="BB121" s="1" t="str">
        <f>IF(AV121="true","&lt;img src=@img/drinkicon.png@&gt;","")</f>
        <v/>
      </c>
      <c r="BC121" s="1" t="str">
        <f>IF(AW121="true","&lt;img src=@img/foodicon.png@&gt;","")</f>
        <v/>
      </c>
      <c r="BD121" s="1" t="str">
        <f>CONCATENATE(AY121,AZ121,BA121,BB121,BC121,BK121)</f>
        <v>&lt;img src=@img/easy.png@&gt;</v>
      </c>
      <c r="BE121" s="1" t="str">
        <f>CONCATENATE(IF(AS121&gt;0,"outdoor ",""),IF(AT121&gt;0,"pet ",""),IF(AV121="true","drink ",""),IF(AW121="true","food ",""),AU121," ",E121," ",C121,IF(BJ121=TRUE," kid",""))</f>
        <v>easy med midtown</v>
      </c>
      <c r="BF121" s="1" t="str">
        <f>IF(C121="old","Old Town",IF(C121="campus","Near Campus",IF(C121="sfoco","South Foco",IF(C121="nfoco","North Foco",IF(C121="midtown","Midtown",IF(C121="cwest","Campus West",IF(C121="efoco","East FoCo",IF(C121="windsor","Windsor",""))))))))</f>
        <v>Midtown</v>
      </c>
      <c r="BG121" s="11">
        <v>40.527959000000003</v>
      </c>
      <c r="BH121" s="11">
        <v>-105.07761600000001</v>
      </c>
      <c r="BI121" s="1" t="str">
        <f>CONCATENATE("[",BG121,",",BH121,"],")</f>
        <v>[40.527959,-105.077616],</v>
      </c>
    </row>
    <row r="122" spans="2:64" ht="21" customHeight="1" x14ac:dyDescent="0.25">
      <c r="B122" s="1" t="s">
        <v>621</v>
      </c>
      <c r="C122" s="1" t="s">
        <v>429</v>
      </c>
      <c r="G122" s="9" t="s">
        <v>622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623</v>
      </c>
      <c r="W122" s="1">
        <f>IF(H122&gt;0,H122/100,"")</f>
        <v>15</v>
      </c>
      <c r="X122" s="1">
        <f>IF(I122&gt;0,I122/100,"")</f>
        <v>18</v>
      </c>
      <c r="Y122" s="1">
        <f>IF(J122&gt;0,J122/100,"")</f>
        <v>15</v>
      </c>
      <c r="Z122" s="1">
        <f>IF(K122&gt;0,K122/100,"")</f>
        <v>18</v>
      </c>
      <c r="AA122" s="1">
        <f>IF(L122&gt;0,L122/100,"")</f>
        <v>15</v>
      </c>
      <c r="AB122" s="1">
        <f>IF(M122&gt;0,M122/100,"")</f>
        <v>18</v>
      </c>
      <c r="AC122" s="1">
        <f>IF(N122&gt;0,N122/100,"")</f>
        <v>15</v>
      </c>
      <c r="AD122" s="1">
        <f>IF(O122&gt;0,O122/100,"")</f>
        <v>18</v>
      </c>
      <c r="AE122" s="1">
        <f>IF(P122&gt;0,P122/100,"")</f>
        <v>15</v>
      </c>
      <c r="AF122" s="1">
        <f>IF(Q122&gt;0,Q122/100,"")</f>
        <v>18</v>
      </c>
      <c r="AG122" s="1">
        <f>IF(R122&gt;0,R122/100,"")</f>
        <v>15</v>
      </c>
      <c r="AH122" s="1">
        <f>IF(S122&gt;0,S122/100,"")</f>
        <v>18</v>
      </c>
      <c r="AI122" s="1">
        <f>IF(T122&gt;0,T122/100,"")</f>
        <v>15</v>
      </c>
      <c r="AJ122" s="1">
        <f>IF(U122&gt;0,U122/100,"")</f>
        <v>18</v>
      </c>
      <c r="AK122" s="1" t="str">
        <f>IF(H122&gt;0,CONCATENATE(IF(W122&lt;=12,W122,W122-12),IF(OR(W122&lt;12,W122=24),"am","pm"),"-",IF(X122&lt;=12,X122,X122-12),IF(OR(X122&lt;12,X122=24),"am","pm")),"")</f>
        <v>3pm-6pm</v>
      </c>
      <c r="AL122" s="1" t="str">
        <f>IF(J122&gt;0,CONCATENATE(IF(Y122&lt;=12,Y122,Y122-12),IF(OR(Y122&lt;12,Y122=24),"am","pm"),"-",IF(Z122&lt;=12,Z122,Z122-12),IF(OR(Z122&lt;12,Z122=24),"am","pm")),"")</f>
        <v>3pm-6pm</v>
      </c>
      <c r="AM122" s="1" t="str">
        <f>IF(L122&gt;0,CONCATENATE(IF(AA122&lt;=12,AA122,AA122-12),IF(OR(AA122&lt;12,AA122=24),"am","pm"),"-",IF(AB122&lt;=12,AB122,AB122-12),IF(OR(AB122&lt;12,AB122=24),"am","pm")),"")</f>
        <v>3pm-6pm</v>
      </c>
      <c r="AN122" s="1" t="str">
        <f>IF(N122&gt;0,CONCATENATE(IF(AC122&lt;=12,AC122,AC122-12),IF(OR(AC122&lt;12,AC122=24),"am","pm"),"-",IF(AD122&lt;=12,AD122,AD122-12),IF(OR(AD122&lt;12,AD122=24),"am","pm")),"")</f>
        <v>3pm-6pm</v>
      </c>
      <c r="AO122" s="1" t="str">
        <f>IF(O122&gt;0,CONCATENATE(IF(AE122&lt;=12,AE122,AE122-12),IF(OR(AE122&lt;12,AE122=24),"am","pm"),"-",IF(AF122&lt;=12,AF122,AF122-12),IF(OR(AF122&lt;12,AF122=24),"am","pm")),"")</f>
        <v>3pm-6pm</v>
      </c>
      <c r="AP122" s="1" t="str">
        <f>IF(R122&gt;0,CONCATENATE(IF(AG122&lt;=12,AG122,AG122-12),IF(OR(AG122&lt;12,AG122=24),"am","pm"),"-",IF(AH122&lt;=12,AH122,AH122-12),IF(OR(AH122&lt;12,AH122=24),"am","pm")),"")</f>
        <v>3pm-6pm</v>
      </c>
      <c r="AQ122" s="1" t="str">
        <f>IF(T122&gt;0,CONCATENATE(IF(AI122&lt;=12,AI122,AI122-12),IF(OR(AI122&lt;12,AI122=24),"am","pm"),"-",IF(AJ122&lt;=12,AJ122,AJ122-12),IF(OR(AJ122&lt;12,AJ122=24),"am","pm")),"")</f>
        <v>3pm-6pm</v>
      </c>
      <c r="AR122" s="15" t="s">
        <v>624</v>
      </c>
      <c r="AS122" s="1" t="s">
        <v>296</v>
      </c>
      <c r="AU122" s="1" t="s">
        <v>300</v>
      </c>
      <c r="AV122" s="1" t="b">
        <v>1</v>
      </c>
      <c r="AW122" s="1" t="b">
        <v>1</v>
      </c>
      <c r="AX122" s="6" t="str">
        <f>CONCATENATE("{
    'name': """,B122,""",
    'area': ","""",C122,""",",
"'hours': {
      'sunday-start':","""",H122,"""",", 'sunday-end':","""",I122,"""",", 'monday-start':","""",J122,"""",", 'monday-end':","""",K122,"""",", 'tuesday-start':","""",L122,"""",", 'tuesday-end':","""",M122,""", 'wednesday-start':","""",N122,""", 'wednesday-end':","""",O122,""", 'thursday-start':","""",P122,""", 'thursday-end':","""",Q122,""", 'friday-start':","""",R122,""", 'friday-end':","""",S122,""", 'saturday-start':","""",T122,""", 'saturday-end':","""",U122,"""","},","  'description': ","""",V122,"""",", 'link':","""",AR122,"""",", 'pricing':","""",E122,"""",",   'phone-number': ","""",F122,"""",", 'address': ","""",G122,"""",", 'other-amenities': [","'",AS122,"','",AT122,"','",AU122,"'","]",", 'has-drink':",AV122,", 'has-food':",AW122,"},")</f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2" s="1" t="str">
        <f>IF(AS122&gt;0,"&lt;img src=@img/outdoor.png@&gt;","")</f>
        <v>&lt;img src=@img/outdoor.png@&gt;</v>
      </c>
      <c r="AZ122" s="1" t="str">
        <f>IF(AT122&gt;0,"&lt;img src=@img/pets.png@&gt;","")</f>
        <v/>
      </c>
      <c r="BA122" s="1" t="str">
        <f>IF(AU122="hard","&lt;img src=@img/hard.png@&gt;",IF(AU122="medium","&lt;img src=@img/medium.png@&gt;",IF(AU122="easy","&lt;img src=@img/easy.png@&gt;","")))</f>
        <v>&lt;img src=@img/easy.png@&gt;</v>
      </c>
      <c r="BB122" s="1" t="str">
        <f>IF(AV122="true","&lt;img src=@img/drinkicon.png@&gt;","")</f>
        <v/>
      </c>
      <c r="BC122" s="1" t="str">
        <f>IF(AW122="true","&lt;img src=@img/foodicon.png@&gt;","")</f>
        <v/>
      </c>
      <c r="BD122" s="1" t="str">
        <f>CONCATENATE(AY122,AZ122,BA122,BB122,BC122,BK122)</f>
        <v>&lt;img src=@img/outdoor.png@&gt;&lt;img src=@img/easy.png@&gt;</v>
      </c>
      <c r="BE122" s="1" t="str">
        <f>CONCATENATE(IF(AS122&gt;0,"outdoor ",""),IF(AT122&gt;0,"pet ",""),IF(AV122="true","drink ",""),IF(AW122="true","food ",""),AU122," ",E122," ",C122,IF(BJ122=TRUE," kid",""))</f>
        <v>outdoor easy  sfoco</v>
      </c>
      <c r="BF122" s="1" t="str">
        <f>IF(C122="old","Old Town",IF(C122="campus","Near Campus",IF(C122="sfoco","South Foco",IF(C122="nfoco","North Foco",IF(C122="midtown","Midtown",IF(C122="cwest","Campus West",IF(C122="efoco","East FoCo",IF(C122="windsor","Windsor",""))))))))</f>
        <v>South Foco</v>
      </c>
      <c r="BG122" s="1">
        <v>40.521430000000002</v>
      </c>
      <c r="BH122" s="1">
        <v>-105.05755000000001</v>
      </c>
      <c r="BI122" s="1" t="str">
        <f>CONCATENATE("[",BG122,",",BH122,"],")</f>
        <v>[40.52143,-105.05755],</v>
      </c>
    </row>
    <row r="123" spans="2:64" ht="21" customHeight="1" x14ac:dyDescent="0.25">
      <c r="B123" s="1" t="s">
        <v>625</v>
      </c>
      <c r="C123" s="1" t="s">
        <v>309</v>
      </c>
      <c r="G123" s="9" t="s">
        <v>626</v>
      </c>
      <c r="H123" s="1">
        <v>1500</v>
      </c>
      <c r="I123" s="1">
        <v>1800</v>
      </c>
      <c r="J123" s="1">
        <v>1500</v>
      </c>
      <c r="K123" s="1">
        <v>1800</v>
      </c>
      <c r="L123" s="1">
        <v>1500</v>
      </c>
      <c r="M123" s="1">
        <v>1800</v>
      </c>
      <c r="N123" s="1">
        <v>1500</v>
      </c>
      <c r="O123" s="1">
        <v>1800</v>
      </c>
      <c r="P123" s="1">
        <v>1500</v>
      </c>
      <c r="Q123" s="1">
        <v>1800</v>
      </c>
      <c r="R123" s="1">
        <v>1500</v>
      </c>
      <c r="S123" s="1">
        <v>1800</v>
      </c>
      <c r="T123" s="1">
        <v>1500</v>
      </c>
      <c r="U123" s="1">
        <v>1800</v>
      </c>
      <c r="V123" s="1" t="s">
        <v>254</v>
      </c>
      <c r="W123" s="1">
        <f>IF(H123&gt;0,H123/100,"")</f>
        <v>15</v>
      </c>
      <c r="X123" s="1">
        <f>IF(I123&gt;0,I123/100,"")</f>
        <v>18</v>
      </c>
      <c r="Y123" s="1">
        <f>IF(J123&gt;0,J123/100,"")</f>
        <v>15</v>
      </c>
      <c r="Z123" s="1">
        <f>IF(K123&gt;0,K123/100,"")</f>
        <v>18</v>
      </c>
      <c r="AA123" s="1">
        <f>IF(L123&gt;0,L123/100,"")</f>
        <v>15</v>
      </c>
      <c r="AB123" s="1">
        <f>IF(M123&gt;0,M123/100,"")</f>
        <v>18</v>
      </c>
      <c r="AC123" s="1">
        <f>IF(N123&gt;0,N123/100,"")</f>
        <v>15</v>
      </c>
      <c r="AD123" s="1">
        <f>IF(O123&gt;0,O123/100,"")</f>
        <v>18</v>
      </c>
      <c r="AE123" s="1">
        <f>IF(P123&gt;0,P123/100,"")</f>
        <v>15</v>
      </c>
      <c r="AF123" s="1">
        <f>IF(Q123&gt;0,Q123/100,"")</f>
        <v>18</v>
      </c>
      <c r="AG123" s="1">
        <f>IF(R123&gt;0,R123/100,"")</f>
        <v>15</v>
      </c>
      <c r="AH123" s="1">
        <f>IF(S123&gt;0,S123/100,"")</f>
        <v>18</v>
      </c>
      <c r="AI123" s="1">
        <f>IF(T123&gt;0,T123/100,"")</f>
        <v>15</v>
      </c>
      <c r="AJ123" s="1">
        <f>IF(U123&gt;0,U123/100,"")</f>
        <v>18</v>
      </c>
      <c r="AK123" s="1" t="str">
        <f>IF(H123&gt;0,CONCATENATE(IF(W123&lt;=12,W123,W123-12),IF(OR(W123&lt;12,W123=24),"am","pm"),"-",IF(X123&lt;=12,X123,X123-12),IF(OR(X123&lt;12,X123=24),"am","pm")),"")</f>
        <v>3pm-6pm</v>
      </c>
      <c r="AL123" s="1" t="str">
        <f>IF(J123&gt;0,CONCATENATE(IF(Y123&lt;=12,Y123,Y123-12),IF(OR(Y123&lt;12,Y123=24),"am","pm"),"-",IF(Z123&lt;=12,Z123,Z123-12),IF(OR(Z123&lt;12,Z123=24),"am","pm")),"")</f>
        <v>3pm-6pm</v>
      </c>
      <c r="AM123" s="1" t="str">
        <f>IF(L123&gt;0,CONCATENATE(IF(AA123&lt;=12,AA123,AA123-12),IF(OR(AA123&lt;12,AA123=24),"am","pm"),"-",IF(AB123&lt;=12,AB123,AB123-12),IF(OR(AB123&lt;12,AB123=24),"am","pm")),"")</f>
        <v>3pm-6pm</v>
      </c>
      <c r="AN123" s="1" t="str">
        <f>IF(N123&gt;0,CONCATENATE(IF(AC123&lt;=12,AC123,AC123-12),IF(OR(AC123&lt;12,AC123=24),"am","pm"),"-",IF(AD123&lt;=12,AD123,AD123-12),IF(OR(AD123&lt;12,AD123=24),"am","pm")),"")</f>
        <v>3pm-6pm</v>
      </c>
      <c r="AO123" s="1" t="str">
        <f>IF(O123&gt;0,CONCATENATE(IF(AE123&lt;=12,AE123,AE123-12),IF(OR(AE123&lt;12,AE123=24),"am","pm"),"-",IF(AF123&lt;=12,AF123,AF123-12),IF(OR(AF123&lt;12,AF123=24),"am","pm")),"")</f>
        <v>3pm-6pm</v>
      </c>
      <c r="AP123" s="1" t="str">
        <f>IF(R123&gt;0,CONCATENATE(IF(AG123&lt;=12,AG123,AG123-12),IF(OR(AG123&lt;12,AG123=24),"am","pm"),"-",IF(AH123&lt;=12,AH123,AH123-12),IF(OR(AH123&lt;12,AH123=24),"am","pm")),"")</f>
        <v>3pm-6pm</v>
      </c>
      <c r="AQ123" s="1" t="str">
        <f>IF(T123&gt;0,CONCATENATE(IF(AI123&lt;=12,AI123,AI123-12),IF(OR(AI123&lt;12,AI123=24),"am","pm"),"-",IF(AJ123&lt;=12,AJ123,AJ123-12),IF(OR(AJ123&lt;12,AJ123=24),"am","pm")),"")</f>
        <v>3pm-6pm</v>
      </c>
      <c r="AR123" s="15" t="s">
        <v>627</v>
      </c>
      <c r="AU123" s="1" t="s">
        <v>28</v>
      </c>
      <c r="AV123" s="1" t="b">
        <v>1</v>
      </c>
      <c r="AW123" s="1" t="b">
        <v>1</v>
      </c>
      <c r="AX123" s="6" t="str">
        <f>CONCATENATE("{
    'name': """,B123,""",
    'area': ","""",C123,""",",
"'hours': {
      'sunday-start':","""",H123,"""",", 'sunday-end':","""",I123,"""",", 'monday-start':","""",J123,"""",", 'monday-end':","""",K123,"""",", 'tuesday-start':","""",L123,"""",", 'tuesday-end':","""",M123,""", 'wednesday-start':","""",N123,""", 'wednesday-end':","""",O123,""", 'thursday-start':","""",P123,""", 'thursday-end':","""",Q123,""", 'friday-start':","""",R123,""", 'friday-end':","""",S123,""", 'saturday-start':","""",T123,""", 'saturday-end':","""",U123,"""","},","  'description': ","""",V123,"""",", 'link':","""",AR123,"""",", 'pricing':","""",E123,"""",",   'phone-number': ","""",F123,"""",", 'address': ","""",G123,"""",", 'other-amenities': [","'",AS123,"','",AT123,"','",AU123,"'","]",", 'has-drink':",AV123,", 'has-food':",AW123,"},")</f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3" s="1" t="str">
        <f>IF(AS123&gt;0,"&lt;img src=@img/outdoor.png@&gt;","")</f>
        <v/>
      </c>
      <c r="AZ123" s="1" t="str">
        <f>IF(AT123&gt;0,"&lt;img src=@img/pets.png@&gt;","")</f>
        <v/>
      </c>
      <c r="BA123" s="1" t="str">
        <f>IF(AU123="hard","&lt;img src=@img/hard.png@&gt;",IF(AU123="medium","&lt;img src=@img/medium.png@&gt;",IF(AU123="easy","&lt;img src=@img/easy.png@&gt;","")))</f>
        <v>&lt;img src=@img/medium.png@&gt;</v>
      </c>
      <c r="BB123" s="1" t="str">
        <f>IF(AV123="true","&lt;img src=@img/drinkicon.png@&gt;","")</f>
        <v/>
      </c>
      <c r="BC123" s="1" t="str">
        <f>IF(AW123="true","&lt;img src=@img/foodicon.png@&gt;","")</f>
        <v/>
      </c>
      <c r="BD123" s="1" t="str">
        <f>CONCATENATE(AY123,AZ123,BA123,BB123,BC123,BK123)</f>
        <v>&lt;img src=@img/medium.png@&gt;</v>
      </c>
      <c r="BE123" s="1" t="str">
        <f>CONCATENATE(IF(AS123&gt;0,"outdoor ",""),IF(AT123&gt;0,"pet ",""),IF(AV123="true","drink ",""),IF(AW123="true","food ",""),AU123," ",E123," ",C123,IF(BJ123=TRUE," kid",""))</f>
        <v>medium  campus</v>
      </c>
      <c r="BF123" s="1" t="str">
        <f>IF(C123="old","Old Town",IF(C123="campus","Near Campus",IF(C123="sfoco","South Foco",IF(C123="nfoco","North Foco",IF(C123="midtown","Midtown",IF(C123="cwest","Campus West",IF(C123="efoco","East FoCo",IF(C123="windsor","Windsor",""))))))))</f>
        <v>Near Campus</v>
      </c>
      <c r="BG123" s="1">
        <v>40.567410000000002</v>
      </c>
      <c r="BH123" s="1">
        <v>-105.08268</v>
      </c>
      <c r="BI123" s="1" t="str">
        <f>CONCATENATE("[",BG123,",",BH123,"],")</f>
        <v>[40.56741,-105.08268],</v>
      </c>
    </row>
    <row r="124" spans="2:64" ht="21" customHeight="1" x14ac:dyDescent="0.25">
      <c r="B124" s="1" t="s">
        <v>89</v>
      </c>
      <c r="C124" s="1" t="s">
        <v>309</v>
      </c>
      <c r="D124" s="1" t="s">
        <v>90</v>
      </c>
      <c r="E124" s="1" t="s">
        <v>54</v>
      </c>
      <c r="G124" s="3" t="s">
        <v>91</v>
      </c>
      <c r="H124" s="1">
        <v>1600</v>
      </c>
      <c r="I124" s="1">
        <v>1800</v>
      </c>
      <c r="J124" s="1">
        <v>1600</v>
      </c>
      <c r="K124" s="1">
        <v>1800</v>
      </c>
      <c r="L124" s="1">
        <v>1600</v>
      </c>
      <c r="M124" s="1">
        <v>1800</v>
      </c>
      <c r="N124" s="1">
        <v>1600</v>
      </c>
      <c r="O124" s="1">
        <v>1800</v>
      </c>
      <c r="P124" s="1">
        <v>1600</v>
      </c>
      <c r="Q124" s="1">
        <v>1800</v>
      </c>
      <c r="R124" s="1">
        <v>1600</v>
      </c>
      <c r="S124" s="1">
        <v>1800</v>
      </c>
      <c r="T124" s="1">
        <v>1600</v>
      </c>
      <c r="U124" s="1">
        <v>1800</v>
      </c>
      <c r="V124" s="1" t="s">
        <v>243</v>
      </c>
      <c r="W124" s="1">
        <f>IF(H124&gt;0,H124/100,"")</f>
        <v>16</v>
      </c>
      <c r="X124" s="1">
        <f>IF(I124&gt;0,I124/100,"")</f>
        <v>18</v>
      </c>
      <c r="Y124" s="1">
        <f>IF(J124&gt;0,J124/100,"")</f>
        <v>16</v>
      </c>
      <c r="Z124" s="1">
        <f>IF(K124&gt;0,K124/100,"")</f>
        <v>18</v>
      </c>
      <c r="AA124" s="1">
        <f>IF(L124&gt;0,L124/100,"")</f>
        <v>16</v>
      </c>
      <c r="AB124" s="1">
        <f>IF(M124&gt;0,M124/100,"")</f>
        <v>18</v>
      </c>
      <c r="AC124" s="1">
        <f>IF(N124&gt;0,N124/100,"")</f>
        <v>16</v>
      </c>
      <c r="AD124" s="1">
        <f>IF(O124&gt;0,O124/100,"")</f>
        <v>18</v>
      </c>
      <c r="AE124" s="1">
        <f>IF(P124&gt;0,P124/100,"")</f>
        <v>16</v>
      </c>
      <c r="AF124" s="1">
        <f>IF(Q124&gt;0,Q124/100,"")</f>
        <v>18</v>
      </c>
      <c r="AG124" s="1">
        <f>IF(R124&gt;0,R124/100,"")</f>
        <v>16</v>
      </c>
      <c r="AH124" s="1">
        <f>IF(S124&gt;0,S124/100,"")</f>
        <v>18</v>
      </c>
      <c r="AI124" s="1">
        <f>IF(T124&gt;0,T124/100,"")</f>
        <v>16</v>
      </c>
      <c r="AJ124" s="1">
        <f>IF(U124&gt;0,U124/100,"")</f>
        <v>18</v>
      </c>
      <c r="AK124" s="1" t="str">
        <f>IF(H124&gt;0,CONCATENATE(IF(W124&lt;=12,W124,W124-12),IF(OR(W124&lt;12,W124=24),"am","pm"),"-",IF(X124&lt;=12,X124,X124-12),IF(OR(X124&lt;12,X124=24),"am","pm")),"")</f>
        <v>4pm-6pm</v>
      </c>
      <c r="AL124" s="1" t="str">
        <f>IF(J124&gt;0,CONCATENATE(IF(Y124&lt;=12,Y124,Y124-12),IF(OR(Y124&lt;12,Y124=24),"am","pm"),"-",IF(Z124&lt;=12,Z124,Z124-12),IF(OR(Z124&lt;12,Z124=24),"am","pm")),"")</f>
        <v>4pm-6pm</v>
      </c>
      <c r="AM124" s="1" t="str">
        <f>IF(L124&gt;0,CONCATENATE(IF(AA124&lt;=12,AA124,AA124-12),IF(OR(AA124&lt;12,AA124=24),"am","pm"),"-",IF(AB124&lt;=12,AB124,AB124-12),IF(OR(AB124&lt;12,AB124=24),"am","pm")),"")</f>
        <v>4pm-6pm</v>
      </c>
      <c r="AN124" s="1" t="str">
        <f>IF(N124&gt;0,CONCATENATE(IF(AC124&lt;=12,AC124,AC124-12),IF(OR(AC124&lt;12,AC124=24),"am","pm"),"-",IF(AD124&lt;=12,AD124,AD124-12),IF(OR(AD124&lt;12,AD124=24),"am","pm")),"")</f>
        <v>4pm-6pm</v>
      </c>
      <c r="AO124" s="1" t="str">
        <f>IF(O124&gt;0,CONCATENATE(IF(AE124&lt;=12,AE124,AE124-12),IF(OR(AE124&lt;12,AE124=24),"am","pm"),"-",IF(AF124&lt;=12,AF124,AF124-12),IF(OR(AF124&lt;12,AF124=24),"am","pm")),"")</f>
        <v>4pm-6pm</v>
      </c>
      <c r="AP124" s="1" t="str">
        <f>IF(R124&gt;0,CONCATENATE(IF(AG124&lt;=12,AG124,AG124-12),IF(OR(AG124&lt;12,AG124=24),"am","pm"),"-",IF(AH124&lt;=12,AH124,AH124-12),IF(OR(AH124&lt;12,AH124=24),"am","pm")),"")</f>
        <v>4pm-6pm</v>
      </c>
      <c r="AQ124" s="1" t="str">
        <f>IF(T124&gt;0,CONCATENATE(IF(AI124&lt;=12,AI124,AI124-12),IF(OR(AI124&lt;12,AI124=24),"am","pm"),"-",IF(AJ124&lt;=12,AJ124,AJ124-12),IF(OR(AJ124&lt;12,AJ124=24),"am","pm")),"")</f>
        <v>4pm-6pm</v>
      </c>
      <c r="AR124" s="4" t="s">
        <v>318</v>
      </c>
      <c r="AS124" s="1" t="s">
        <v>296</v>
      </c>
      <c r="AU124" s="1" t="s">
        <v>299</v>
      </c>
      <c r="AV124" s="5" t="s">
        <v>307</v>
      </c>
      <c r="AW124" s="5" t="s">
        <v>308</v>
      </c>
      <c r="AX124" s="6" t="str">
        <f>CONCATENATE("{
    'name': """,B124,""",
    'area': ","""",C124,""",",
"'hours': {
      'sunday-start':","""",H124,"""",", 'sunday-end':","""",I124,"""",", 'monday-start':","""",J124,"""",", 'monday-end':","""",K124,"""",", 'tuesday-start':","""",L124,"""",", 'tuesday-end':","""",M124,""", 'wednesday-start':","""",N124,""", 'wednesday-end':","""",O124,""", 'thursday-start':","""",P124,""", 'thursday-end':","""",Q124,""", 'friday-start':","""",R124,""", 'friday-end':","""",S124,""", 'saturday-start':","""",T124,""", 'saturday-end':","""",U124,"""","},","  'description': ","""",V124,"""",", 'link':","""",AR124,"""",", 'pricing':","""",E124,"""",",   'phone-number': ","""",F124,"""",", 'address': ","""",G124,"""",", 'other-amenities': [","'",AS124,"','",AT124,"','",AU124,"'","]",", 'has-drink':",AV124,", 'has-food':",AW124,"},")</f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4" s="1" t="str">
        <f>IF(AS124&gt;0,"&lt;img src=@img/outdoor.png@&gt;","")</f>
        <v>&lt;img src=@img/outdoor.png@&gt;</v>
      </c>
      <c r="AZ124" s="1" t="str">
        <f>IF(AT124&gt;0,"&lt;img src=@img/pets.png@&gt;","")</f>
        <v/>
      </c>
      <c r="BA124" s="1" t="str">
        <f>IF(AU124="hard","&lt;img src=@img/hard.png@&gt;",IF(AU124="medium","&lt;img src=@img/medium.png@&gt;",IF(AU124="easy","&lt;img src=@img/easy.png@&gt;","")))</f>
        <v>&lt;img src=@img/hard.png@&gt;</v>
      </c>
      <c r="BB124" s="1" t="str">
        <f>IF(AV124="true","&lt;img src=@img/drinkicon.png@&gt;","")</f>
        <v>&lt;img src=@img/drinkicon.png@&gt;</v>
      </c>
      <c r="BC124" s="1" t="str">
        <f>IF(AW124="true","&lt;img src=@img/foodicon.png@&gt;","")</f>
        <v/>
      </c>
      <c r="BD124" s="1" t="str">
        <f>CONCATENATE(AY124,AZ124,BA124,BB124,BC124,BK124)</f>
        <v>&lt;img src=@img/outdoor.png@&gt;&lt;img src=@img/hard.png@&gt;&lt;img src=@img/drinkicon.png@&gt;</v>
      </c>
      <c r="BE124" s="1" t="str">
        <f>CONCATENATE(IF(AS124&gt;0,"outdoor ",""),IF(AT124&gt;0,"pet ",""),IF(AV124="true","drink ",""),IF(AW124="true","food ",""),AU124," ",E124," ",C124,IF(BJ124=TRUE," kid",""))</f>
        <v>outdoor drink hard low campus</v>
      </c>
      <c r="BF124" s="1" t="str">
        <f>IF(C124="old","Old Town",IF(C124="campus","Near Campus",IF(C124="sfoco","South Foco",IF(C124="nfoco","North Foco",IF(C124="midtown","Midtown",IF(C124="cwest","Campus West",IF(C124="efoco","East FoCo",IF(C124="windsor","Windsor",""))))))))</f>
        <v>Near Campus</v>
      </c>
      <c r="BG124" s="1">
        <v>40.578336999999998</v>
      </c>
      <c r="BH124" s="1">
        <v>-105.07832399999999</v>
      </c>
      <c r="BI124" s="1" t="str">
        <f>CONCATENATE("[",BG124,",",BH124,"],")</f>
        <v>[40.578337,-105.078324],</v>
      </c>
      <c r="BK124" s="1" t="str">
        <f>IF(BJ124&gt;0,"&lt;img src=@img/kidicon.png@&gt;","")</f>
        <v/>
      </c>
    </row>
    <row r="125" spans="2:64" ht="21" customHeight="1" x14ac:dyDescent="0.25">
      <c r="B125" s="1" t="s">
        <v>577</v>
      </c>
      <c r="C125" s="1" t="s">
        <v>427</v>
      </c>
      <c r="D125" s="1" t="s">
        <v>578</v>
      </c>
      <c r="E125" s="1" t="s">
        <v>432</v>
      </c>
      <c r="G125" s="3" t="s">
        <v>579</v>
      </c>
      <c r="J125" s="1">
        <v>1700</v>
      </c>
      <c r="K125" s="1">
        <v>2400</v>
      </c>
      <c r="L125" s="1">
        <v>1700</v>
      </c>
      <c r="M125" s="1">
        <v>2400</v>
      </c>
      <c r="N125" s="1">
        <v>1700</v>
      </c>
      <c r="O125" s="1">
        <v>2400</v>
      </c>
      <c r="P125" s="1">
        <v>1700</v>
      </c>
      <c r="Q125" s="1">
        <v>2400</v>
      </c>
      <c r="R125" s="1">
        <v>1700</v>
      </c>
      <c r="S125" s="1">
        <v>2400</v>
      </c>
      <c r="V125" s="1" t="s">
        <v>580</v>
      </c>
      <c r="W125" s="1" t="str">
        <f>IF(H125&gt;0,H125/100,"")</f>
        <v/>
      </c>
      <c r="X125" s="1" t="str">
        <f>IF(I125&gt;0,I125/100,"")</f>
        <v/>
      </c>
      <c r="Y125" s="1">
        <f>IF(J125&gt;0,J125/100,"")</f>
        <v>17</v>
      </c>
      <c r="Z125" s="1">
        <f>IF(K125&gt;0,K125/100,"")</f>
        <v>24</v>
      </c>
      <c r="AA125" s="1">
        <f>IF(L125&gt;0,L125/100,"")</f>
        <v>17</v>
      </c>
      <c r="AB125" s="1">
        <f>IF(M125&gt;0,M125/100,"")</f>
        <v>24</v>
      </c>
      <c r="AC125" s="1">
        <f>IF(N125&gt;0,N125/100,"")</f>
        <v>17</v>
      </c>
      <c r="AD125" s="1">
        <f>IF(O125&gt;0,O125/100,"")</f>
        <v>24</v>
      </c>
      <c r="AE125" s="1">
        <f>IF(P125&gt;0,P125/100,"")</f>
        <v>17</v>
      </c>
      <c r="AF125" s="1">
        <f>IF(Q125&gt;0,Q125/100,"")</f>
        <v>24</v>
      </c>
      <c r="AG125" s="1">
        <f>IF(R125&gt;0,R125/100,"")</f>
        <v>17</v>
      </c>
      <c r="AH125" s="1">
        <f>IF(S125&gt;0,S125/100,"")</f>
        <v>24</v>
      </c>
      <c r="AI125" s="1" t="str">
        <f>IF(T125&gt;0,T125/100,"")</f>
        <v/>
      </c>
      <c r="AJ125" s="1" t="str">
        <f>IF(U125&gt;0,U125/100,"")</f>
        <v/>
      </c>
      <c r="AK125" s="1" t="str">
        <f>IF(H125&gt;0,CONCATENATE(IF(W125&lt;=12,W125,W125-12),IF(OR(W125&lt;12,W125=24),"am","pm"),"-",IF(X125&lt;=12,X125,X125-12),IF(OR(X125&lt;12,X125=24),"am","pm")),"")</f>
        <v/>
      </c>
      <c r="AL125" s="1" t="str">
        <f>IF(J125&gt;0,CONCATENATE(IF(Y125&lt;=12,Y125,Y125-12),IF(OR(Y125&lt;12,Y125=24),"am","pm"),"-",IF(Z125&lt;=12,Z125,Z125-12),IF(OR(Z125&lt;12,Z125=24),"am","pm")),"")</f>
        <v>5pm-12am</v>
      </c>
      <c r="AM125" s="1" t="str">
        <f>IF(L125&gt;0,CONCATENATE(IF(AA125&lt;=12,AA125,AA125-12),IF(OR(AA125&lt;12,AA125=24),"am","pm"),"-",IF(AB125&lt;=12,AB125,AB125-12),IF(OR(AB125&lt;12,AB125=24),"am","pm")),"")</f>
        <v>5pm-12am</v>
      </c>
      <c r="AN125" s="1" t="str">
        <f>IF(N125&gt;0,CONCATENATE(IF(AC125&lt;=12,AC125,AC125-12),IF(OR(AC125&lt;12,AC125=24),"am","pm"),"-",IF(AD125&lt;=12,AD125,AD125-12),IF(OR(AD125&lt;12,AD125=24),"am","pm")),"")</f>
        <v>5pm-12am</v>
      </c>
      <c r="AO125" s="1" t="str">
        <f>IF(O125&gt;0,CONCATENATE(IF(AE125&lt;=12,AE125,AE125-12),IF(OR(AE125&lt;12,AE125=24),"am","pm"),"-",IF(AF125&lt;=12,AF125,AF125-12),IF(OR(AF125&lt;12,AF125=24),"am","pm")),"")</f>
        <v>5pm-12am</v>
      </c>
      <c r="AP125" s="1" t="str">
        <f>IF(R125&gt;0,CONCATENATE(IF(AG125&lt;=12,AG125,AG125-12),IF(OR(AG125&lt;12,AG125=24),"am","pm"),"-",IF(AH125&lt;=12,AH125,AH125-12),IF(OR(AH125&lt;12,AH125=24),"am","pm")),"")</f>
        <v>5pm-12am</v>
      </c>
      <c r="AQ125" s="1" t="str">
        <f>IF(T125&gt;0,CONCATENATE(IF(AI125&lt;=12,AI125,AI125-12),IF(OR(AI125&lt;12,AI125=24),"am","pm"),"-",IF(AJ125&lt;=12,AJ125,AJ125-12),IF(OR(AJ125&lt;12,AJ125=24),"am","pm")),"")</f>
        <v/>
      </c>
      <c r="AR125" s="13" t="s">
        <v>581</v>
      </c>
      <c r="AU125" s="1" t="s">
        <v>299</v>
      </c>
      <c r="AV125" s="5" t="s">
        <v>307</v>
      </c>
      <c r="AW125" s="5" t="s">
        <v>308</v>
      </c>
      <c r="AX125" s="6" t="str">
        <f>CONCATENATE("{
    'name': """,B125,""",
    'area': ","""",C125,""",",
"'hours': {
      'sunday-start':","""",H125,"""",", 'sunday-end':","""",I125,"""",", 'monday-start':","""",J125,"""",", 'monday-end':","""",K125,"""",", 'tuesday-start':","""",L125,"""",", 'tuesday-end':","""",M125,""", 'wednesday-start':","""",N125,""", 'wednesday-end':","""",O125,""", 'thursday-start':","""",P125,""", 'thursday-end':","""",Q125,""", 'friday-start':","""",R125,""", 'friday-end':","""",S125,""", 'saturday-start':","""",T125,""", 'saturday-end':","""",U125,"""","},","  'description': ","""",V125,"""",", 'link':","""",AR125,"""",", 'pricing':","""",E125,"""",",   'phone-number': ","""",F125,"""",", 'address': ","""",G125,"""",", 'other-amenities': [","'",AS125,"','",AT125,"','",AU125,"'","]",", 'has-drink':",AV125,", 'has-food':",AW125,"},")</f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5" s="1" t="str">
        <f>IF(AS125&gt;0,"&lt;img src=@img/outdoor.png@&gt;","")</f>
        <v/>
      </c>
      <c r="AZ125" s="1" t="str">
        <f>IF(AT125&gt;0,"&lt;img src=@img/pets.png@&gt;","")</f>
        <v/>
      </c>
      <c r="BA125" s="1" t="str">
        <f>IF(AU125="hard","&lt;img src=@img/hard.png@&gt;",IF(AU125="medium","&lt;img src=@img/medium.png@&gt;",IF(AU125="easy","&lt;img src=@img/easy.png@&gt;","")))</f>
        <v>&lt;img src=@img/hard.png@&gt;</v>
      </c>
      <c r="BB125" s="1" t="str">
        <f>IF(AV125="true","&lt;img src=@img/drinkicon.png@&gt;","")</f>
        <v>&lt;img src=@img/drinkicon.png@&gt;</v>
      </c>
      <c r="BC125" s="1" t="str">
        <f>IF(AW125="true","&lt;img src=@img/foodicon.png@&gt;","")</f>
        <v/>
      </c>
      <c r="BD125" s="1" t="str">
        <f>CONCATENATE(AY125,AZ125,BA125,BB125,BC125,BK125)</f>
        <v>&lt;img src=@img/hard.png@&gt;&lt;img src=@img/drinkicon.png@&gt;</v>
      </c>
      <c r="BE125" s="1" t="str">
        <f>CONCATENATE(IF(AS125&gt;0,"outdoor ",""),IF(AT125&gt;0,"pet ",""),IF(AV125="true","drink ",""),IF(AW125="true","food ",""),AU125," ",E125," ",C125,IF(BJ125=TRUE," kid",""))</f>
        <v>drink hard med old</v>
      </c>
      <c r="BF125" s="1" t="str">
        <f>IF(C125="old","Old Town",IF(C125="campus","Near Campus",IF(C125="sfoco","South Foco",IF(C125="nfoco","North Foco",IF(C125="midtown","Midtown",IF(C125="cwest","Campus West",IF(C125="efoco","East FoCo",IF(C125="windsor","Windsor",""))))))))</f>
        <v>Old Town</v>
      </c>
      <c r="BG125" s="1">
        <v>40.589979999999997</v>
      </c>
      <c r="BH125" s="1">
        <v>-105.0731</v>
      </c>
      <c r="BI125" s="1" t="str">
        <f>CONCATENATE("[",BG125,",",BH125,"],")</f>
        <v>[40.58998,-105.0731],</v>
      </c>
    </row>
    <row r="126" spans="2:64" ht="21" customHeight="1" x14ac:dyDescent="0.25">
      <c r="B126" s="1" t="s">
        <v>204</v>
      </c>
      <c r="C126" s="1" t="s">
        <v>427</v>
      </c>
      <c r="D126" s="1" t="s">
        <v>78</v>
      </c>
      <c r="E126" s="1" t="s">
        <v>432</v>
      </c>
      <c r="G126" s="1" t="s">
        <v>205</v>
      </c>
      <c r="H126" s="1">
        <v>1000</v>
      </c>
      <c r="I126" s="1">
        <v>1800</v>
      </c>
      <c r="J126" s="1">
        <v>1600</v>
      </c>
      <c r="K126" s="1">
        <v>1800</v>
      </c>
      <c r="L126" s="1">
        <v>1600</v>
      </c>
      <c r="M126" s="1">
        <v>1800</v>
      </c>
      <c r="N126" s="1">
        <v>1600</v>
      </c>
      <c r="O126" s="1">
        <v>1800</v>
      </c>
      <c r="P126" s="1">
        <v>1600</v>
      </c>
      <c r="Q126" s="1">
        <v>1800</v>
      </c>
      <c r="R126" s="1">
        <v>1400</v>
      </c>
      <c r="S126" s="1">
        <v>1800</v>
      </c>
      <c r="T126" s="1">
        <v>1000</v>
      </c>
      <c r="U126" s="1">
        <v>1800</v>
      </c>
      <c r="V126" s="2" t="s">
        <v>504</v>
      </c>
      <c r="W126" s="1">
        <f>IF(H126&gt;0,H126/100,"")</f>
        <v>10</v>
      </c>
      <c r="X126" s="1">
        <f>IF(I126&gt;0,I126/100,"")</f>
        <v>18</v>
      </c>
      <c r="Y126" s="1">
        <f>IF(J126&gt;0,J126/100,"")</f>
        <v>16</v>
      </c>
      <c r="Z126" s="1">
        <f>IF(K126&gt;0,K126/100,"")</f>
        <v>18</v>
      </c>
      <c r="AA126" s="1">
        <f>IF(L126&gt;0,L126/100,"")</f>
        <v>16</v>
      </c>
      <c r="AB126" s="1">
        <f>IF(M126&gt;0,M126/100,"")</f>
        <v>18</v>
      </c>
      <c r="AC126" s="1">
        <f>IF(N126&gt;0,N126/100,"")</f>
        <v>16</v>
      </c>
      <c r="AD126" s="1">
        <f>IF(O126&gt;0,O126/100,"")</f>
        <v>18</v>
      </c>
      <c r="AE126" s="1">
        <f>IF(P126&gt;0,P126/100,"")</f>
        <v>16</v>
      </c>
      <c r="AF126" s="1">
        <f>IF(Q126&gt;0,Q126/100,"")</f>
        <v>18</v>
      </c>
      <c r="AG126" s="1">
        <f>IF(R126&gt;0,R126/100,"")</f>
        <v>14</v>
      </c>
      <c r="AH126" s="1">
        <f>IF(S126&gt;0,S126/100,"")</f>
        <v>18</v>
      </c>
      <c r="AI126" s="1">
        <f>IF(T126&gt;0,T126/100,"")</f>
        <v>10</v>
      </c>
      <c r="AJ126" s="1">
        <f>IF(U126&gt;0,U126/100,"")</f>
        <v>18</v>
      </c>
      <c r="AK126" s="1" t="str">
        <f>IF(H126&gt;0,CONCATENATE(IF(W126&lt;=12,W126,W126-12),IF(OR(W126&lt;12,W126=24),"am","pm"),"-",IF(X126&lt;=12,X126,X126-12),IF(OR(X126&lt;12,X126=24),"am","pm")),"")</f>
        <v>10am-6pm</v>
      </c>
      <c r="AL126" s="1" t="str">
        <f>IF(J126&gt;0,CONCATENATE(IF(Y126&lt;=12,Y126,Y126-12),IF(OR(Y126&lt;12,Y126=24),"am","pm"),"-",IF(Z126&lt;=12,Z126,Z126-12),IF(OR(Z126&lt;12,Z126=24),"am","pm")),"")</f>
        <v>4pm-6pm</v>
      </c>
      <c r="AM126" s="1" t="str">
        <f>IF(L126&gt;0,CONCATENATE(IF(AA126&lt;=12,AA126,AA126-12),IF(OR(AA126&lt;12,AA126=24),"am","pm"),"-",IF(AB126&lt;=12,AB126,AB126-12),IF(OR(AB126&lt;12,AB126=24),"am","pm")),"")</f>
        <v>4pm-6pm</v>
      </c>
      <c r="AN126" s="1" t="str">
        <f>IF(N126&gt;0,CONCATENATE(IF(AC126&lt;=12,AC126,AC126-12),IF(OR(AC126&lt;12,AC126=24),"am","pm"),"-",IF(AD126&lt;=12,AD126,AD126-12),IF(OR(AD126&lt;12,AD126=24),"am","pm")),"")</f>
        <v>4pm-6pm</v>
      </c>
      <c r="AO126" s="1" t="str">
        <f>IF(O126&gt;0,CONCATENATE(IF(AE126&lt;=12,AE126,AE126-12),IF(OR(AE126&lt;12,AE126=24),"am","pm"),"-",IF(AF126&lt;=12,AF126,AF126-12),IF(OR(AF126&lt;12,AF126=24),"am","pm")),"")</f>
        <v>4pm-6pm</v>
      </c>
      <c r="AP126" s="1" t="str">
        <f>IF(R126&gt;0,CONCATENATE(IF(AG126&lt;=12,AG126,AG126-12),IF(OR(AG126&lt;12,AG126=24),"am","pm"),"-",IF(AH126&lt;=12,AH126,AH126-12),IF(OR(AH126&lt;12,AH126=24),"am","pm")),"")</f>
        <v>2pm-6pm</v>
      </c>
      <c r="AQ126" s="1" t="str">
        <f>IF(T126&gt;0,CONCATENATE(IF(AI126&lt;=12,AI126,AI126-12),IF(OR(AI126&lt;12,AI126=24),"am","pm"),"-",IF(AJ126&lt;=12,AJ126,AJ126-12),IF(OR(AJ126&lt;12,AJ126=24),"am","pm")),"")</f>
        <v>10am-6pm</v>
      </c>
      <c r="AR126" s="4" t="s">
        <v>352</v>
      </c>
      <c r="AU126" s="1" t="s">
        <v>299</v>
      </c>
      <c r="AV126" s="5" t="s">
        <v>307</v>
      </c>
      <c r="AW126" s="5" t="s">
        <v>307</v>
      </c>
      <c r="AX126" s="6" t="str">
        <f>CONCATENATE("{
    'name': """,B126,""",
    'area': ","""",C126,""",",
"'hours': {
      'sunday-start':","""",H126,"""",", 'sunday-end':","""",I126,"""",", 'monday-start':","""",J126,"""",", 'monday-end':","""",K126,"""",", 'tuesday-start':","""",L126,"""",", 'tuesday-end':","""",M126,""", 'wednesday-start':","""",N126,""", 'wednesday-end':","""",O126,""", 'thursday-start':","""",P126,""", 'thursday-end':","""",Q126,""", 'friday-start':","""",R126,""", 'friday-end':","""",S126,""", 'saturday-start':","""",T126,""", 'saturday-end':","""",U126,"""","},","  'description': ","""",V126,"""",", 'link':","""",AR126,"""",", 'pricing':","""",E126,"""",",   'phone-number': ","""",F126,"""",", 'address': ","""",G126,"""",", 'other-amenities': [","'",AS126,"','",AT126,"','",AU126,"'","]",", 'has-drink':",AV126,", 'has-food':",AW126,"},")</f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6" s="1" t="str">
        <f>IF(AS126&gt;0,"&lt;img src=@img/outdoor.png@&gt;","")</f>
        <v/>
      </c>
      <c r="AZ126" s="1" t="str">
        <f>IF(AT126&gt;0,"&lt;img src=@img/pets.png@&gt;","")</f>
        <v/>
      </c>
      <c r="BA126" s="1" t="str">
        <f>IF(AU126="hard","&lt;img src=@img/hard.png@&gt;",IF(AU126="medium","&lt;img src=@img/medium.png@&gt;",IF(AU126="easy","&lt;img src=@img/easy.png@&gt;","")))</f>
        <v>&lt;img src=@img/hard.png@&gt;</v>
      </c>
      <c r="BB126" s="1" t="str">
        <f>IF(AV126="true","&lt;img src=@img/drinkicon.png@&gt;","")</f>
        <v>&lt;img src=@img/drinkicon.png@&gt;</v>
      </c>
      <c r="BC126" s="1" t="str">
        <f>IF(AW126="true","&lt;img src=@img/foodicon.png@&gt;","")</f>
        <v>&lt;img src=@img/foodicon.png@&gt;</v>
      </c>
      <c r="BD126" s="1" t="str">
        <f>CONCATENATE(AY126,AZ126,BA126,BB126,BC126,BK126)</f>
        <v>&lt;img src=@img/hard.png@&gt;&lt;img src=@img/drinkicon.png@&gt;&lt;img src=@img/foodicon.png@&gt;</v>
      </c>
      <c r="BE126" s="1" t="str">
        <f>CONCATENATE(IF(AS126&gt;0,"outdoor ",""),IF(AT126&gt;0,"pet ",""),IF(AV126="true","drink ",""),IF(AW126="true","food ",""),AU126," ",E126," ",C126,IF(BJ126=TRUE," kid",""))</f>
        <v>drink food hard med old</v>
      </c>
      <c r="BF126" s="1" t="str">
        <f>IF(C126="old","Old Town",IF(C126="campus","Near Campus",IF(C126="sfoco","South Foco",IF(C126="nfoco","North Foco",IF(C126="midtown","Midtown",IF(C126="cwest","Campus West",IF(C126="efoco","East FoCo",IF(C126="windsor","Windsor",""))))))))</f>
        <v>Old Town</v>
      </c>
      <c r="BG126" s="1">
        <v>40.588324</v>
      </c>
      <c r="BH126" s="1">
        <v>-105.074746</v>
      </c>
      <c r="BI126" s="1" t="str">
        <f>CONCATENATE("[",BG126,",",BH126,"],")</f>
        <v>[40.588324,-105.074746],</v>
      </c>
      <c r="BK126" s="1" t="str">
        <f>IF(BJ126&gt;0,"&lt;img src=@img/kidicon.png@&gt;","")</f>
        <v/>
      </c>
    </row>
    <row r="127" spans="2:64" ht="21" customHeight="1" x14ac:dyDescent="0.25">
      <c r="B127" s="1" t="s">
        <v>206</v>
      </c>
      <c r="C127" s="1" t="s">
        <v>427</v>
      </c>
      <c r="D127" s="1" t="s">
        <v>272</v>
      </c>
      <c r="E127" s="1" t="s">
        <v>432</v>
      </c>
      <c r="G127" s="1" t="s">
        <v>207</v>
      </c>
      <c r="W127" s="1" t="str">
        <f>IF(H127&gt;0,H127/100,"")</f>
        <v/>
      </c>
      <c r="X127" s="1" t="str">
        <f>IF(I127&gt;0,I127/100,"")</f>
        <v/>
      </c>
      <c r="Y127" s="1" t="str">
        <f>IF(J127&gt;0,J127/100,"")</f>
        <v/>
      </c>
      <c r="Z127" s="1" t="str">
        <f>IF(K127&gt;0,K127/100,"")</f>
        <v/>
      </c>
      <c r="AA127" s="1" t="str">
        <f>IF(L127&gt;0,L127/100,"")</f>
        <v/>
      </c>
      <c r="AB127" s="1" t="str">
        <f>IF(M127&gt;0,M127/100,"")</f>
        <v/>
      </c>
      <c r="AC127" s="1" t="str">
        <f>IF(N127&gt;0,N127/100,"")</f>
        <v/>
      </c>
      <c r="AD127" s="1" t="str">
        <f>IF(O127&gt;0,O127/100,"")</f>
        <v/>
      </c>
      <c r="AE127" s="1" t="str">
        <f>IF(P127&gt;0,P127/100,"")</f>
        <v/>
      </c>
      <c r="AF127" s="1" t="str">
        <f>IF(Q127&gt;0,Q127/100,"")</f>
        <v/>
      </c>
      <c r="AG127" s="1" t="str">
        <f>IF(R127&gt;0,R127/100,"")</f>
        <v/>
      </c>
      <c r="AH127" s="1" t="str">
        <f>IF(S127&gt;0,S127/100,"")</f>
        <v/>
      </c>
      <c r="AI127" s="1" t="str">
        <f>IF(T127&gt;0,T127/100,"")</f>
        <v/>
      </c>
      <c r="AJ127" s="1" t="str">
        <f>IF(U127&gt;0,U127/100,"")</f>
        <v/>
      </c>
      <c r="AK127" s="1" t="str">
        <f>IF(H127&gt;0,CONCATENATE(IF(W127&lt;=12,W127,W127-12),IF(OR(W127&lt;12,W127=24),"am","pm"),"-",IF(X127&lt;=12,X127,X127-12),IF(OR(X127&lt;12,X127=24),"am","pm")),"")</f>
        <v/>
      </c>
      <c r="AL127" s="1" t="str">
        <f>IF(J127&gt;0,CONCATENATE(IF(Y127&lt;=12,Y127,Y127-12),IF(OR(Y127&lt;12,Y127=24),"am","pm"),"-",IF(Z127&lt;=12,Z127,Z127-12),IF(OR(Z127&lt;12,Z127=24),"am","pm")),"")</f>
        <v/>
      </c>
      <c r="AM127" s="1" t="str">
        <f>IF(L127&gt;0,CONCATENATE(IF(AA127&lt;=12,AA127,AA127-12),IF(OR(AA127&lt;12,AA127=24),"am","pm"),"-",IF(AB127&lt;=12,AB127,AB127-12),IF(OR(AB127&lt;12,AB127=24),"am","pm")),"")</f>
        <v/>
      </c>
      <c r="AN127" s="1" t="str">
        <f>IF(N127&gt;0,CONCATENATE(IF(AC127&lt;=12,AC127,AC127-12),IF(OR(AC127&lt;12,AC127=24),"am","pm"),"-",IF(AD127&lt;=12,AD127,AD127-12),IF(OR(AD127&lt;12,AD127=24),"am","pm")),"")</f>
        <v/>
      </c>
      <c r="AO127" s="1" t="str">
        <f>IF(O127&gt;0,CONCATENATE(IF(AE127&lt;=12,AE127,AE127-12),IF(OR(AE127&lt;12,AE127=24),"am","pm"),"-",IF(AF127&lt;=12,AF127,AF127-12),IF(OR(AF127&lt;12,AF127=24),"am","pm")),"")</f>
        <v/>
      </c>
      <c r="AP127" s="1" t="str">
        <f>IF(R127&gt;0,CONCATENATE(IF(AG127&lt;=12,AG127,AG127-12),IF(OR(AG127&lt;12,AG127=24),"am","pm"),"-",IF(AH127&lt;=12,AH127,AH127-12),IF(OR(AH127&lt;12,AH127=24),"am","pm")),"")</f>
        <v/>
      </c>
      <c r="AQ127" s="1" t="str">
        <f>IF(T127&gt;0,CONCATENATE(IF(AI127&lt;=12,AI127,AI127-12),IF(OR(AI127&lt;12,AI127=24),"am","pm"),"-",IF(AJ127&lt;=12,AJ127,AJ127-12),IF(OR(AJ127&lt;12,AJ127=24),"am","pm")),"")</f>
        <v/>
      </c>
      <c r="AR127" s="10" t="s">
        <v>263</v>
      </c>
      <c r="AS127" s="1" t="s">
        <v>296</v>
      </c>
      <c r="AU127" s="1" t="s">
        <v>299</v>
      </c>
      <c r="AV127" s="5" t="s">
        <v>308</v>
      </c>
      <c r="AW127" s="5" t="s">
        <v>308</v>
      </c>
      <c r="AX127" s="6" t="str">
        <f>CONCATENATE("{
    'name': """,B127,""",
    'area': ","""",C127,""",",
"'hours': {
      'sunday-start':","""",H127,"""",", 'sunday-end':","""",I127,"""",", 'monday-start':","""",J127,"""",", 'monday-end':","""",K127,"""",", 'tuesday-start':","""",L127,"""",", 'tuesday-end':","""",M127,""", 'wednesday-start':","""",N127,""", 'wednesday-end':","""",O127,""", 'thursday-start':","""",P127,""", 'thursday-end':","""",Q127,""", 'friday-start':","""",R127,""", 'friday-end':","""",S127,""", 'saturday-start':","""",T127,""", 'saturday-end':","""",U127,"""","},","  'description': ","""",V127,"""",", 'link':","""",AR127,"""",", 'pricing':","""",E127,"""",",   'phone-number': ","""",F127,"""",", 'address': ","""",G127,"""",", 'other-amenities': [","'",AS127,"','",AT127,"','",AU127,"'","]",", 'has-drink':",AV127,", 'has-food':",AW127,"},")</f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7" s="1" t="str">
        <f>IF(AS127&gt;0,"&lt;img src=@img/outdoor.png@&gt;","")</f>
        <v>&lt;img src=@img/outdoor.png@&gt;</v>
      </c>
      <c r="AZ127" s="1" t="str">
        <f>IF(AT127&gt;0,"&lt;img src=@img/pets.png@&gt;","")</f>
        <v/>
      </c>
      <c r="BA127" s="1" t="str">
        <f>IF(AU127="hard","&lt;img src=@img/hard.png@&gt;",IF(AU127="medium","&lt;img src=@img/medium.png@&gt;",IF(AU127="easy","&lt;img src=@img/easy.png@&gt;","")))</f>
        <v>&lt;img src=@img/hard.png@&gt;</v>
      </c>
      <c r="BB127" s="1" t="str">
        <f>IF(AV127="true","&lt;img src=@img/drinkicon.png@&gt;","")</f>
        <v/>
      </c>
      <c r="BC127" s="1" t="str">
        <f>IF(AW127="true","&lt;img src=@img/foodicon.png@&gt;","")</f>
        <v/>
      </c>
      <c r="BD127" s="1" t="str">
        <f>CONCATENATE(AY127,AZ127,BA127,BB127,BC127,BK127)</f>
        <v>&lt;img src=@img/outdoor.png@&gt;&lt;img src=@img/hard.png@&gt;</v>
      </c>
      <c r="BE127" s="1" t="str">
        <f>CONCATENATE(IF(AS127&gt;0,"outdoor ",""),IF(AT127&gt;0,"pet ",""),IF(AV127="true","drink ",""),IF(AW127="true","food ",""),AU127," ",E127," ",C127,IF(BJ127=TRUE," kid",""))</f>
        <v>outdoor hard med old</v>
      </c>
      <c r="BF127" s="1" t="str">
        <f>IF(C127="old","Old Town",IF(C127="campus","Near Campus",IF(C127="sfoco","South Foco",IF(C127="nfoco","North Foco",IF(C127="midtown","Midtown",IF(C127="cwest","Campus West",IF(C127="efoco","East FoCo",IF(C127="windsor","Windsor",""))))))))</f>
        <v>Old Town</v>
      </c>
      <c r="BG127" s="1">
        <v>40.588152000000001</v>
      </c>
      <c r="BH127" s="1">
        <v>-105.074395</v>
      </c>
      <c r="BI127" s="1" t="str">
        <f>CONCATENATE("[",BG127,",",BH127,"],")</f>
        <v>[40.588152,-105.074395],</v>
      </c>
      <c r="BK127" s="1" t="str">
        <f>IF(BJ127&gt;0,"&lt;img src=@img/kidicon.png@&gt;","")</f>
        <v/>
      </c>
    </row>
    <row r="128" spans="2:64" ht="21" customHeight="1" x14ac:dyDescent="0.25">
      <c r="B128" s="1" t="s">
        <v>451</v>
      </c>
      <c r="C128" s="1" t="s">
        <v>427</v>
      </c>
      <c r="E128" s="1" t="s">
        <v>432</v>
      </c>
      <c r="G128" s="1" t="s">
        <v>470</v>
      </c>
      <c r="W128" s="1" t="str">
        <f>IF(H128&gt;0,H128/100,"")</f>
        <v/>
      </c>
      <c r="X128" s="1" t="str">
        <f>IF(I128&gt;0,I128/100,"")</f>
        <v/>
      </c>
      <c r="Y128" s="1" t="str">
        <f>IF(J128&gt;0,J128/100,"")</f>
        <v/>
      </c>
      <c r="Z128" s="1" t="str">
        <f>IF(K128&gt;0,K128/100,"")</f>
        <v/>
      </c>
      <c r="AA128" s="1" t="str">
        <f>IF(L128&gt;0,L128/100,"")</f>
        <v/>
      </c>
      <c r="AB128" s="1" t="str">
        <f>IF(M128&gt;0,M128/100,"")</f>
        <v/>
      </c>
      <c r="AC128" s="1" t="str">
        <f>IF(N128&gt;0,N128/100,"")</f>
        <v/>
      </c>
      <c r="AD128" s="1" t="str">
        <f>IF(O128&gt;0,O128/100,"")</f>
        <v/>
      </c>
      <c r="AE128" s="1" t="str">
        <f>IF(P128&gt;0,P128/100,"")</f>
        <v/>
      </c>
      <c r="AF128" s="1" t="str">
        <f>IF(Q128&gt;0,Q128/100,"")</f>
        <v/>
      </c>
      <c r="AG128" s="1" t="str">
        <f>IF(R128&gt;0,R128/100,"")</f>
        <v/>
      </c>
      <c r="AH128" s="1" t="str">
        <f>IF(S128&gt;0,S128/100,"")</f>
        <v/>
      </c>
      <c r="AI128" s="1" t="str">
        <f>IF(T128&gt;0,T128/100,"")</f>
        <v/>
      </c>
      <c r="AJ128" s="1" t="str">
        <f>IF(U128&gt;0,U128/100,"")</f>
        <v/>
      </c>
      <c r="AK128" s="1" t="str">
        <f>IF(H128&gt;0,CONCATENATE(IF(W128&lt;=12,W128,W128-12),IF(OR(W128&lt;12,W128=24),"am","pm"),"-",IF(X128&lt;=12,X128,X128-12),IF(OR(X128&lt;12,X128=24),"am","pm")),"")</f>
        <v/>
      </c>
      <c r="AL128" s="1" t="str">
        <f>IF(J128&gt;0,CONCATENATE(IF(Y128&lt;=12,Y128,Y128-12),IF(OR(Y128&lt;12,Y128=24),"am","pm"),"-",IF(Z128&lt;=12,Z128,Z128-12),IF(OR(Z128&lt;12,Z128=24),"am","pm")),"")</f>
        <v/>
      </c>
      <c r="AM128" s="1" t="str">
        <f>IF(L128&gt;0,CONCATENATE(IF(AA128&lt;=12,AA128,AA128-12),IF(OR(AA128&lt;12,AA128=24),"am","pm"),"-",IF(AB128&lt;=12,AB128,AB128-12),IF(OR(AB128&lt;12,AB128=24),"am","pm")),"")</f>
        <v/>
      </c>
      <c r="AN128" s="1" t="str">
        <f>IF(N128&gt;0,CONCATENATE(IF(AC128&lt;=12,AC128,AC128-12),IF(OR(AC128&lt;12,AC128=24),"am","pm"),"-",IF(AD128&lt;=12,AD128,AD128-12),IF(OR(AD128&lt;12,AD128=24),"am","pm")),"")</f>
        <v/>
      </c>
      <c r="AO128" s="1" t="str">
        <f>IF(O128&gt;0,CONCATENATE(IF(AE128&lt;=12,AE128,AE128-12),IF(OR(AE128&lt;12,AE128=24),"am","pm"),"-",IF(AF128&lt;=12,AF128,AF128-12),IF(OR(AF128&lt;12,AF128=24),"am","pm")),"")</f>
        <v/>
      </c>
      <c r="AP128" s="1" t="str">
        <f>IF(R128&gt;0,CONCATENATE(IF(AG128&lt;=12,AG128,AG128-12),IF(OR(AG128&lt;12,AG128=24),"am","pm"),"-",IF(AH128&lt;=12,AH128,AH128-12),IF(OR(AH128&lt;12,AH128=24),"am","pm")),"")</f>
        <v/>
      </c>
      <c r="AQ128" s="1" t="str">
        <f>IF(T128&gt;0,CONCATENATE(IF(AI128&lt;=12,AI128,AI128-12),IF(OR(AI128&lt;12,AI128=24),"am","pm"),"-",IF(AJ128&lt;=12,AJ128,AJ128-12),IF(OR(AJ128&lt;12,AJ128=24),"am","pm")),"")</f>
        <v/>
      </c>
      <c r="AU128" s="1" t="s">
        <v>299</v>
      </c>
      <c r="AV128" s="1" t="b">
        <v>1</v>
      </c>
      <c r="AW128" s="1" t="b">
        <v>1</v>
      </c>
      <c r="AX128" s="6" t="str">
        <f>CONCATENATE("{
    'name': """,B128,""",
    'area': ","""",C128,""",",
"'hours': {
      'sunday-start':","""",H128,"""",", 'sunday-end':","""",I128,"""",", 'monday-start':","""",J128,"""",", 'monday-end':","""",K128,"""",", 'tuesday-start':","""",L128,"""",", 'tuesday-end':","""",M128,""", 'wednesday-start':","""",N128,""", 'wednesday-end':","""",O128,""", 'thursday-start':","""",P128,""", 'thursday-end':","""",Q128,""", 'friday-start':","""",R128,""", 'friday-end':","""",S128,""", 'saturday-start':","""",T128,""", 'saturday-end':","""",U128,"""","},","  'description': ","""",V128,"""",", 'link':","""",AR128,"""",", 'pricing':","""",E128,"""",",   'phone-number': ","""",F128,"""",", 'address': ","""",G128,"""",", 'other-amenities': [","'",AS128,"','",AT128,"','",AU128,"'","]",", 'has-drink':",AV128,", 'has-food':",AW128,"},")</f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8" s="1" t="str">
        <f>IF(AS128&gt;0,"&lt;img src=@img/outdoor.png@&gt;","")</f>
        <v/>
      </c>
      <c r="AZ128" s="1" t="str">
        <f>IF(AT128&gt;0,"&lt;img src=@img/pets.png@&gt;","")</f>
        <v/>
      </c>
      <c r="BA128" s="1" t="str">
        <f>IF(AU128="hard","&lt;img src=@img/hard.png@&gt;",IF(AU128="medium","&lt;img src=@img/medium.png@&gt;",IF(AU128="easy","&lt;img src=@img/easy.png@&gt;","")))</f>
        <v>&lt;img src=@img/hard.png@&gt;</v>
      </c>
      <c r="BB128" s="1" t="str">
        <f>IF(AV128="true","&lt;img src=@img/drinkicon.png@&gt;","")</f>
        <v/>
      </c>
      <c r="BC128" s="1" t="str">
        <f>IF(AW128="true","&lt;img src=@img/foodicon.png@&gt;","")</f>
        <v/>
      </c>
      <c r="BD128" s="1" t="str">
        <f>CONCATENATE(AY128,AZ128,BA128,BB128,BC128,BK128)</f>
        <v>&lt;img src=@img/hard.png@&gt;&lt;img src=@img/kidicon.png@&gt;</v>
      </c>
      <c r="BE128" s="1" t="str">
        <f>CONCATENATE(IF(AS128&gt;0,"outdoor ",""),IF(AT128&gt;0,"pet ",""),IF(AV128="true","drink ",""),IF(AW128="true","food ",""),AU128," ",E128," ",C128,IF(BJ128=TRUE," kid",""))</f>
        <v>hard med old kid</v>
      </c>
      <c r="BF128" s="1" t="str">
        <f>IF(C128="old","Old Town",IF(C128="campus","Near Campus",IF(C128="sfoco","South Foco",IF(C128="nfoco","North Foco",IF(C128="midtown","Midtown",IF(C128="cwest","Campus West",IF(C128="efoco","East FoCo",IF(C128="windsor","Windsor",""))))))))</f>
        <v>Old Town</v>
      </c>
      <c r="BG128" s="1">
        <v>40.588735999999997</v>
      </c>
      <c r="BH128" s="1">
        <v>-105.0774</v>
      </c>
      <c r="BI128" s="1" t="str">
        <f>CONCATENATE("[",BG128,",",BH128,"],")</f>
        <v>[40.588736,-105.0774],</v>
      </c>
      <c r="BJ128" s="1" t="b">
        <v>1</v>
      </c>
      <c r="BK128" s="1" t="str">
        <f>IF(BJ128&gt;0,"&lt;img src=@img/kidicon.png@&gt;","")</f>
        <v>&lt;img src=@img/kidicon.png@&gt;</v>
      </c>
      <c r="BL128" s="1" t="s">
        <v>442</v>
      </c>
    </row>
    <row r="129" spans="2:64" ht="21" customHeight="1" x14ac:dyDescent="0.25">
      <c r="B129" s="1" t="s">
        <v>661</v>
      </c>
      <c r="C129" s="1" t="s">
        <v>309</v>
      </c>
      <c r="E129" s="1" t="s">
        <v>54</v>
      </c>
      <c r="G129" s="1" t="s">
        <v>685</v>
      </c>
      <c r="W129" s="1" t="str">
        <f>IF(H129&gt;0,H129/100,"")</f>
        <v/>
      </c>
      <c r="X129" s="1" t="str">
        <f>IF(I129&gt;0,I129/100,"")</f>
        <v/>
      </c>
      <c r="Y129" s="1" t="str">
        <f>IF(J129&gt;0,J129/100,"")</f>
        <v/>
      </c>
      <c r="Z129" s="1" t="str">
        <f>IF(K129&gt;0,K129/100,"")</f>
        <v/>
      </c>
      <c r="AA129" s="1" t="str">
        <f>IF(L129&gt;0,L129/100,"")</f>
        <v/>
      </c>
      <c r="AB129" s="1" t="str">
        <f>IF(M129&gt;0,M129/100,"")</f>
        <v/>
      </c>
      <c r="AC129" s="1" t="str">
        <f>IF(N129&gt;0,N129/100,"")</f>
        <v/>
      </c>
      <c r="AD129" s="1" t="str">
        <f>IF(O129&gt;0,O129/100,"")</f>
        <v/>
      </c>
      <c r="AE129" s="1" t="str">
        <f>IF(P129&gt;0,P129/100,"")</f>
        <v/>
      </c>
      <c r="AF129" s="1" t="str">
        <f>IF(Q129&gt;0,Q129/100,"")</f>
        <v/>
      </c>
      <c r="AG129" s="1" t="str">
        <f>IF(R129&gt;0,R129/100,"")</f>
        <v/>
      </c>
      <c r="AH129" s="1" t="str">
        <f>IF(S129&gt;0,S129/100,"")</f>
        <v/>
      </c>
      <c r="AI129" s="1" t="str">
        <f>IF(T129&gt;0,T129/100,"")</f>
        <v/>
      </c>
      <c r="AJ129" s="1" t="str">
        <f>IF(U129&gt;0,U129/100,"")</f>
        <v/>
      </c>
      <c r="AK129" s="1" t="str">
        <f>IF(H129&gt;0,CONCATENATE(IF(W129&lt;=12,W129,W129-12),IF(OR(W129&lt;12,W129=24),"am","pm"),"-",IF(X129&lt;=12,X129,X129-12),IF(OR(X129&lt;12,X129=24),"am","pm")),"")</f>
        <v/>
      </c>
      <c r="AL129" s="1" t="str">
        <f>IF(J129&gt;0,CONCATENATE(IF(Y129&lt;=12,Y129,Y129-12),IF(OR(Y129&lt;12,Y129=24),"am","pm"),"-",IF(Z129&lt;=12,Z129,Z129-12),IF(OR(Z129&lt;12,Z129=24),"am","pm")),"")</f>
        <v/>
      </c>
      <c r="AM129" s="1" t="str">
        <f>IF(L129&gt;0,CONCATENATE(IF(AA129&lt;=12,AA129,AA129-12),IF(OR(AA129&lt;12,AA129=24),"am","pm"),"-",IF(AB129&lt;=12,AB129,AB129-12),IF(OR(AB129&lt;12,AB129=24),"am","pm")),"")</f>
        <v/>
      </c>
      <c r="AN129" s="1" t="str">
        <f>IF(N129&gt;0,CONCATENATE(IF(AC129&lt;=12,AC129,AC129-12),IF(OR(AC129&lt;12,AC129=24),"am","pm"),"-",IF(AD129&lt;=12,AD129,AD129-12),IF(OR(AD129&lt;12,AD129=24),"am","pm")),"")</f>
        <v/>
      </c>
      <c r="AO129" s="1" t="str">
        <f>IF(O129&gt;0,CONCATENATE(IF(AE129&lt;=12,AE129,AE129-12),IF(OR(AE129&lt;12,AE129=24),"am","pm"),"-",IF(AF129&lt;=12,AF129,AF129-12),IF(OR(AF129&lt;12,AF129=24),"am","pm")),"")</f>
        <v/>
      </c>
      <c r="AP129" s="1" t="str">
        <f>IF(R129&gt;0,CONCATENATE(IF(AG129&lt;=12,AG129,AG129-12),IF(OR(AG129&lt;12,AG129=24),"am","pm"),"-",IF(AH129&lt;=12,AH129,AH129-12),IF(OR(AH129&lt;12,AH129=24),"am","pm")),"")</f>
        <v/>
      </c>
      <c r="AQ129" s="1" t="str">
        <f>IF(T129&gt;0,CONCATENATE(IF(AI129&lt;=12,AI129,AI129-12),IF(OR(AI129&lt;12,AI129=24),"am","pm"),"-",IF(AJ129&lt;=12,AJ129,AJ129-12),IF(OR(AJ129&lt;12,AJ129=24),"am","pm")),"")</f>
        <v/>
      </c>
      <c r="AR129" s="1" t="s">
        <v>719</v>
      </c>
      <c r="AU129" s="1" t="s">
        <v>28</v>
      </c>
      <c r="AV129" s="5" t="s">
        <v>308</v>
      </c>
      <c r="AW129" s="5" t="s">
        <v>308</v>
      </c>
      <c r="AX129" s="6" t="str">
        <f>CONCATENATE("{
    'name': """,B129,""",
    'area': ","""",C129,""",",
"'hours': {
      'sunday-start':","""",H129,"""",", 'sunday-end':","""",I129,"""",", 'monday-start':","""",J129,"""",", 'monday-end':","""",K129,"""",", 'tuesday-start':","""",L129,"""",", 'tuesday-end':","""",M129,""", 'wednesday-start':","""",N129,""", 'wednesday-end':","""",O129,""", 'thursday-start':","""",P129,""", 'thursday-end':","""",Q129,""", 'friday-start':","""",R129,""", 'friday-end':","""",S129,""", 'saturday-start':","""",T129,""", 'saturday-end':","""",U129,"""","},","  'description': ","""",V129,"""",", 'link':","""",AR129,"""",", 'pricing':","""",E129,"""",",   'phone-number': ","""",F129,"""",", 'address': ","""",G129,"""",", 'other-amenities': [","'",AS129,"','",AT129,"','",AU129,"'","]",", 'has-drink':",AV129,", 'has-food':",AW129,"},")</f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9" s="1" t="str">
        <f>IF(AS129&gt;0,"&lt;img src=@img/outdoor.png@&gt;","")</f>
        <v/>
      </c>
      <c r="AZ129" s="1" t="str">
        <f>IF(AT129&gt;0,"&lt;img src=@img/pets.png@&gt;","")</f>
        <v/>
      </c>
      <c r="BA129" s="1" t="str">
        <f>IF(AU129="hard","&lt;img src=@img/hard.png@&gt;",IF(AU129="medium","&lt;img src=@img/medium.png@&gt;",IF(AU129="easy","&lt;img src=@img/easy.png@&gt;","")))</f>
        <v>&lt;img src=@img/medium.png@&gt;</v>
      </c>
      <c r="BB129" s="1" t="str">
        <f>IF(AV129="true","&lt;img src=@img/drinkicon.png@&gt;","")</f>
        <v/>
      </c>
      <c r="BC129" s="1" t="str">
        <f>IF(AW129="true","&lt;img src=@img/foodicon.png@&gt;","")</f>
        <v/>
      </c>
      <c r="BD129" s="1" t="str">
        <f>CONCATENATE(AY129,AZ129,BA129,BB129,BC129,BK129)</f>
        <v>&lt;img src=@img/medium.png@&gt;</v>
      </c>
      <c r="BE129" s="1" t="str">
        <f>CONCATENATE(IF(AS129&gt;0,"outdoor ",""),IF(AT129&gt;0,"pet ",""),IF(AV129="true","drink ",""),IF(AW129="true","food ",""),AU129," ",E129," ",C129,IF(BJ129=TRUE," kid",""))</f>
        <v>medium low campus</v>
      </c>
      <c r="BF129" s="1" t="str">
        <f>IF(C129="old","Old Town",IF(C129="campus","Near Campus",IF(C129="sfoco","South Foco",IF(C129="nfoco","North Foco",IF(C129="midtown","Midtown",IF(C129="cwest","Campus West",IF(C129="efoco","East FoCo",IF(C129="windsor","Windsor",""))))))))</f>
        <v>Near Campus</v>
      </c>
      <c r="BG129" s="1">
        <v>40.577889999999996</v>
      </c>
      <c r="BH129" s="1">
        <v>-105.0766</v>
      </c>
      <c r="BI129" s="1" t="str">
        <f>CONCATENATE("[",BG129,",",BH129,"],")</f>
        <v>[40.57789,-105.0766],</v>
      </c>
    </row>
    <row r="130" spans="2:64" ht="21" customHeight="1" x14ac:dyDescent="0.25">
      <c r="B130" s="1" t="s">
        <v>657</v>
      </c>
      <c r="C130" s="1" t="s">
        <v>309</v>
      </c>
      <c r="E130" s="1" t="s">
        <v>432</v>
      </c>
      <c r="G130" s="1" t="s">
        <v>681</v>
      </c>
      <c r="W130" s="1" t="str">
        <f>IF(H130&gt;0,H130/100,"")</f>
        <v/>
      </c>
      <c r="X130" s="1" t="str">
        <f>IF(I130&gt;0,I130/100,"")</f>
        <v/>
      </c>
      <c r="Y130" s="1" t="str">
        <f>IF(J130&gt;0,J130/100,"")</f>
        <v/>
      </c>
      <c r="Z130" s="1" t="str">
        <f>IF(K130&gt;0,K130/100,"")</f>
        <v/>
      </c>
      <c r="AA130" s="1" t="str">
        <f>IF(L130&gt;0,L130/100,"")</f>
        <v/>
      </c>
      <c r="AB130" s="1" t="str">
        <f>IF(M130&gt;0,M130/100,"")</f>
        <v/>
      </c>
      <c r="AC130" s="1" t="str">
        <f>IF(N130&gt;0,N130/100,"")</f>
        <v/>
      </c>
      <c r="AD130" s="1" t="str">
        <f>IF(O130&gt;0,O130/100,"")</f>
        <v/>
      </c>
      <c r="AE130" s="1" t="str">
        <f>IF(P130&gt;0,P130/100,"")</f>
        <v/>
      </c>
      <c r="AF130" s="1" t="str">
        <f>IF(Q130&gt;0,Q130/100,"")</f>
        <v/>
      </c>
      <c r="AG130" s="1" t="str">
        <f>IF(R130&gt;0,R130/100,"")</f>
        <v/>
      </c>
      <c r="AH130" s="1" t="str">
        <f>IF(S130&gt;0,S130/100,"")</f>
        <v/>
      </c>
      <c r="AI130" s="1" t="str">
        <f>IF(T130&gt;0,T130/100,"")</f>
        <v/>
      </c>
      <c r="AJ130" s="1" t="str">
        <f>IF(U130&gt;0,U130/100,"")</f>
        <v/>
      </c>
      <c r="AK130" s="1" t="str">
        <f>IF(H130&gt;0,CONCATENATE(IF(W130&lt;=12,W130,W130-12),IF(OR(W130&lt;12,W130=24),"am","pm"),"-",IF(X130&lt;=12,X130,X130-12),IF(OR(X130&lt;12,X130=24),"am","pm")),"")</f>
        <v/>
      </c>
      <c r="AL130" s="1" t="str">
        <f>IF(J130&gt;0,CONCATENATE(IF(Y130&lt;=12,Y130,Y130-12),IF(OR(Y130&lt;12,Y130=24),"am","pm"),"-",IF(Z130&lt;=12,Z130,Z130-12),IF(OR(Z130&lt;12,Z130=24),"am","pm")),"")</f>
        <v/>
      </c>
      <c r="AM130" s="1" t="str">
        <f>IF(L130&gt;0,CONCATENATE(IF(AA130&lt;=12,AA130,AA130-12),IF(OR(AA130&lt;12,AA130=24),"am","pm"),"-",IF(AB130&lt;=12,AB130,AB130-12),IF(OR(AB130&lt;12,AB130=24),"am","pm")),"")</f>
        <v/>
      </c>
      <c r="AN130" s="1" t="str">
        <f>IF(N130&gt;0,CONCATENATE(IF(AC130&lt;=12,AC130,AC130-12),IF(OR(AC130&lt;12,AC130=24),"am","pm"),"-",IF(AD130&lt;=12,AD130,AD130-12),IF(OR(AD130&lt;12,AD130=24),"am","pm")),"")</f>
        <v/>
      </c>
      <c r="AO130" s="1" t="str">
        <f>IF(O130&gt;0,CONCATENATE(IF(AE130&lt;=12,AE130,AE130-12),IF(OR(AE130&lt;12,AE130=24),"am","pm"),"-",IF(AF130&lt;=12,AF130,AF130-12),IF(OR(AF130&lt;12,AF130=24),"am","pm")),"")</f>
        <v/>
      </c>
      <c r="AP130" s="1" t="str">
        <f>IF(R130&gt;0,CONCATENATE(IF(AG130&lt;=12,AG130,AG130-12),IF(OR(AG130&lt;12,AG130=24),"am","pm"),"-",IF(AH130&lt;=12,AH130,AH130-12),IF(OR(AH130&lt;12,AH130=24),"am","pm")),"")</f>
        <v/>
      </c>
      <c r="AQ130" s="1" t="str">
        <f>IF(T130&gt;0,CONCATENATE(IF(AI130&lt;=12,AI130,AI130-12),IF(OR(AI130&lt;12,AI130=24),"am","pm"),"-",IF(AJ130&lt;=12,AJ130,AJ130-12),IF(OR(AJ130&lt;12,AJ130=24),"am","pm")),"")</f>
        <v/>
      </c>
      <c r="AR130" s="1" t="s">
        <v>720</v>
      </c>
      <c r="AS130" s="1" t="s">
        <v>296</v>
      </c>
      <c r="AU130" s="1" t="s">
        <v>28</v>
      </c>
      <c r="AV130" s="5" t="s">
        <v>308</v>
      </c>
      <c r="AW130" s="5" t="s">
        <v>308</v>
      </c>
      <c r="AX130" s="6" t="str">
        <f>CONCATENATE("{
    'name': """,B130,""",
    'area': ","""",C130,""",",
"'hours': {
      'sunday-start':","""",H130,"""",", 'sunday-end':","""",I130,"""",", 'monday-start':","""",J130,"""",", 'monday-end':","""",K130,"""",", 'tuesday-start':","""",L130,"""",", 'tuesday-end':","""",M130,""", 'wednesday-start':","""",N130,""", 'wednesday-end':","""",O130,""", 'thursday-start':","""",P130,""", 'thursday-end':","""",Q130,""", 'friday-start':","""",R130,""", 'friday-end':","""",S130,""", 'saturday-start':","""",T130,""", 'saturday-end':","""",U130,"""","},","  'description': ","""",V130,"""",", 'link':","""",AR130,"""",", 'pricing':","""",E130,"""",",   'phone-number': ","""",F130,"""",", 'address': ","""",G130,"""",", 'other-amenities': [","'",AS130,"','",AT130,"','",AU130,"'","]",", 'has-drink':",AV130,", 'has-food':",AW130,"},")</f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30" s="1" t="str">
        <f>IF(AS130&gt;0,"&lt;img src=@img/outdoor.png@&gt;","")</f>
        <v>&lt;img src=@img/outdoor.png@&gt;</v>
      </c>
      <c r="AZ130" s="1" t="str">
        <f>IF(AT130&gt;0,"&lt;img src=@img/pets.png@&gt;","")</f>
        <v/>
      </c>
      <c r="BA130" s="1" t="str">
        <f>IF(AU130="hard","&lt;img src=@img/hard.png@&gt;",IF(AU130="medium","&lt;img src=@img/medium.png@&gt;",IF(AU130="easy","&lt;img src=@img/easy.png@&gt;","")))</f>
        <v>&lt;img src=@img/medium.png@&gt;</v>
      </c>
      <c r="BB130" s="1" t="str">
        <f>IF(AV130="true","&lt;img src=@img/drinkicon.png@&gt;","")</f>
        <v/>
      </c>
      <c r="BC130" s="1" t="str">
        <f>IF(AW130="true","&lt;img src=@img/foodicon.png@&gt;","")</f>
        <v/>
      </c>
      <c r="BD130" s="1" t="str">
        <f>CONCATENATE(AY130,AZ130,BA130,BB130,BC130,BK130)</f>
        <v>&lt;img src=@img/outdoor.png@&gt;&lt;img src=@img/medium.png@&gt;</v>
      </c>
      <c r="BE130" s="1" t="str">
        <f>CONCATENATE(IF(AS130&gt;0,"outdoor ",""),IF(AT130&gt;0,"pet ",""),IF(AV130="true","drink ",""),IF(AW130="true","food ",""),AU130," ",E130," ",C130,IF(BJ130=TRUE," kid",""))</f>
        <v>outdoor medium med campus</v>
      </c>
      <c r="BF130" s="1" t="str">
        <f>IF(C130="old","Old Town",IF(C130="campus","Near Campus",IF(C130="sfoco","South Foco",IF(C130="nfoco","North Foco",IF(C130="midtown","Midtown",IF(C130="cwest","Campus West",IF(C130="efoco","East FoCo",IF(C130="windsor","Windsor",""))))))))</f>
        <v>Near Campus</v>
      </c>
      <c r="BG130" s="1">
        <v>40.57855</v>
      </c>
      <c r="BH130" s="1">
        <v>-105.07975</v>
      </c>
      <c r="BI130" s="1" t="str">
        <f>CONCATENATE("[",BG130,",",BH130,"],")</f>
        <v>[40.57855,-105.07975],</v>
      </c>
    </row>
    <row r="131" spans="2:64" ht="21" customHeight="1" x14ac:dyDescent="0.25">
      <c r="B131" s="1" t="s">
        <v>208</v>
      </c>
      <c r="C131" s="1" t="s">
        <v>310</v>
      </c>
      <c r="D131" s="1" t="s">
        <v>272</v>
      </c>
      <c r="E131" s="1" t="s">
        <v>432</v>
      </c>
      <c r="G131" s="1" t="s">
        <v>209</v>
      </c>
      <c r="W131" s="1" t="str">
        <f>IF(H131&gt;0,H131/100,"")</f>
        <v/>
      </c>
      <c r="X131" s="1" t="str">
        <f>IF(I131&gt;0,I131/100,"")</f>
        <v/>
      </c>
      <c r="Y131" s="1" t="str">
        <f>IF(J131&gt;0,J131/100,"")</f>
        <v/>
      </c>
      <c r="Z131" s="1" t="str">
        <f>IF(K131&gt;0,K131/100,"")</f>
        <v/>
      </c>
      <c r="AA131" s="1" t="str">
        <f>IF(L131&gt;0,L131/100,"")</f>
        <v/>
      </c>
      <c r="AB131" s="1" t="str">
        <f>IF(M131&gt;0,M131/100,"")</f>
        <v/>
      </c>
      <c r="AC131" s="1" t="str">
        <f>IF(N131&gt;0,N131/100,"")</f>
        <v/>
      </c>
      <c r="AD131" s="1" t="str">
        <f>IF(O131&gt;0,O131/100,"")</f>
        <v/>
      </c>
      <c r="AE131" s="1" t="str">
        <f>IF(P131&gt;0,P131/100,"")</f>
        <v/>
      </c>
      <c r="AF131" s="1" t="str">
        <f>IF(Q131&gt;0,Q131/100,"")</f>
        <v/>
      </c>
      <c r="AG131" s="1" t="str">
        <f>IF(R131&gt;0,R131/100,"")</f>
        <v/>
      </c>
      <c r="AH131" s="1" t="str">
        <f>IF(S131&gt;0,S131/100,"")</f>
        <v/>
      </c>
      <c r="AI131" s="1" t="str">
        <f>IF(T131&gt;0,T131/100,"")</f>
        <v/>
      </c>
      <c r="AJ131" s="1" t="str">
        <f>IF(U131&gt;0,U131/100,"")</f>
        <v/>
      </c>
      <c r="AK131" s="1" t="str">
        <f>IF(H131&gt;0,CONCATENATE(IF(W131&lt;=12,W131,W131-12),IF(OR(W131&lt;12,W131=24),"am","pm"),"-",IF(X131&lt;=12,X131,X131-12),IF(OR(X131&lt;12,X131=24),"am","pm")),"")</f>
        <v/>
      </c>
      <c r="AL131" s="1" t="str">
        <f>IF(J131&gt;0,CONCATENATE(IF(Y131&lt;=12,Y131,Y131-12),IF(OR(Y131&lt;12,Y131=24),"am","pm"),"-",IF(Z131&lt;=12,Z131,Z131-12),IF(OR(Z131&lt;12,Z131=24),"am","pm")),"")</f>
        <v/>
      </c>
      <c r="AM131" s="1" t="str">
        <f>IF(L131&gt;0,CONCATENATE(IF(AA131&lt;=12,AA131,AA131-12),IF(OR(AA131&lt;12,AA131=24),"am","pm"),"-",IF(AB131&lt;=12,AB131,AB131-12),IF(OR(AB131&lt;12,AB131=24),"am","pm")),"")</f>
        <v/>
      </c>
      <c r="AN131" s="1" t="str">
        <f>IF(N131&gt;0,CONCATENATE(IF(AC131&lt;=12,AC131,AC131-12),IF(OR(AC131&lt;12,AC131=24),"am","pm"),"-",IF(AD131&lt;=12,AD131,AD131-12),IF(OR(AD131&lt;12,AD131=24),"am","pm")),"")</f>
        <v/>
      </c>
      <c r="AO131" s="1" t="str">
        <f>IF(O131&gt;0,CONCATENATE(IF(AE131&lt;=12,AE131,AE131-12),IF(OR(AE131&lt;12,AE131=24),"am","pm"),"-",IF(AF131&lt;=12,AF131,AF131-12),IF(OR(AF131&lt;12,AF131=24),"am","pm")),"")</f>
        <v/>
      </c>
      <c r="AP131" s="1" t="str">
        <f>IF(R131&gt;0,CONCATENATE(IF(AG131&lt;=12,AG131,AG131-12),IF(OR(AG131&lt;12,AG131=24),"am","pm"),"-",IF(AH131&lt;=12,AH131,AH131-12),IF(OR(AH131&lt;12,AH131=24),"am","pm")),"")</f>
        <v/>
      </c>
      <c r="AQ131" s="1" t="str">
        <f>IF(T131&gt;0,CONCATENATE(IF(AI131&lt;=12,AI131,AI131-12),IF(OR(AI131&lt;12,AI131=24),"am","pm"),"-",IF(AJ131&lt;=12,AJ131,AJ131-12),IF(OR(AJ131&lt;12,AJ131=24),"am","pm")),"")</f>
        <v/>
      </c>
      <c r="AR131" s="8" t="s">
        <v>264</v>
      </c>
      <c r="AS131" s="1" t="s">
        <v>296</v>
      </c>
      <c r="AT131" s="1" t="s">
        <v>306</v>
      </c>
      <c r="AU131" s="1" t="s">
        <v>300</v>
      </c>
      <c r="AV131" s="5" t="s">
        <v>308</v>
      </c>
      <c r="AW131" s="5" t="s">
        <v>308</v>
      </c>
      <c r="AX131" s="6" t="str">
        <f>CONCATENATE("{
    'name': """,B131,""",
    'area': ","""",C131,""",",
"'hours': {
      'sunday-start':","""",H131,"""",", 'sunday-end':","""",I131,"""",", 'monday-start':","""",J131,"""",", 'monday-end':","""",K131,"""",", 'tuesday-start':","""",L131,"""",", 'tuesday-end':","""",M131,""", 'wednesday-start':","""",N131,""", 'wednesday-end':","""",O131,""", 'thursday-start':","""",P131,""", 'thursday-end':","""",Q131,""", 'friday-start':","""",R131,""", 'friday-end':","""",S131,""", 'saturday-start':","""",T131,""", 'saturday-end':","""",U131,"""","},","  'description': ","""",V131,"""",", 'link':","""",AR131,"""",", 'pricing':","""",E131,"""",",   'phone-number': ","""",F131,"""",", 'address': ","""",G131,"""",", 'other-amenities': [","'",AS131,"','",AT131,"','",AU131,"'","]",", 'has-drink':",AV131,", 'has-food':",AW131,"},")</f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1" s="1" t="str">
        <f>IF(AS131&gt;0,"&lt;img src=@img/outdoor.png@&gt;","")</f>
        <v>&lt;img src=@img/outdoor.png@&gt;</v>
      </c>
      <c r="AZ131" s="1" t="str">
        <f>IF(AT131&gt;0,"&lt;img src=@img/pets.png@&gt;","")</f>
        <v>&lt;img src=@img/pets.png@&gt;</v>
      </c>
      <c r="BA131" s="1" t="str">
        <f>IF(AU131="hard","&lt;img src=@img/hard.png@&gt;",IF(AU131="medium","&lt;img src=@img/medium.png@&gt;",IF(AU131="easy","&lt;img src=@img/easy.png@&gt;","")))</f>
        <v>&lt;img src=@img/easy.png@&gt;</v>
      </c>
      <c r="BB131" s="1" t="str">
        <f>IF(AV131="true","&lt;img src=@img/drinkicon.png@&gt;","")</f>
        <v/>
      </c>
      <c r="BC131" s="1" t="str">
        <f>IF(AW131="true","&lt;img src=@img/foodicon.png@&gt;","")</f>
        <v/>
      </c>
      <c r="BD131" s="1" t="str">
        <f>CONCATENATE(AY131,AZ131,BA131,BB131,BC131,BK131)</f>
        <v>&lt;img src=@img/outdoor.png@&gt;&lt;img src=@img/pets.png@&gt;&lt;img src=@img/easy.png@&gt;</v>
      </c>
      <c r="BE131" s="1" t="str">
        <f>CONCATENATE(IF(AS131&gt;0,"outdoor ",""),IF(AT131&gt;0,"pet ",""),IF(AV131="true","drink ",""),IF(AW131="true","food ",""),AU131," ",E131," ",C131,IF(BJ131=TRUE," kid",""))</f>
        <v>outdoor pet easy med midtown</v>
      </c>
      <c r="BF131" s="1" t="str">
        <f>IF(C131="old","Old Town",IF(C131="campus","Near Campus",IF(C131="sfoco","South Foco",IF(C131="nfoco","North Foco",IF(C131="midtown","Midtown",IF(C131="cwest","Campus West",IF(C131="efoco","East FoCo",IF(C131="windsor","Windsor",""))))))))</f>
        <v>Midtown</v>
      </c>
      <c r="BG131" s="1">
        <v>40.566077</v>
      </c>
      <c r="BH131" s="1">
        <v>-105.056792</v>
      </c>
      <c r="BI131" s="1" t="str">
        <f>CONCATENATE("[",BG131,",",BH131,"],")</f>
        <v>[40.566077,-105.056792],</v>
      </c>
      <c r="BK131" s="1" t="str">
        <f>IF(BJ131&gt;0,"&lt;img src=@img/kidicon.png@&gt;","")</f>
        <v/>
      </c>
    </row>
    <row r="132" spans="2:64" ht="21" customHeight="1" x14ac:dyDescent="0.25">
      <c r="B132" s="1" t="s">
        <v>750</v>
      </c>
      <c r="C132" s="1" t="s">
        <v>310</v>
      </c>
      <c r="E132" s="1" t="s">
        <v>432</v>
      </c>
      <c r="G132" s="1" t="s">
        <v>751</v>
      </c>
      <c r="H132" s="1">
        <v>1500</v>
      </c>
      <c r="I132" s="1">
        <v>1800</v>
      </c>
      <c r="J132" s="1">
        <v>1500</v>
      </c>
      <c r="K132" s="1">
        <v>1800</v>
      </c>
      <c r="L132" s="1">
        <v>1500</v>
      </c>
      <c r="M132" s="1">
        <v>1800</v>
      </c>
      <c r="N132" s="1">
        <v>1500</v>
      </c>
      <c r="O132" s="1">
        <v>1800</v>
      </c>
      <c r="P132" s="1">
        <v>1500</v>
      </c>
      <c r="Q132" s="1">
        <v>1800</v>
      </c>
      <c r="R132" s="1">
        <v>1500</v>
      </c>
      <c r="S132" s="1">
        <v>1800</v>
      </c>
      <c r="T132" s="1">
        <v>1500</v>
      </c>
      <c r="U132" s="1">
        <v>1800</v>
      </c>
      <c r="V132" s="6" t="s">
        <v>752</v>
      </c>
      <c r="W132" s="1">
        <f>IF(H132&gt;0,H132/100,"")</f>
        <v>15</v>
      </c>
      <c r="X132" s="1">
        <f>IF(I132&gt;0,I132/100,"")</f>
        <v>18</v>
      </c>
      <c r="Y132" s="1">
        <f>IF(J132&gt;0,J132/100,"")</f>
        <v>15</v>
      </c>
      <c r="Z132" s="1">
        <f>IF(K132&gt;0,K132/100,"")</f>
        <v>18</v>
      </c>
      <c r="AA132" s="1">
        <f>IF(L132&gt;0,L132/100,"")</f>
        <v>15</v>
      </c>
      <c r="AB132" s="1">
        <f>IF(M132&gt;0,M132/100,"")</f>
        <v>18</v>
      </c>
      <c r="AC132" s="1">
        <f>IF(N132&gt;0,N132/100,"")</f>
        <v>15</v>
      </c>
      <c r="AD132" s="1">
        <f>IF(O132&gt;0,O132/100,"")</f>
        <v>18</v>
      </c>
      <c r="AE132" s="1">
        <f>IF(P132&gt;0,P132/100,"")</f>
        <v>15</v>
      </c>
      <c r="AF132" s="1">
        <f>IF(Q132&gt;0,Q132/100,"")</f>
        <v>18</v>
      </c>
      <c r="AG132" s="1">
        <f>IF(R132&gt;0,R132/100,"")</f>
        <v>15</v>
      </c>
      <c r="AH132" s="1">
        <f>IF(S132&gt;0,S132/100,"")</f>
        <v>18</v>
      </c>
      <c r="AI132" s="1">
        <f>IF(T132&gt;0,T132/100,"")</f>
        <v>15</v>
      </c>
      <c r="AJ132" s="1">
        <f>IF(U132&gt;0,U132/100,"")</f>
        <v>18</v>
      </c>
      <c r="AK132" s="1" t="str">
        <f>IF(H132&gt;0,CONCATENATE(IF(W132&lt;=12,W132,W132-12),IF(OR(W132&lt;12,W132=24),"am","pm"),"-",IF(X132&lt;=12,X132,X132-12),IF(OR(X132&lt;12,X132=24),"am","pm")),"")</f>
        <v>3pm-6pm</v>
      </c>
      <c r="AL132" s="1" t="str">
        <f>IF(J132&gt;0,CONCATENATE(IF(Y132&lt;=12,Y132,Y132-12),IF(OR(Y132&lt;12,Y132=24),"am","pm"),"-",IF(Z132&lt;=12,Z132,Z132-12),IF(OR(Z132&lt;12,Z132=24),"am","pm")),"")</f>
        <v>3pm-6pm</v>
      </c>
      <c r="AM132" s="1" t="str">
        <f>IF(L132&gt;0,CONCATENATE(IF(AA132&lt;=12,AA132,AA132-12),IF(OR(AA132&lt;12,AA132=24),"am","pm"),"-",IF(AB132&lt;=12,AB132,AB132-12),IF(OR(AB132&lt;12,AB132=24),"am","pm")),"")</f>
        <v>3pm-6pm</v>
      </c>
      <c r="AN132" s="1" t="str">
        <f>IF(N132&gt;0,CONCATENATE(IF(AC132&lt;=12,AC132,AC132-12),IF(OR(AC132&lt;12,AC132=24),"am","pm"),"-",IF(AD132&lt;=12,AD132,AD132-12),IF(OR(AD132&lt;12,AD132=24),"am","pm")),"")</f>
        <v>3pm-6pm</v>
      </c>
      <c r="AO132" s="1" t="str">
        <f>IF(O132&gt;0,CONCATENATE(IF(AE132&lt;=12,AE132,AE132-12),IF(OR(AE132&lt;12,AE132=24),"am","pm"),"-",IF(AF132&lt;=12,AF132,AF132-12),IF(OR(AF132&lt;12,AF132=24),"am","pm")),"")</f>
        <v>3pm-6pm</v>
      </c>
      <c r="AP132" s="1" t="str">
        <f>IF(R132&gt;0,CONCATENATE(IF(AG132&lt;=12,AG132,AG132-12),IF(OR(AG132&lt;12,AG132=24),"am","pm"),"-",IF(AH132&lt;=12,AH132,AH132-12),IF(OR(AH132&lt;12,AH132=24),"am","pm")),"")</f>
        <v>3pm-6pm</v>
      </c>
      <c r="AQ132" s="1" t="str">
        <f>IF(T132&gt;0,CONCATENATE(IF(AI132&lt;=12,AI132,AI132-12),IF(OR(AI132&lt;12,AI132=24),"am","pm"),"-",IF(AJ132&lt;=12,AJ132,AJ132-12),IF(OR(AJ132&lt;12,AJ132=24),"am","pm")),"")</f>
        <v>3pm-6pm</v>
      </c>
      <c r="AR132" s="1" t="s">
        <v>753</v>
      </c>
      <c r="AU132" s="1" t="s">
        <v>300</v>
      </c>
      <c r="AV132" s="5" t="s">
        <v>307</v>
      </c>
      <c r="AW132" s="5" t="s">
        <v>307</v>
      </c>
      <c r="AX132" s="6" t="str">
        <f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"Rally5 Street Eats and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Well Drinks and Micro drafts&lt;br&gt;$4 Wine by the glass, Premium Drafts, Mules, Classics, Mojitos and Margs&lt;br&gt;$5 Shareable Plates", 'link':"https://www.rally5streeteats.com/", 'pricing':"med",   'phone-number': "", 'address': "2310 E Harmony Rd, Fort Collins, CO 80525", 'other-amenities': ['','','easy'], 'has-drink':true, 'has-food':true},</v>
      </c>
      <c r="AY132" s="1" t="str">
        <f>IF(AS132&gt;0,"&lt;img src=@img/outdoor.png@&gt;","")</f>
        <v/>
      </c>
      <c r="AZ132" s="1" t="str">
        <f>IF(AT132&gt;0,"&lt;img src=@img/pets.png@&gt;","")</f>
        <v/>
      </c>
      <c r="BA132" s="1" t="str">
        <f>IF(AU132="hard","&lt;img src=@img/hard.png@&gt;",IF(AU132="medium","&lt;img src=@img/medium.png@&gt;",IF(AU132="easy","&lt;img src=@img/easy.png@&gt;","")))</f>
        <v>&lt;img src=@img/easy.png@&gt;</v>
      </c>
      <c r="BB132" s="1" t="str">
        <f>IF(AV132="true","&lt;img src=@img/drinkicon.png@&gt;","")</f>
        <v>&lt;img src=@img/drinkicon.png@&gt;</v>
      </c>
      <c r="BC132" s="1" t="str">
        <f>IF(AW132="true","&lt;img src=@img/foodicon.png@&gt;","")</f>
        <v>&lt;img src=@img/foodicon.png@&gt;</v>
      </c>
      <c r="BD132" s="1" t="str">
        <f>CONCATENATE(AY132,AZ132,BA132,BB132,BC132,BK132)</f>
        <v>&lt;img src=@img/easy.png@&gt;&lt;img src=@img/drinkicon.png@&gt;&lt;img src=@img/foodicon.png@&gt;</v>
      </c>
      <c r="BE132" s="1" t="str">
        <f>CONCATENATE(IF(AS132&gt;0,"outdoor ",""),IF(AT132&gt;0,"pet ",""),IF(AV132="true","drink ",""),IF(AW132="true","food ",""),AU132," ",E132," ",C132,IF(BJ132=TRUE," kid",""))</f>
        <v>drink food easy med midtown</v>
      </c>
      <c r="BF132" s="1" t="str">
        <f>IF(C132="old","Old Town",IF(C132="campus","Near Campus",IF(C132="sfoco","South Foco",IF(C132="nfoco","North Foco",IF(C132="midtown","Midtown",IF(C132="cwest","Campus West",IF(C132="efoco","East FoCo",IF(C132="windsor","Windsor",""))))))))</f>
        <v>Midtown</v>
      </c>
      <c r="BG132" s="1">
        <v>40.523690000000002</v>
      </c>
      <c r="BH132" s="1">
        <v>-105.03435</v>
      </c>
      <c r="BI132" s="1" t="str">
        <f>CONCATENATE("[",BG132,",",BH132,"],")</f>
        <v>[40.52369,-105.03435],</v>
      </c>
    </row>
    <row r="133" spans="2:64" ht="21" customHeight="1" x14ac:dyDescent="0.25">
      <c r="B133" s="1" t="s">
        <v>669</v>
      </c>
      <c r="C133" s="1" t="s">
        <v>309</v>
      </c>
      <c r="E133" s="1" t="s">
        <v>54</v>
      </c>
      <c r="G133" s="1" t="s">
        <v>693</v>
      </c>
      <c r="W133" s="1" t="str">
        <f>IF(H133&gt;0,H133/100,"")</f>
        <v/>
      </c>
      <c r="X133" s="1" t="str">
        <f>IF(I133&gt;0,I133/100,"")</f>
        <v/>
      </c>
      <c r="Y133" s="1" t="str">
        <f>IF(J133&gt;0,J133/100,"")</f>
        <v/>
      </c>
      <c r="Z133" s="1" t="str">
        <f>IF(K133&gt;0,K133/100,"")</f>
        <v/>
      </c>
      <c r="AA133" s="1" t="str">
        <f>IF(L133&gt;0,L133/100,"")</f>
        <v/>
      </c>
      <c r="AB133" s="1" t="str">
        <f>IF(M133&gt;0,M133/100,"")</f>
        <v/>
      </c>
      <c r="AC133" s="1" t="str">
        <f>IF(N133&gt;0,N133/100,"")</f>
        <v/>
      </c>
      <c r="AD133" s="1" t="str">
        <f>IF(O133&gt;0,O133/100,"")</f>
        <v/>
      </c>
      <c r="AE133" s="1" t="str">
        <f>IF(P133&gt;0,P133/100,"")</f>
        <v/>
      </c>
      <c r="AF133" s="1" t="str">
        <f>IF(Q133&gt;0,Q133/100,"")</f>
        <v/>
      </c>
      <c r="AG133" s="1" t="str">
        <f>IF(R133&gt;0,R133/100,"")</f>
        <v/>
      </c>
      <c r="AH133" s="1" t="str">
        <f>IF(S133&gt;0,S133/100,"")</f>
        <v/>
      </c>
      <c r="AI133" s="1" t="str">
        <f>IF(T133&gt;0,T133/100,"")</f>
        <v/>
      </c>
      <c r="AJ133" s="1" t="str">
        <f>IF(U133&gt;0,U133/100,"")</f>
        <v/>
      </c>
      <c r="AK133" s="1" t="str">
        <f>IF(H133&gt;0,CONCATENATE(IF(W133&lt;=12,W133,W133-12),IF(OR(W133&lt;12,W133=24),"am","pm"),"-",IF(X133&lt;=12,X133,X133-12),IF(OR(X133&lt;12,X133=24),"am","pm")),"")</f>
        <v/>
      </c>
      <c r="AL133" s="1" t="str">
        <f>IF(J133&gt;0,CONCATENATE(IF(Y133&lt;=12,Y133,Y133-12),IF(OR(Y133&lt;12,Y133=24),"am","pm"),"-",IF(Z133&lt;=12,Z133,Z133-12),IF(OR(Z133&lt;12,Z133=24),"am","pm")),"")</f>
        <v/>
      </c>
      <c r="AM133" s="1" t="str">
        <f>IF(L133&gt;0,CONCATENATE(IF(AA133&lt;=12,AA133,AA133-12),IF(OR(AA133&lt;12,AA133=24),"am","pm"),"-",IF(AB133&lt;=12,AB133,AB133-12),IF(OR(AB133&lt;12,AB133=24),"am","pm")),"")</f>
        <v/>
      </c>
      <c r="AN133" s="1" t="str">
        <f>IF(N133&gt;0,CONCATENATE(IF(AC133&lt;=12,AC133,AC133-12),IF(OR(AC133&lt;12,AC133=24),"am","pm"),"-",IF(AD133&lt;=12,AD133,AD133-12),IF(OR(AD133&lt;12,AD133=24),"am","pm")),"")</f>
        <v/>
      </c>
      <c r="AO133" s="1" t="str">
        <f>IF(O133&gt;0,CONCATENATE(IF(AE133&lt;=12,AE133,AE133-12),IF(OR(AE133&lt;12,AE133=24),"am","pm"),"-",IF(AF133&lt;=12,AF133,AF133-12),IF(OR(AF133&lt;12,AF133=24),"am","pm")),"")</f>
        <v/>
      </c>
      <c r="AP133" s="1" t="str">
        <f>IF(R133&gt;0,CONCATENATE(IF(AG133&lt;=12,AG133,AG133-12),IF(OR(AG133&lt;12,AG133=24),"am","pm"),"-",IF(AH133&lt;=12,AH133,AH133-12),IF(OR(AH133&lt;12,AH133=24),"am","pm")),"")</f>
        <v/>
      </c>
      <c r="AQ133" s="1" t="str">
        <f>IF(T133&gt;0,CONCATENATE(IF(AI133&lt;=12,AI133,AI133-12),IF(OR(AI133&lt;12,AI133=24),"am","pm"),"-",IF(AJ133&lt;=12,AJ133,AJ133-12),IF(OR(AJ133&lt;12,AJ133=24),"am","pm")),"")</f>
        <v/>
      </c>
      <c r="AR133" s="1" t="s">
        <v>721</v>
      </c>
      <c r="AU133" s="1" t="s">
        <v>28</v>
      </c>
      <c r="AV133" s="5" t="s">
        <v>308</v>
      </c>
      <c r="AW133" s="5" t="s">
        <v>308</v>
      </c>
      <c r="AX133" s="6" t="str">
        <f>CONCATENATE("{
    'name': """,B133,""",
    'area': ","""",C133,""",",
"'hours': {
      'sunday-start':","""",H133,"""",", 'sunday-end':","""",I133,"""",", 'monday-start':","""",J133,"""",", 'monday-end':","""",K133,"""",", 'tuesday-start':","""",L133,"""",", 'tuesday-end':","""",M133,""", 'wednesday-start':","""",N133,""", 'wednesday-end':","""",O133,""", 'thursday-start':","""",P133,""", 'thursday-end':","""",Q133,""", 'friday-start':","""",R133,""", 'friday-end':","""",S133,""", 'saturday-start':","""",T133,""", 'saturday-end':","""",U133,"""","},","  'description': ","""",V133,"""",", 'link':","""",AR133,"""",", 'pricing':","""",E133,"""",",   'phone-number': ","""",F133,"""",", 'address': ","""",G133,"""",", 'other-amenities': [","'",AS133,"','",AT133,"','",AU133,"'","]",", 'has-drink':",AV133,", 'has-food':",AW133,"},")</f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3" s="1" t="str">
        <f>IF(AS133&gt;0,"&lt;img src=@img/outdoor.png@&gt;","")</f>
        <v/>
      </c>
      <c r="AZ133" s="1" t="str">
        <f>IF(AT133&gt;0,"&lt;img src=@img/pets.png@&gt;","")</f>
        <v/>
      </c>
      <c r="BA133" s="1" t="str">
        <f>IF(AU133="hard","&lt;img src=@img/hard.png@&gt;",IF(AU133="medium","&lt;img src=@img/medium.png@&gt;",IF(AU133="easy","&lt;img src=@img/easy.png@&gt;","")))</f>
        <v>&lt;img src=@img/medium.png@&gt;</v>
      </c>
      <c r="BB133" s="1" t="str">
        <f>IF(AV133="true","&lt;img src=@img/drinkicon.png@&gt;","")</f>
        <v/>
      </c>
      <c r="BC133" s="1" t="str">
        <f>IF(AW133="true","&lt;img src=@img/foodicon.png@&gt;","")</f>
        <v/>
      </c>
      <c r="BD133" s="1" t="str">
        <f>CONCATENATE(AY133,AZ133,BA133,BB133,BC133,BK133)</f>
        <v>&lt;img src=@img/medium.png@&gt;</v>
      </c>
      <c r="BE133" s="1" t="str">
        <f>CONCATENATE(IF(AS133&gt;0,"outdoor ",""),IF(AT133&gt;0,"pet ",""),IF(AV133="true","drink ",""),IF(AW133="true","food ",""),AU133," ",E133," ",C133,IF(BJ133=TRUE," kid",""))</f>
        <v>medium low campus</v>
      </c>
      <c r="BF133" s="1" t="str">
        <f>IF(C133="old","Old Town",IF(C133="campus","Near Campus",IF(C133="sfoco","South Foco",IF(C133="nfoco","North Foco",IF(C133="midtown","Midtown",IF(C133="cwest","Campus West",IF(C133="efoco","East FoCo",IF(C133="windsor","Windsor",""))))))))</f>
        <v>Near Campus</v>
      </c>
      <c r="BG133" s="1">
        <v>40.573785000000001</v>
      </c>
      <c r="BH133" s="1">
        <v>-105.08336060000001</v>
      </c>
      <c r="BI133" s="1" t="str">
        <f>CONCATENATE("[",BG133,",",BH133,"],")</f>
        <v>[40.573785,-105.0833606],</v>
      </c>
    </row>
    <row r="134" spans="2:64" ht="21" customHeight="1" x14ac:dyDescent="0.25">
      <c r="B134" s="1" t="s">
        <v>170</v>
      </c>
      <c r="C134" s="1" t="s">
        <v>427</v>
      </c>
      <c r="D134" s="1" t="s">
        <v>171</v>
      </c>
      <c r="E134" s="1" t="s">
        <v>35</v>
      </c>
      <c r="G134" s="4" t="s">
        <v>172</v>
      </c>
      <c r="J134" s="1">
        <v>1600</v>
      </c>
      <c r="K134" s="1">
        <v>1800</v>
      </c>
      <c r="L134" s="1">
        <v>1600</v>
      </c>
      <c r="M134" s="1">
        <v>1800</v>
      </c>
      <c r="N134" s="1">
        <v>1600</v>
      </c>
      <c r="O134" s="1">
        <v>1800</v>
      </c>
      <c r="P134" s="1">
        <v>1600</v>
      </c>
      <c r="Q134" s="1">
        <v>1800</v>
      </c>
      <c r="R134" s="1">
        <v>1600</v>
      </c>
      <c r="S134" s="1">
        <v>1800</v>
      </c>
      <c r="T134" s="1">
        <v>1600</v>
      </c>
      <c r="U134" s="1">
        <v>1800</v>
      </c>
      <c r="V134" s="1" t="s">
        <v>254</v>
      </c>
      <c r="W134" s="1" t="str">
        <f>IF(H134&gt;0,H134/100,"")</f>
        <v/>
      </c>
      <c r="X134" s="1" t="str">
        <f>IF(I134&gt;0,I134/100,"")</f>
        <v/>
      </c>
      <c r="Y134" s="1">
        <f>IF(J134&gt;0,J134/100,"")</f>
        <v>16</v>
      </c>
      <c r="Z134" s="1">
        <f>IF(K134&gt;0,K134/100,"")</f>
        <v>18</v>
      </c>
      <c r="AA134" s="1">
        <f>IF(L134&gt;0,L134/100,"")</f>
        <v>16</v>
      </c>
      <c r="AB134" s="1">
        <f>IF(M134&gt;0,M134/100,"")</f>
        <v>18</v>
      </c>
      <c r="AC134" s="1">
        <f>IF(N134&gt;0,N134/100,"")</f>
        <v>16</v>
      </c>
      <c r="AD134" s="1">
        <f>IF(O134&gt;0,O134/100,"")</f>
        <v>18</v>
      </c>
      <c r="AE134" s="1">
        <f>IF(P134&gt;0,P134/100,"")</f>
        <v>16</v>
      </c>
      <c r="AF134" s="1">
        <f>IF(Q134&gt;0,Q134/100,"")</f>
        <v>18</v>
      </c>
      <c r="AG134" s="1">
        <f>IF(R134&gt;0,R134/100,"")</f>
        <v>16</v>
      </c>
      <c r="AH134" s="1">
        <f>IF(S134&gt;0,S134/100,"")</f>
        <v>18</v>
      </c>
      <c r="AI134" s="1">
        <f>IF(T134&gt;0,T134/100,"")</f>
        <v>16</v>
      </c>
      <c r="AJ134" s="1">
        <f>IF(U134&gt;0,U134/100,"")</f>
        <v>18</v>
      </c>
      <c r="AK134" s="1" t="str">
        <f>IF(H134&gt;0,CONCATENATE(IF(W134&lt;=12,W134,W134-12),IF(OR(W134&lt;12,W134=24),"am","pm"),"-",IF(X134&lt;=12,X134,X134-12),IF(OR(X134&lt;12,X134=24),"am","pm")),"")</f>
        <v/>
      </c>
      <c r="AL134" s="1" t="str">
        <f>IF(J134&gt;0,CONCATENATE(IF(Y134&lt;=12,Y134,Y134-12),IF(OR(Y134&lt;12,Y134=24),"am","pm"),"-",IF(Z134&lt;=12,Z134,Z134-12),IF(OR(Z134&lt;12,Z134=24),"am","pm")),"")</f>
        <v>4pm-6pm</v>
      </c>
      <c r="AM134" s="1" t="str">
        <f>IF(L134&gt;0,CONCATENATE(IF(AA134&lt;=12,AA134,AA134-12),IF(OR(AA134&lt;12,AA134=24),"am","pm"),"-",IF(AB134&lt;=12,AB134,AB134-12),IF(OR(AB134&lt;12,AB134=24),"am","pm")),"")</f>
        <v>4pm-6pm</v>
      </c>
      <c r="AN134" s="1" t="str">
        <f>IF(N134&gt;0,CONCATENATE(IF(AC134&lt;=12,AC134,AC134-12),IF(OR(AC134&lt;12,AC134=24),"am","pm"),"-",IF(AD134&lt;=12,AD134,AD134-12),IF(OR(AD134&lt;12,AD134=24),"am","pm")),"")</f>
        <v>4pm-6pm</v>
      </c>
      <c r="AO134" s="1" t="str">
        <f>IF(O134&gt;0,CONCATENATE(IF(AE134&lt;=12,AE134,AE134-12),IF(OR(AE134&lt;12,AE134=24),"am","pm"),"-",IF(AF134&lt;=12,AF134,AF134-12),IF(OR(AF134&lt;12,AF134=24),"am","pm")),"")</f>
        <v>4pm-6pm</v>
      </c>
      <c r="AP134" s="1" t="str">
        <f>IF(R134&gt;0,CONCATENATE(IF(AG134&lt;=12,AG134,AG134-12),IF(OR(AG134&lt;12,AG134=24),"am","pm"),"-",IF(AH134&lt;=12,AH134,AH134-12),IF(OR(AH134&lt;12,AH134=24),"am","pm")),"")</f>
        <v>4pm-6pm</v>
      </c>
      <c r="AQ134" s="1" t="str">
        <f>IF(T134&gt;0,CONCATENATE(IF(AI134&lt;=12,AI134,AI134-12),IF(OR(AI134&lt;12,AI134=24),"am","pm"),"-",IF(AJ134&lt;=12,AJ134,AJ134-12),IF(OR(AJ134&lt;12,AJ134=24),"am","pm")),"")</f>
        <v>4pm-6pm</v>
      </c>
      <c r="AR134" s="4" t="s">
        <v>343</v>
      </c>
      <c r="AU134" s="1" t="s">
        <v>299</v>
      </c>
      <c r="AV134" s="5" t="s">
        <v>307</v>
      </c>
      <c r="AW134" s="5" t="s">
        <v>307</v>
      </c>
      <c r="AX134" s="6" t="str">
        <f>CONCATENATE("{
    'name': """,B134,""",
    'area': ","""",C134,""",",
"'hours': {
      'sunday-start':","""",H134,"""",", 'sunday-end':","""",I134,"""",", 'monday-start':","""",J134,"""",", 'monday-end':","""",K134,"""",", 'tuesday-start':","""",L134,"""",", 'tuesday-end':","""",M134,""", 'wednesday-start':","""",N134,""", 'wednesday-end':","""",O134,""", 'thursday-start':","""",P134,""", 'thursday-end':","""",Q134,""", 'friday-start':","""",R134,""", 'friday-end':","""",S134,""", 'saturday-start':","""",T134,""", 'saturday-end':","""",U134,"""","},","  'description': ","""",V134,"""",", 'link':","""",AR134,"""",", 'pricing':","""",E134,"""",",   'phone-number': ","""",F134,"""",", 'address': ","""",G134,"""",", 'other-amenities': [","'",AS134,"','",AT134,"','",AU134,"'","]",", 'has-drink':",AV134,", 'has-food':",AW134,"},")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4" s="1" t="str">
        <f>IF(AS134&gt;0,"&lt;img src=@img/outdoor.png@&gt;","")</f>
        <v/>
      </c>
      <c r="AZ134" s="1" t="str">
        <f>IF(AT134&gt;0,"&lt;img src=@img/pets.png@&gt;","")</f>
        <v/>
      </c>
      <c r="BA134" s="1" t="str">
        <f>IF(AU134="hard","&lt;img src=@img/hard.png@&gt;",IF(AU134="medium","&lt;img src=@img/medium.png@&gt;",IF(AU134="easy","&lt;img src=@img/easy.png@&gt;","")))</f>
        <v>&lt;img src=@img/hard.png@&gt;</v>
      </c>
      <c r="BB134" s="1" t="str">
        <f>IF(AV134="true","&lt;img src=@img/drinkicon.png@&gt;","")</f>
        <v>&lt;img src=@img/drinkicon.png@&gt;</v>
      </c>
      <c r="BC134" s="1" t="str">
        <f>IF(AW134="true","&lt;img src=@img/foodicon.png@&gt;","")</f>
        <v>&lt;img src=@img/foodicon.png@&gt;</v>
      </c>
      <c r="BD134" s="1" t="str">
        <f>CONCATENATE(AY134,AZ134,BA134,BB134,BC134,BK134)</f>
        <v>&lt;img src=@img/hard.png@&gt;&lt;img src=@img/drinkicon.png@&gt;&lt;img src=@img/foodicon.png@&gt;</v>
      </c>
      <c r="BE134" s="1" t="str">
        <f>CONCATENATE(IF(AS134&gt;0,"outdoor ",""),IF(AT134&gt;0,"pet ",""),IF(AV134="true","drink ",""),IF(AW134="true","food ",""),AU134," ",E134," ",C134,IF(BJ134=TRUE," kid",""))</f>
        <v>drink food hard high old</v>
      </c>
      <c r="BF134" s="1" t="str">
        <f>IF(C134="old","Old Town",IF(C134="campus","Near Campus",IF(C134="sfoco","South Foco",IF(C134="nfoco","North Foco",IF(C134="midtown","Midtown",IF(C134="cwest","Campus West",IF(C134="efoco","East FoCo",IF(C134="windsor","Windsor",""))))))))</f>
        <v>Old Town</v>
      </c>
      <c r="BG134" s="1">
        <v>40.586821999999998</v>
      </c>
      <c r="BH134" s="1">
        <v>-105.07723799999999</v>
      </c>
      <c r="BI134" s="1" t="str">
        <f>CONCATENATE("[",BG134,",",BH134,"],")</f>
        <v>[40.586822,-105.077238],</v>
      </c>
      <c r="BK134" s="1" t="str">
        <f>IF(BJ134&gt;0,"&lt;img src=@img/kidicon.png@&gt;","")</f>
        <v/>
      </c>
    </row>
    <row r="135" spans="2:64" ht="21" customHeight="1" x14ac:dyDescent="0.25">
      <c r="B135" s="1" t="s">
        <v>43</v>
      </c>
      <c r="C135" s="1" t="s">
        <v>427</v>
      </c>
      <c r="D135" s="1" t="s">
        <v>44</v>
      </c>
      <c r="E135" s="1" t="s">
        <v>432</v>
      </c>
      <c r="G135" s="3" t="s">
        <v>45</v>
      </c>
      <c r="J135" s="1">
        <v>1500</v>
      </c>
      <c r="K135" s="1">
        <v>1800</v>
      </c>
      <c r="L135" s="1">
        <v>1500</v>
      </c>
      <c r="M135" s="1">
        <v>1800</v>
      </c>
      <c r="N135" s="1">
        <v>1500</v>
      </c>
      <c r="O135" s="1">
        <v>1800</v>
      </c>
      <c r="P135" s="1">
        <v>1500</v>
      </c>
      <c r="Q135" s="1">
        <v>1800</v>
      </c>
      <c r="R135" s="1">
        <v>1500</v>
      </c>
      <c r="S135" s="1">
        <v>1800</v>
      </c>
      <c r="W135" s="1" t="str">
        <f>IF(H135&gt;0,H135/100,"")</f>
        <v/>
      </c>
      <c r="X135" s="1" t="str">
        <f>IF(I135&gt;0,I135/100,"")</f>
        <v/>
      </c>
      <c r="Y135" s="1">
        <f>IF(J135&gt;0,J135/100,"")</f>
        <v>15</v>
      </c>
      <c r="Z135" s="1">
        <f>IF(K135&gt;0,K135/100,"")</f>
        <v>18</v>
      </c>
      <c r="AA135" s="1">
        <f>IF(L135&gt;0,L135/100,"")</f>
        <v>15</v>
      </c>
      <c r="AB135" s="1">
        <f>IF(M135&gt;0,M135/100,"")</f>
        <v>18</v>
      </c>
      <c r="AC135" s="1">
        <f>IF(N135&gt;0,N135/100,"")</f>
        <v>15</v>
      </c>
      <c r="AD135" s="1">
        <f>IF(O135&gt;0,O135/100,"")</f>
        <v>18</v>
      </c>
      <c r="AE135" s="1">
        <f>IF(P135&gt;0,P135/100,"")</f>
        <v>15</v>
      </c>
      <c r="AF135" s="1">
        <f>IF(Q135&gt;0,Q135/100,"")</f>
        <v>18</v>
      </c>
      <c r="AG135" s="1">
        <f>IF(R135&gt;0,R135/100,"")</f>
        <v>15</v>
      </c>
      <c r="AH135" s="1">
        <f>IF(S135&gt;0,S135/100,"")</f>
        <v>18</v>
      </c>
      <c r="AI135" s="1" t="str">
        <f>IF(T135&gt;0,T135/100,"")</f>
        <v/>
      </c>
      <c r="AJ135" s="1" t="str">
        <f>IF(U135&gt;0,U135/100,"")</f>
        <v/>
      </c>
      <c r="AK135" s="1" t="str">
        <f>IF(H135&gt;0,CONCATENATE(IF(W135&lt;=12,W135,W135-12),IF(OR(W135&lt;12,W135=24),"am","pm"),"-",IF(X135&lt;=12,X135,X135-12),IF(OR(X135&lt;12,X135=24),"am","pm")),"")</f>
        <v/>
      </c>
      <c r="AL135" s="1" t="str">
        <f>IF(J135&gt;0,CONCATENATE(IF(Y135&lt;=12,Y135,Y135-12),IF(OR(Y135&lt;12,Y135=24),"am","pm"),"-",IF(Z135&lt;=12,Z135,Z135-12),IF(OR(Z135&lt;12,Z135=24),"am","pm")),"")</f>
        <v>3pm-6pm</v>
      </c>
      <c r="AM135" s="1" t="str">
        <f>IF(L135&gt;0,CONCATENATE(IF(AA135&lt;=12,AA135,AA135-12),IF(OR(AA135&lt;12,AA135=24),"am","pm"),"-",IF(AB135&lt;=12,AB135,AB135-12),IF(OR(AB135&lt;12,AB135=24),"am","pm")),"")</f>
        <v>3pm-6pm</v>
      </c>
      <c r="AN135" s="1" t="str">
        <f>IF(N135&gt;0,CONCATENATE(IF(AC135&lt;=12,AC135,AC135-12),IF(OR(AC135&lt;12,AC135=24),"am","pm"),"-",IF(AD135&lt;=12,AD135,AD135-12),IF(OR(AD135&lt;12,AD135=24),"am","pm")),"")</f>
        <v>3pm-6pm</v>
      </c>
      <c r="AO135" s="1" t="str">
        <f>IF(O135&gt;0,CONCATENATE(IF(AE135&lt;=12,AE135,AE135-12),IF(OR(AE135&lt;12,AE135=24),"am","pm"),"-",IF(AF135&lt;=12,AF135,AF135-12),IF(OR(AF135&lt;12,AF135=24),"am","pm")),"")</f>
        <v>3pm-6pm</v>
      </c>
      <c r="AP135" s="1" t="str">
        <f>IF(R135&gt;0,CONCATENATE(IF(AG135&lt;=12,AG135,AG135-12),IF(OR(AG135&lt;12,AG135=24),"am","pm"),"-",IF(AH135&lt;=12,AH135,AH135-12),IF(OR(AH135&lt;12,AH135=24),"am","pm")),"")</f>
        <v>3pm-6pm</v>
      </c>
      <c r="AQ135" s="1" t="str">
        <f>IF(T135&gt;0,CONCATENATE(IF(AI135&lt;=12,AI135,AI135-12),IF(OR(AI135&lt;12,AI135=24),"am","pm"),"-",IF(AJ135&lt;=12,AJ135,AJ135-12),IF(OR(AJ135&lt;12,AJ135=24),"am","pm")),"")</f>
        <v/>
      </c>
      <c r="AR135" s="1" t="s">
        <v>236</v>
      </c>
      <c r="AS135" s="1" t="s">
        <v>296</v>
      </c>
      <c r="AU135" s="1" t="s">
        <v>299</v>
      </c>
      <c r="AV135" s="5" t="s">
        <v>308</v>
      </c>
      <c r="AW135" s="5" t="s">
        <v>308</v>
      </c>
      <c r="AX135" s="6" t="str">
        <f>CONCATENATE("{
    'name': """,B135,""",
    'area': ","""",C135,""",",
"'hours': {
      'sunday-start':","""",H135,"""",", 'sunday-end':","""",I135,"""",", 'monday-start':","""",J135,"""",", 'monday-end':","""",K135,"""",", 'tuesday-start':","""",L135,"""",", 'tuesday-end':","""",M135,""", 'wednesday-start':","""",N135,""", 'wednesday-end':","""",O135,""", 'thursday-start':","""",P135,""", 'thursday-end':","""",Q135,""", 'friday-start':","""",R135,""", 'friday-end':","""",S135,""", 'saturday-start':","""",T135,""", 'saturday-end':","""",U135,"""","},","  'description': ","""",V135,"""",", 'link':","""",AR135,"""",", 'pricing':","""",E135,"""",",   'phone-number': ","""",F135,"""",", 'address': ","""",G135,"""",", 'other-amenities': [","'",AS135,"','",AT135,"','",AU135,"'","]",", 'has-drink':",AV135,", 'has-food':",AW135,"},")</f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5" s="1" t="str">
        <f>IF(AS135&gt;0,"&lt;img src=@img/outdoor.png@&gt;","")</f>
        <v>&lt;img src=@img/outdoor.png@&gt;</v>
      </c>
      <c r="AZ135" s="1" t="str">
        <f>IF(AT135&gt;0,"&lt;img src=@img/pets.png@&gt;","")</f>
        <v/>
      </c>
      <c r="BA135" s="1" t="str">
        <f>IF(AU135="hard","&lt;img src=@img/hard.png@&gt;",IF(AU135="medium","&lt;img src=@img/medium.png@&gt;",IF(AU135="easy","&lt;img src=@img/easy.png@&gt;","")))</f>
        <v>&lt;img src=@img/hard.png@&gt;</v>
      </c>
      <c r="BB135" s="1" t="str">
        <f>IF(AV135="true","&lt;img src=@img/drinkicon.png@&gt;","")</f>
        <v/>
      </c>
      <c r="BC135" s="1" t="str">
        <f>IF(AW135="true","&lt;img src=@img/foodicon.png@&gt;","")</f>
        <v/>
      </c>
      <c r="BD135" s="1" t="str">
        <f>CONCATENATE(AY135,AZ135,BA135,BB135,BC135,BK135)</f>
        <v>&lt;img src=@img/outdoor.png@&gt;&lt;img src=@img/hard.png@&gt;</v>
      </c>
      <c r="BE135" s="1" t="str">
        <f>CONCATENATE(IF(AS135&gt;0,"outdoor ",""),IF(AT135&gt;0,"pet ",""),IF(AV135="true","drink ",""),IF(AW135="true","food ",""),AU135," ",E135," ",C135,IF(BJ135=TRUE," kid",""))</f>
        <v>outdoor hard med old</v>
      </c>
      <c r="BF135" s="1" t="str">
        <f>IF(C135="old","Old Town",IF(C135="campus","Near Campus",IF(C135="sfoco","South Foco",IF(C135="nfoco","North Foco",IF(C135="midtown","Midtown",IF(C135="cwest","Campus West",IF(C135="efoco","East FoCo",IF(C135="windsor","Windsor",""))))))))</f>
        <v>Old Town</v>
      </c>
      <c r="BG135" s="1">
        <v>40.586728999999998</v>
      </c>
      <c r="BH135" s="1">
        <v>-105.07814500000001</v>
      </c>
      <c r="BI135" s="1" t="str">
        <f>CONCATENATE("[",BG135,",",BH135,"],")</f>
        <v>[40.586729,-105.078145],</v>
      </c>
      <c r="BK135" s="1" t="str">
        <f>IF(BJ135&gt;0,"&lt;img src=@img/kidicon.png@&gt;","")</f>
        <v/>
      </c>
    </row>
    <row r="136" spans="2:64" ht="21" customHeight="1" x14ac:dyDescent="0.25">
      <c r="B136" s="1" t="s">
        <v>210</v>
      </c>
      <c r="C136" s="1" t="s">
        <v>430</v>
      </c>
      <c r="D136" s="1" t="s">
        <v>211</v>
      </c>
      <c r="E136" s="1" t="s">
        <v>432</v>
      </c>
      <c r="G136" s="1" t="s">
        <v>212</v>
      </c>
      <c r="H136" s="1">
        <v>1100</v>
      </c>
      <c r="I136" s="1">
        <v>2400</v>
      </c>
      <c r="J136" s="1">
        <v>1600</v>
      </c>
      <c r="K136" s="1">
        <v>2400</v>
      </c>
      <c r="L136" s="1">
        <v>1600</v>
      </c>
      <c r="M136" s="1">
        <v>2300</v>
      </c>
      <c r="N136" s="1">
        <v>1600</v>
      </c>
      <c r="O136" s="1">
        <v>2400</v>
      </c>
      <c r="P136" s="1">
        <v>1600</v>
      </c>
      <c r="Q136" s="1">
        <v>2400</v>
      </c>
      <c r="R136" s="1">
        <v>1600</v>
      </c>
      <c r="S136" s="1">
        <v>2000</v>
      </c>
      <c r="T136" s="1">
        <v>1600</v>
      </c>
      <c r="U136" s="1">
        <v>2000</v>
      </c>
      <c r="V136" s="1" t="s">
        <v>536</v>
      </c>
      <c r="W136" s="1">
        <f>IF(H136&gt;0,H136/100,"")</f>
        <v>11</v>
      </c>
      <c r="X136" s="1">
        <f>IF(I136&gt;0,I136/100,"")</f>
        <v>24</v>
      </c>
      <c r="Y136" s="1">
        <f>IF(J136&gt;0,J136/100,"")</f>
        <v>16</v>
      </c>
      <c r="Z136" s="1">
        <f>IF(K136&gt;0,K136/100,"")</f>
        <v>24</v>
      </c>
      <c r="AA136" s="1">
        <f>IF(L136&gt;0,L136/100,"")</f>
        <v>16</v>
      </c>
      <c r="AB136" s="1">
        <f>IF(M136&gt;0,M136/100,"")</f>
        <v>23</v>
      </c>
      <c r="AC136" s="1">
        <f>IF(N136&gt;0,N136/100,"")</f>
        <v>16</v>
      </c>
      <c r="AD136" s="1">
        <f>IF(O136&gt;0,O136/100,"")</f>
        <v>24</v>
      </c>
      <c r="AE136" s="1">
        <f>IF(P136&gt;0,P136/100,"")</f>
        <v>16</v>
      </c>
      <c r="AF136" s="1">
        <f>IF(Q136&gt;0,Q136/100,"")</f>
        <v>24</v>
      </c>
      <c r="AG136" s="1">
        <f>IF(R136&gt;0,R136/100,"")</f>
        <v>16</v>
      </c>
      <c r="AH136" s="1">
        <f>IF(S136&gt;0,S136/100,"")</f>
        <v>20</v>
      </c>
      <c r="AI136" s="1">
        <f>IF(T136&gt;0,T136/100,"")</f>
        <v>16</v>
      </c>
      <c r="AJ136" s="1">
        <f>IF(U136&gt;0,U136/100,"")</f>
        <v>20</v>
      </c>
      <c r="AK136" s="1" t="str">
        <f>IF(H136&gt;0,CONCATENATE(IF(W136&lt;=12,W136,W136-12),IF(OR(W136&lt;12,W136=24),"am","pm"),"-",IF(X136&lt;=12,X136,X136-12),IF(OR(X136&lt;12,X136=24),"am","pm")),"")</f>
        <v>11am-12am</v>
      </c>
      <c r="AL136" s="1" t="str">
        <f>IF(J136&gt;0,CONCATENATE(IF(Y136&lt;=12,Y136,Y136-12),IF(OR(Y136&lt;12,Y136=24),"am","pm"),"-",IF(Z136&lt;=12,Z136,Z136-12),IF(OR(Z136&lt;12,Z136=24),"am","pm")),"")</f>
        <v>4pm-12am</v>
      </c>
      <c r="AM136" s="1" t="str">
        <f>IF(L136&gt;0,CONCATENATE(IF(AA136&lt;=12,AA136,AA136-12),IF(OR(AA136&lt;12,AA136=24),"am","pm"),"-",IF(AB136&lt;=12,AB136,AB136-12),IF(OR(AB136&lt;12,AB136=24),"am","pm")),"")</f>
        <v>4pm-11pm</v>
      </c>
      <c r="AN136" s="1" t="str">
        <f>IF(N136&gt;0,CONCATENATE(IF(AC136&lt;=12,AC136,AC136-12),IF(OR(AC136&lt;12,AC136=24),"am","pm"),"-",IF(AD136&lt;=12,AD136,AD136-12),IF(OR(AD136&lt;12,AD136=24),"am","pm")),"")</f>
        <v>4pm-12am</v>
      </c>
      <c r="AO136" s="1" t="str">
        <f>IF(O136&gt;0,CONCATENATE(IF(AE136&lt;=12,AE136,AE136-12),IF(OR(AE136&lt;12,AE136=24),"am","pm"),"-",IF(AF136&lt;=12,AF136,AF136-12),IF(OR(AF136&lt;12,AF136=24),"am","pm")),"")</f>
        <v>4pm-12am</v>
      </c>
      <c r="AP136" s="1" t="str">
        <f>IF(R136&gt;0,CONCATENATE(IF(AG136&lt;=12,AG136,AG136-12),IF(OR(AG136&lt;12,AG136=24),"am","pm"),"-",IF(AH136&lt;=12,AH136,AH136-12),IF(OR(AH136&lt;12,AH136=24),"am","pm")),"")</f>
        <v>4pm-8pm</v>
      </c>
      <c r="AQ136" s="1" t="str">
        <f>IF(T136&gt;0,CONCATENATE(IF(AI136&lt;=12,AI136,AI136-12),IF(OR(AI136&lt;12,AI136=24),"am","pm"),"-",IF(AJ136&lt;=12,AJ136,AJ136-12),IF(OR(AJ136&lt;12,AJ136=24),"am","pm")),"")</f>
        <v>4pm-8pm</v>
      </c>
      <c r="AR136" s="4" t="s">
        <v>353</v>
      </c>
      <c r="AS136" s="1" t="s">
        <v>296</v>
      </c>
      <c r="AU136" s="1" t="s">
        <v>28</v>
      </c>
      <c r="AV136" s="5" t="s">
        <v>307</v>
      </c>
      <c r="AW136" s="5" t="s">
        <v>307</v>
      </c>
      <c r="AX136" s="6" t="str">
        <f>CONCATENATE("{
    'name': """,B136,""",
    'area': ","""",C136,""",",
"'hours': {
      'sunday-start':","""",H136,"""",", 'sunday-end':","""",I136,"""",", 'monday-start':","""",J136,"""",", 'monday-end':","""",K136,"""",", 'tuesday-start':","""",L136,"""",", 'tuesday-end':","""",M136,""", 'wednesday-start':","""",N136,""", 'wednesday-end':","""",O136,""", 'thursday-start':","""",P136,""", 'thursday-end':","""",Q136,""", 'friday-start':","""",R136,""", 'friday-end':","""",S136,""", 'saturday-start':","""",T136,""", 'saturday-end':","""",U136,"""","},","  'description': ","""",V136,"""",", 'link':","""",AR136,"""",", 'pricing':","""",E136,"""",",   'phone-number': ","""",F136,"""",", 'address': ","""",G136,"""",", 'other-amenities': [","'",AS136,"','",AT136,"','",AU136,"'","]",", 'has-drink':",AV136,", 'has-food':",AW136,"},")</f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6" s="1" t="str">
        <f>IF(AS136&gt;0,"&lt;img src=@img/outdoor.png@&gt;","")</f>
        <v>&lt;img src=@img/outdoor.png@&gt;</v>
      </c>
      <c r="AZ136" s="1" t="str">
        <f>IF(AT136&gt;0,"&lt;img src=@img/pets.png@&gt;","")</f>
        <v/>
      </c>
      <c r="BA136" s="1" t="str">
        <f>IF(AU136="hard","&lt;img src=@img/hard.png@&gt;",IF(AU136="medium","&lt;img src=@img/medium.png@&gt;",IF(AU136="easy","&lt;img src=@img/easy.png@&gt;","")))</f>
        <v>&lt;img src=@img/medium.png@&gt;</v>
      </c>
      <c r="BB136" s="1" t="str">
        <f>IF(AV136="true","&lt;img src=@img/drinkicon.png@&gt;","")</f>
        <v>&lt;img src=@img/drinkicon.png@&gt;</v>
      </c>
      <c r="BC136" s="1" t="str">
        <f>IF(AW136="true","&lt;img src=@img/foodicon.png@&gt;","")</f>
        <v>&lt;img src=@img/foodicon.png@&gt;</v>
      </c>
      <c r="BD136" s="1" t="str">
        <f>CONCATENATE(AY136,AZ136,BA136,BB136,BC136,BK136)</f>
        <v>&lt;img src=@img/outdoor.png@&gt;&lt;img src=@img/medium.png@&gt;&lt;img src=@img/drinkicon.png@&gt;&lt;img src=@img/foodicon.png@&gt;</v>
      </c>
      <c r="BE136" s="1" t="str">
        <f>CONCATENATE(IF(AS136&gt;0,"outdoor ",""),IF(AT136&gt;0,"pet ",""),IF(AV136="true","drink ",""),IF(AW136="true","food ",""),AU136," ",E136," ",C136,IF(BJ136=TRUE," kid",""))</f>
        <v>outdoor drink food medium med cwest</v>
      </c>
      <c r="BF136" s="1" t="str">
        <f>IF(C136="old","Old Town",IF(C136="campus","Near Campus",IF(C136="sfoco","South Foco",IF(C136="nfoco","North Foco",IF(C136="midtown","Midtown",IF(C136="cwest","Campus West",IF(C136="efoco","East FoCo",IF(C136="windsor","Windsor",""))))))))</f>
        <v>Campus West</v>
      </c>
      <c r="BG136" s="1">
        <v>40.574368999999997</v>
      </c>
      <c r="BH136" s="1">
        <v>-105.09835099999999</v>
      </c>
      <c r="BI136" s="1" t="str">
        <f>CONCATENATE("[",BG136,",",BH136,"],")</f>
        <v>[40.574369,-105.098351],</v>
      </c>
      <c r="BK136" s="1" t="str">
        <f>IF(BJ136&gt;0,"&lt;img src=@img/kidicon.png@&gt;","")</f>
        <v/>
      </c>
    </row>
    <row r="137" spans="2:64" ht="21" customHeight="1" x14ac:dyDescent="0.25">
      <c r="B137" s="1" t="s">
        <v>59</v>
      </c>
      <c r="C137" s="1" t="s">
        <v>427</v>
      </c>
      <c r="D137" s="1" t="s">
        <v>60</v>
      </c>
      <c r="E137" s="1" t="s">
        <v>35</v>
      </c>
      <c r="G137" s="3" t="s">
        <v>61</v>
      </c>
      <c r="W137" s="1" t="str">
        <f>IF(H137&gt;0,H137/100,"")</f>
        <v/>
      </c>
      <c r="X137" s="1" t="str">
        <f>IF(I137&gt;0,I137/100,"")</f>
        <v/>
      </c>
      <c r="Y137" s="1" t="str">
        <f>IF(J137&gt;0,J137/100,"")</f>
        <v/>
      </c>
      <c r="Z137" s="1" t="str">
        <f>IF(K137&gt;0,K137/100,"")</f>
        <v/>
      </c>
      <c r="AA137" s="1" t="str">
        <f>IF(L137&gt;0,L137/100,"")</f>
        <v/>
      </c>
      <c r="AB137" s="1" t="str">
        <f>IF(M137&gt;0,M137/100,"")</f>
        <v/>
      </c>
      <c r="AC137" s="1" t="str">
        <f>IF(N137&gt;0,N137/100,"")</f>
        <v/>
      </c>
      <c r="AD137" s="1" t="str">
        <f>IF(O137&gt;0,O137/100,"")</f>
        <v/>
      </c>
      <c r="AE137" s="1" t="str">
        <f>IF(P137&gt;0,P137/100,"")</f>
        <v/>
      </c>
      <c r="AF137" s="1" t="str">
        <f>IF(Q137&gt;0,Q137/100,"")</f>
        <v/>
      </c>
      <c r="AG137" s="1" t="str">
        <f>IF(R137&gt;0,R137/100,"")</f>
        <v/>
      </c>
      <c r="AH137" s="1" t="str">
        <f>IF(S137&gt;0,S137/100,"")</f>
        <v/>
      </c>
      <c r="AI137" s="1" t="str">
        <f>IF(T137&gt;0,T137/100,"")</f>
        <v/>
      </c>
      <c r="AJ137" s="1" t="str">
        <f>IF(U137&gt;0,U137/100,"")</f>
        <v/>
      </c>
      <c r="AK137" s="1" t="str">
        <f>IF(H137&gt;0,CONCATENATE(IF(W137&lt;=12,W137,W137-12),IF(OR(W137&lt;12,W137=24),"am","pm"),"-",IF(X137&lt;=12,X137,X137-12),IF(OR(X137&lt;12,X137=24),"am","pm")),"")</f>
        <v/>
      </c>
      <c r="AL137" s="1" t="str">
        <f>IF(J137&gt;0,CONCATENATE(IF(Y137&lt;=12,Y137,Y137-12),IF(OR(Y137&lt;12,Y137=24),"am","pm"),"-",IF(Z137&lt;=12,Z137,Z137-12),IF(OR(Z137&lt;12,Z137=24),"am","pm")),"")</f>
        <v/>
      </c>
      <c r="AM137" s="1" t="str">
        <f>IF(L137&gt;0,CONCATENATE(IF(AA137&lt;=12,AA137,AA137-12),IF(OR(AA137&lt;12,AA137=24),"am","pm"),"-",IF(AB137&lt;=12,AB137,AB137-12),IF(OR(AB137&lt;12,AB137=24),"am","pm")),"")</f>
        <v/>
      </c>
      <c r="AN137" s="1" t="str">
        <f>IF(N137&gt;0,CONCATENATE(IF(AC137&lt;=12,AC137,AC137-12),IF(OR(AC137&lt;12,AC137=24),"am","pm"),"-",IF(AD137&lt;=12,AD137,AD137-12),IF(OR(AD137&lt;12,AD137=24),"am","pm")),"")</f>
        <v/>
      </c>
      <c r="AO137" s="1" t="str">
        <f>IF(O137&gt;0,CONCATENATE(IF(AE137&lt;=12,AE137,AE137-12),IF(OR(AE137&lt;12,AE137=24),"am","pm"),"-",IF(AF137&lt;=12,AF137,AF137-12),IF(OR(AF137&lt;12,AF137=24),"am","pm")),"")</f>
        <v/>
      </c>
      <c r="AP137" s="1" t="str">
        <f>IF(R137&gt;0,CONCATENATE(IF(AG137&lt;=12,AG137,AG137-12),IF(OR(AG137&lt;12,AG137=24),"am","pm"),"-",IF(AH137&lt;=12,AH137,AH137-12),IF(OR(AH137&lt;12,AH137=24),"am","pm")),"")</f>
        <v/>
      </c>
      <c r="AQ137" s="1" t="str">
        <f>IF(T137&gt;0,CONCATENATE(IF(AI137&lt;=12,AI137,AI137-12),IF(OR(AI137&lt;12,AI137=24),"am","pm"),"-",IF(AJ137&lt;=12,AJ137,AJ137-12),IF(OR(AJ137&lt;12,AJ137=24),"am","pm")),"")</f>
        <v/>
      </c>
      <c r="AR137" s="8" t="s">
        <v>240</v>
      </c>
      <c r="AU137" s="1" t="s">
        <v>299</v>
      </c>
      <c r="AV137" s="5" t="s">
        <v>308</v>
      </c>
      <c r="AW137" s="5" t="s">
        <v>308</v>
      </c>
      <c r="AX137" s="6" t="str">
        <f>CONCATENATE("{
    'name': """,B137,""",
    'area': ","""",C137,""",",
"'hours': {
      'sunday-start':","""",H137,"""",", 'sunday-end':","""",I137,"""",", 'monday-start':","""",J137,"""",", 'monday-end':","""",K137,"""",", 'tuesday-start':","""",L137,"""",", 'tuesday-end':","""",M137,""", 'wednesday-start':","""",N137,""", 'wednesday-end':","""",O137,""", 'thursday-start':","""",P137,""", 'thursday-end':","""",Q137,""", 'friday-start':","""",R137,""", 'friday-end':","""",S137,""", 'saturday-start':","""",T137,""", 'saturday-end':","""",U137,"""","},","  'description': ","""",V137,"""",", 'link':","""",AR137,"""",", 'pricing':","""",E137,"""",",   'phone-number': ","""",F137,"""",", 'address': ","""",G137,"""",", 'other-amenities': [","'",AS137,"','",AT137,"','",AU137,"'","]",", 'has-drink':",AV137,", 'has-food':",AW137,"},")</f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7" s="1" t="str">
        <f>IF(AS137&gt;0,"&lt;img src=@img/outdoor.png@&gt;","")</f>
        <v/>
      </c>
      <c r="AZ137" s="1" t="str">
        <f>IF(AT137&gt;0,"&lt;img src=@img/pets.png@&gt;","")</f>
        <v/>
      </c>
      <c r="BA137" s="1" t="str">
        <f>IF(AU137="hard","&lt;img src=@img/hard.png@&gt;",IF(AU137="medium","&lt;img src=@img/medium.png@&gt;",IF(AU137="easy","&lt;img src=@img/easy.png@&gt;","")))</f>
        <v>&lt;img src=@img/hard.png@&gt;</v>
      </c>
      <c r="BB137" s="1" t="str">
        <f>IF(AV137="true","&lt;img src=@img/drinkicon.png@&gt;","")</f>
        <v/>
      </c>
      <c r="BC137" s="1" t="str">
        <f>IF(AW137="true","&lt;img src=@img/foodicon.png@&gt;","")</f>
        <v/>
      </c>
      <c r="BD137" s="1" t="str">
        <f>CONCATENATE(AY137,AZ137,BA137,BB137,BC137,BK137)</f>
        <v>&lt;img src=@img/hard.png@&gt;</v>
      </c>
      <c r="BE137" s="1" t="str">
        <f>CONCATENATE(IF(AS137&gt;0,"outdoor ",""),IF(AT137&gt;0,"pet ",""),IF(AV137="true","drink ",""),IF(AW137="true","food ",""),AU137," ",E137," ",C137,IF(BJ137=TRUE," kid",""))</f>
        <v>hard high old</v>
      </c>
      <c r="BF137" s="1" t="str">
        <f>IF(C137="old","Old Town",IF(C137="campus","Near Campus",IF(C137="sfoco","South Foco",IF(C137="nfoco","North Foco",IF(C137="midtown","Midtown",IF(C137="cwest","Campus West",IF(C137="efoco","East FoCo",IF(C137="windsor","Windsor",""))))))))</f>
        <v>Old Town</v>
      </c>
      <c r="BG137" s="1">
        <v>40.590139000000001</v>
      </c>
      <c r="BH137" s="1">
        <v>-105.075401</v>
      </c>
      <c r="BI137" s="1" t="str">
        <f>CONCATENATE("[",BG137,",",BH137,"],")</f>
        <v>[40.590139,-105.075401],</v>
      </c>
      <c r="BK137" s="1" t="str">
        <f>IF(BJ137&gt;0,"&lt;img src=@img/kidicon.png@&gt;","")</f>
        <v/>
      </c>
    </row>
    <row r="138" spans="2:64" ht="21" customHeight="1" x14ac:dyDescent="0.25">
      <c r="B138" s="1" t="s">
        <v>59</v>
      </c>
      <c r="C138" s="1" t="s">
        <v>427</v>
      </c>
      <c r="G138" s="9" t="s">
        <v>628</v>
      </c>
      <c r="W138" s="1" t="str">
        <f>IF(H138&gt;0,H138/100,"")</f>
        <v/>
      </c>
      <c r="X138" s="1" t="str">
        <f>IF(I138&gt;0,I138/100,"")</f>
        <v/>
      </c>
      <c r="Y138" s="1" t="str">
        <f>IF(J138&gt;0,J138/100,"")</f>
        <v/>
      </c>
      <c r="Z138" s="1" t="str">
        <f>IF(K138&gt;0,K138/100,"")</f>
        <v/>
      </c>
      <c r="AA138" s="1" t="str">
        <f>IF(L138&gt;0,L138/100,"")</f>
        <v/>
      </c>
      <c r="AB138" s="1" t="str">
        <f>IF(M138&gt;0,M138/100,"")</f>
        <v/>
      </c>
      <c r="AC138" s="1" t="str">
        <f>IF(N138&gt;0,N138/100,"")</f>
        <v/>
      </c>
      <c r="AD138" s="1" t="str">
        <f>IF(O138&gt;0,O138/100,"")</f>
        <v/>
      </c>
      <c r="AE138" s="1" t="str">
        <f>IF(P138&gt;0,P138/100,"")</f>
        <v/>
      </c>
      <c r="AF138" s="1" t="str">
        <f>IF(Q138&gt;0,Q138/100,"")</f>
        <v/>
      </c>
      <c r="AG138" s="1" t="str">
        <f>IF(R138&gt;0,R138/100,"")</f>
        <v/>
      </c>
      <c r="AH138" s="1" t="str">
        <f>IF(S138&gt;0,S138/100,"")</f>
        <v/>
      </c>
      <c r="AI138" s="1" t="str">
        <f>IF(T138&gt;0,T138/100,"")</f>
        <v/>
      </c>
      <c r="AJ138" s="1" t="str">
        <f>IF(U138&gt;0,U138/100,"")</f>
        <v/>
      </c>
      <c r="AK138" s="1" t="str">
        <f>IF(H138&gt;0,CONCATENATE(IF(W138&lt;=12,W138,W138-12),IF(OR(W138&lt;12,W138=24),"am","pm"),"-",IF(X138&lt;=12,X138,X138-12),IF(OR(X138&lt;12,X138=24),"am","pm")),"")</f>
        <v/>
      </c>
      <c r="AL138" s="1" t="str">
        <f>IF(J138&gt;0,CONCATENATE(IF(Y138&lt;=12,Y138,Y138-12),IF(OR(Y138&lt;12,Y138=24),"am","pm"),"-",IF(Z138&lt;=12,Z138,Z138-12),IF(OR(Z138&lt;12,Z138=24),"am","pm")),"")</f>
        <v/>
      </c>
      <c r="AM138" s="1" t="str">
        <f>IF(L138&gt;0,CONCATENATE(IF(AA138&lt;=12,AA138,AA138-12),IF(OR(AA138&lt;12,AA138=24),"am","pm"),"-",IF(AB138&lt;=12,AB138,AB138-12),IF(OR(AB138&lt;12,AB138=24),"am","pm")),"")</f>
        <v/>
      </c>
      <c r="AN138" s="1" t="str">
        <f>IF(N138&gt;0,CONCATENATE(IF(AC138&lt;=12,AC138,AC138-12),IF(OR(AC138&lt;12,AC138=24),"am","pm"),"-",IF(AD138&lt;=12,AD138,AD138-12),IF(OR(AD138&lt;12,AD138=24),"am","pm")),"")</f>
        <v/>
      </c>
      <c r="AO138" s="1" t="str">
        <f>IF(O138&gt;0,CONCATENATE(IF(AE138&lt;=12,AE138,AE138-12),IF(OR(AE138&lt;12,AE138=24),"am","pm"),"-",IF(AF138&lt;=12,AF138,AF138-12),IF(OR(AF138&lt;12,AF138=24),"am","pm")),"")</f>
        <v/>
      </c>
      <c r="AP138" s="1" t="str">
        <f>IF(R138&gt;0,CONCATENATE(IF(AG138&lt;=12,AG138,AG138-12),IF(OR(AG138&lt;12,AG138=24),"am","pm"),"-",IF(AH138&lt;=12,AH138,AH138-12),IF(OR(AH138&lt;12,AH138=24),"am","pm")),"")</f>
        <v/>
      </c>
      <c r="AQ138" s="1" t="str">
        <f>IF(T138&gt;0,CONCATENATE(IF(AI138&lt;=12,AI138,AI138-12),IF(OR(AI138&lt;12,AI138=24),"am","pm"),"-",IF(AJ138&lt;=12,AJ138,AJ138-12),IF(OR(AJ138&lt;12,AJ138=24),"am","pm")),"")</f>
        <v/>
      </c>
      <c r="AR138" s="15" t="s">
        <v>629</v>
      </c>
      <c r="AU138" s="1" t="s">
        <v>299</v>
      </c>
      <c r="AV138" s="1" t="b">
        <v>0</v>
      </c>
      <c r="AW138" s="1" t="b">
        <v>0</v>
      </c>
      <c r="AX138" s="6" t="str">
        <f>CONCATENATE("{
    'name': """,B138,""",
    'area': ","""",C138,""",",
"'hours': {
      'sunday-start':","""",H138,"""",", 'sunday-end':","""",I138,"""",", 'monday-start':","""",J138,"""",", 'monday-end':","""",K138,"""",", 'tuesday-start':","""",L138,"""",", 'tuesday-end':","""",M138,""", 'wednesday-start':","""",N138,""", 'wednesday-end':","""",O138,""", 'thursday-start':","""",P138,""", 'thursday-end':","""",Q138,""", 'friday-start':","""",R138,""", 'friday-end':","""",S138,""", 'saturday-start':","""",T138,""", 'saturday-end':","""",U138,"""","},","  'description': ","""",V138,"""",", 'link':","""",AR138,"""",", 'pricing':","""",E138,"""",",   'phone-number': ","""",F138,"""",", 'address': ","""",G138,"""",", 'other-amenities': [","'",AS138,"','",AT138,"','",AU138,"'","]",", 'has-drink':",AV138,", 'has-food':",AW138,"},")</f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8" s="1" t="str">
        <f>IF(AS138&gt;0,"&lt;img src=@img/outdoor.png@&gt;","")</f>
        <v/>
      </c>
      <c r="AZ138" s="1" t="str">
        <f>IF(AT138&gt;0,"&lt;img src=@img/pets.png@&gt;","")</f>
        <v/>
      </c>
      <c r="BA138" s="1" t="str">
        <f>IF(AU138="hard","&lt;img src=@img/hard.png@&gt;",IF(AU138="medium","&lt;img src=@img/medium.png@&gt;",IF(AU138="easy","&lt;img src=@img/easy.png@&gt;","")))</f>
        <v>&lt;img src=@img/hard.png@&gt;</v>
      </c>
      <c r="BB138" s="1" t="str">
        <f>IF(AV138="true","&lt;img src=@img/drinkicon.png@&gt;","")</f>
        <v/>
      </c>
      <c r="BC138" s="1" t="str">
        <f>IF(AW138="true","&lt;img src=@img/foodicon.png@&gt;","")</f>
        <v/>
      </c>
      <c r="BD138" s="1" t="str">
        <f>CONCATENATE(AY138,AZ138,BA138,BB138,BC138,BK138)</f>
        <v>&lt;img src=@img/hard.png@&gt;</v>
      </c>
      <c r="BE138" s="1" t="str">
        <f>CONCATENATE(IF(AS138&gt;0,"outdoor ",""),IF(AT138&gt;0,"pet ",""),IF(AV138="true","drink ",""),IF(AW138="true","food ",""),AU138," ",E138," ",C138,IF(BJ138=TRUE," kid",""))</f>
        <v>hard  old</v>
      </c>
      <c r="BF138" s="1" t="str">
        <f>IF(C138="old","Old Town",IF(C138="campus","Near Campus",IF(C138="sfoco","South Foco",IF(C138="nfoco","North Foco",IF(C138="midtown","Midtown",IF(C138="cwest","Campus West",IF(C138="efoco","East FoCo",IF(C138="windsor","Windsor",""))))))))</f>
        <v>Old Town</v>
      </c>
      <c r="BG138" s="1">
        <v>40.59008</v>
      </c>
      <c r="BH138" s="1">
        <v>-105.07536</v>
      </c>
      <c r="BI138" s="1" t="str">
        <f>CONCATENATE("[",BG138,",",BH138,"],")</f>
        <v>[40.59008,-105.07536],</v>
      </c>
      <c r="BK138" s="1" t="str">
        <f>IF(BJ138&gt;0,"&lt;img src=@img/kidicon.png@&gt;","")</f>
        <v/>
      </c>
      <c r="BL138" s="12"/>
    </row>
    <row r="139" spans="2:64" ht="21" customHeight="1" x14ac:dyDescent="0.25">
      <c r="B139" s="1" t="s">
        <v>452</v>
      </c>
      <c r="C139" s="1" t="s">
        <v>429</v>
      </c>
      <c r="E139" s="1" t="s">
        <v>432</v>
      </c>
      <c r="G139" s="1" t="s">
        <v>471</v>
      </c>
      <c r="W139" s="1" t="str">
        <f>IF(H139&gt;0,H139/100,"")</f>
        <v/>
      </c>
      <c r="X139" s="1" t="str">
        <f>IF(I139&gt;0,I139/100,"")</f>
        <v/>
      </c>
      <c r="Y139" s="1" t="str">
        <f>IF(J139&gt;0,J139/100,"")</f>
        <v/>
      </c>
      <c r="Z139" s="1" t="str">
        <f>IF(K139&gt;0,K139/100,"")</f>
        <v/>
      </c>
      <c r="AA139" s="1" t="str">
        <f>IF(L139&gt;0,L139/100,"")</f>
        <v/>
      </c>
      <c r="AB139" s="1" t="str">
        <f>IF(M139&gt;0,M139/100,"")</f>
        <v/>
      </c>
      <c r="AC139" s="1" t="str">
        <f>IF(N139&gt;0,N139/100,"")</f>
        <v/>
      </c>
      <c r="AD139" s="1" t="str">
        <f>IF(O139&gt;0,O139/100,"")</f>
        <v/>
      </c>
      <c r="AE139" s="1" t="str">
        <f>IF(P139&gt;0,P139/100,"")</f>
        <v/>
      </c>
      <c r="AF139" s="1" t="str">
        <f>IF(Q139&gt;0,Q139/100,"")</f>
        <v/>
      </c>
      <c r="AG139" s="1" t="str">
        <f>IF(R139&gt;0,R139/100,"")</f>
        <v/>
      </c>
      <c r="AH139" s="1" t="str">
        <f>IF(S139&gt;0,S139/100,"")</f>
        <v/>
      </c>
      <c r="AI139" s="1" t="str">
        <f>IF(T139&gt;0,T139/100,"")</f>
        <v/>
      </c>
      <c r="AJ139" s="1" t="str">
        <f>IF(U139&gt;0,U139/100,"")</f>
        <v/>
      </c>
      <c r="AK139" s="1" t="str">
        <f>IF(H139&gt;0,CONCATENATE(IF(W139&lt;=12,W139,W139-12),IF(OR(W139&lt;12,W139=24),"am","pm"),"-",IF(X139&lt;=12,X139,X139-12),IF(OR(X139&lt;12,X139=24),"am","pm")),"")</f>
        <v/>
      </c>
      <c r="AL139" s="1" t="str">
        <f>IF(J139&gt;0,CONCATENATE(IF(Y139&lt;=12,Y139,Y139-12),IF(OR(Y139&lt;12,Y139=24),"am","pm"),"-",IF(Z139&lt;=12,Z139,Z139-12),IF(OR(Z139&lt;12,Z139=24),"am","pm")),"")</f>
        <v/>
      </c>
      <c r="AM139" s="1" t="str">
        <f>IF(L139&gt;0,CONCATENATE(IF(AA139&lt;=12,AA139,AA139-12),IF(OR(AA139&lt;12,AA139=24),"am","pm"),"-",IF(AB139&lt;=12,AB139,AB139-12),IF(OR(AB139&lt;12,AB139=24),"am","pm")),"")</f>
        <v/>
      </c>
      <c r="AN139" s="1" t="str">
        <f>IF(N139&gt;0,CONCATENATE(IF(AC139&lt;=12,AC139,AC139-12),IF(OR(AC139&lt;12,AC139=24),"am","pm"),"-",IF(AD139&lt;=12,AD139,AD139-12),IF(OR(AD139&lt;12,AD139=24),"am","pm")),"")</f>
        <v/>
      </c>
      <c r="AO139" s="1" t="str">
        <f>IF(O139&gt;0,CONCATENATE(IF(AE139&lt;=12,AE139,AE139-12),IF(OR(AE139&lt;12,AE139=24),"am","pm"),"-",IF(AF139&lt;=12,AF139,AF139-12),IF(OR(AF139&lt;12,AF139=24),"am","pm")),"")</f>
        <v/>
      </c>
      <c r="AP139" s="1" t="str">
        <f>IF(R139&gt;0,CONCATENATE(IF(AG139&lt;=12,AG139,AG139-12),IF(OR(AG139&lt;12,AG139=24),"am","pm"),"-",IF(AH139&lt;=12,AH139,AH139-12),IF(OR(AH139&lt;12,AH139=24),"am","pm")),"")</f>
        <v/>
      </c>
      <c r="AQ139" s="1" t="str">
        <f>IF(T139&gt;0,CONCATENATE(IF(AI139&lt;=12,AI139,AI139-12),IF(OR(AI139&lt;12,AI139=24),"am","pm"),"-",IF(AJ139&lt;=12,AJ139,AJ139-12),IF(OR(AJ139&lt;12,AJ139=24),"am","pm")),"")</f>
        <v/>
      </c>
      <c r="AU139" s="1" t="s">
        <v>300</v>
      </c>
      <c r="AV139" s="1" t="b">
        <v>1</v>
      </c>
      <c r="AW139" s="1" t="b">
        <v>1</v>
      </c>
      <c r="AX139" s="6" t="str">
        <f>CONCATENATE("{
    'name': """,B139,""",
    'area': ","""",C139,""",",
"'hours': {
      'sunday-start':","""",H139,"""",", 'sunday-end':","""",I139,"""",", 'monday-start':","""",J139,"""",", 'monday-end':","""",K139,"""",", 'tuesday-start':","""",L139,"""",", 'tuesday-end':","""",M139,""", 'wednesday-start':","""",N139,""", 'wednesday-end':","""",O139,""", 'thursday-start':","""",P139,""", 'thursday-end':","""",Q139,""", 'friday-start':","""",R139,""", 'friday-end':","""",S139,""", 'saturday-start':","""",T139,""", 'saturday-end':","""",U139,"""","},","  'description': ","""",V139,"""",", 'link':","""",AR139,"""",", 'pricing':","""",E139,"""",",   'phone-number': ","""",F139,"""",", 'address': ","""",G139,"""",", 'other-amenities': [","'",AS139,"','",AT139,"','",AU139,"'","]",", 'has-drink':",AV139,", 'has-food':",AW139,"},")</f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9" s="1" t="str">
        <f>IF(AS139&gt;0,"&lt;img src=@img/outdoor.png@&gt;","")</f>
        <v/>
      </c>
      <c r="AZ139" s="1" t="str">
        <f>IF(AT139&gt;0,"&lt;img src=@img/pets.png@&gt;","")</f>
        <v/>
      </c>
      <c r="BA139" s="1" t="str">
        <f>IF(AU139="hard","&lt;img src=@img/hard.png@&gt;",IF(AU139="medium","&lt;img src=@img/medium.png@&gt;",IF(AU139="easy","&lt;img src=@img/easy.png@&gt;","")))</f>
        <v>&lt;img src=@img/easy.png@&gt;</v>
      </c>
      <c r="BB139" s="1" t="str">
        <f>IF(AV139="true","&lt;img src=@img/drinkicon.png@&gt;","")</f>
        <v/>
      </c>
      <c r="BC139" s="1" t="str">
        <f>IF(AW139="true","&lt;img src=@img/foodicon.png@&gt;","")</f>
        <v/>
      </c>
      <c r="BD139" s="1" t="str">
        <f>CONCATENATE(AY139,AZ139,BA139,BB139,BC139,BK139)</f>
        <v>&lt;img src=@img/easy.png@&gt;&lt;img src=@img/kidicon.png@&gt;</v>
      </c>
      <c r="BE139" s="1" t="str">
        <f>CONCATENATE(IF(AS139&gt;0,"outdoor ",""),IF(AT139&gt;0,"pet ",""),IF(AV139="true","drink ",""),IF(AW139="true","food ",""),AU139," ",E139," ",C139,IF(BJ139=TRUE," kid",""))</f>
        <v>easy med sfoco kid</v>
      </c>
      <c r="BF139" s="1" t="str">
        <f>IF(C139="old","Old Town",IF(C139="campus","Near Campus",IF(C139="sfoco","South Foco",IF(C139="nfoco","North Foco",IF(C139="midtown","Midtown",IF(C139="cwest","Campus West",IF(C139="efoco","East FoCo",IF(C139="windsor","Windsor",""))))))))</f>
        <v>South Foco</v>
      </c>
      <c r="BG139" s="1">
        <v>40.521709000000001</v>
      </c>
      <c r="BH139" s="1">
        <v>-105.060034</v>
      </c>
      <c r="BI139" s="1" t="str">
        <f>CONCATENATE("[",BG139,",",BH139,"],")</f>
        <v>[40.521709,-105.060034],</v>
      </c>
      <c r="BJ139" s="1" t="b">
        <v>1</v>
      </c>
      <c r="BK139" s="1" t="str">
        <f>IF(BJ139&gt;0,"&lt;img src=@img/kidicon.png@&gt;","")</f>
        <v>&lt;img src=@img/kidicon.png@&gt;</v>
      </c>
      <c r="BL139" s="1" t="s">
        <v>472</v>
      </c>
    </row>
    <row r="140" spans="2:64" ht="21" customHeight="1" x14ac:dyDescent="0.25">
      <c r="B140" s="1" t="s">
        <v>670</v>
      </c>
      <c r="C140" s="1" t="s">
        <v>310</v>
      </c>
      <c r="E140" s="1" t="s">
        <v>54</v>
      </c>
      <c r="G140" s="1" t="s">
        <v>691</v>
      </c>
      <c r="W140" s="1" t="str">
        <f>IF(H140&gt;0,H140/100,"")</f>
        <v/>
      </c>
      <c r="X140" s="1" t="str">
        <f>IF(I140&gt;0,I140/100,"")</f>
        <v/>
      </c>
      <c r="Y140" s="1" t="str">
        <f>IF(J140&gt;0,J140/100,"")</f>
        <v/>
      </c>
      <c r="Z140" s="1" t="str">
        <f>IF(K140&gt;0,K140/100,"")</f>
        <v/>
      </c>
      <c r="AA140" s="1" t="str">
        <f>IF(L140&gt;0,L140/100,"")</f>
        <v/>
      </c>
      <c r="AB140" s="1" t="str">
        <f>IF(M140&gt;0,M140/100,"")</f>
        <v/>
      </c>
      <c r="AC140" s="1" t="str">
        <f>IF(N140&gt;0,N140/100,"")</f>
        <v/>
      </c>
      <c r="AD140" s="1" t="str">
        <f>IF(O140&gt;0,O140/100,"")</f>
        <v/>
      </c>
      <c r="AE140" s="1" t="str">
        <f>IF(P140&gt;0,P140/100,"")</f>
        <v/>
      </c>
      <c r="AF140" s="1" t="str">
        <f>IF(Q140&gt;0,Q140/100,"")</f>
        <v/>
      </c>
      <c r="AG140" s="1" t="str">
        <f>IF(R140&gt;0,R140/100,"")</f>
        <v/>
      </c>
      <c r="AH140" s="1" t="str">
        <f>IF(S140&gt;0,S140/100,"")</f>
        <v/>
      </c>
      <c r="AI140" s="1" t="str">
        <f>IF(T140&gt;0,T140/100,"")</f>
        <v/>
      </c>
      <c r="AJ140" s="1" t="str">
        <f>IF(U140&gt;0,U140/100,"")</f>
        <v/>
      </c>
      <c r="AK140" s="1" t="str">
        <f>IF(H140&gt;0,CONCATENATE(IF(W140&lt;=12,W140,W140-12),IF(OR(W140&lt;12,W140=24),"am","pm"),"-",IF(X140&lt;=12,X140,X140-12),IF(OR(X140&lt;12,X140=24),"am","pm")),"")</f>
        <v/>
      </c>
      <c r="AL140" s="1" t="str">
        <f>IF(J140&gt;0,CONCATENATE(IF(Y140&lt;=12,Y140,Y140-12),IF(OR(Y140&lt;12,Y140=24),"am","pm"),"-",IF(Z140&lt;=12,Z140,Z140-12),IF(OR(Z140&lt;12,Z140=24),"am","pm")),"")</f>
        <v/>
      </c>
      <c r="AM140" s="1" t="str">
        <f>IF(L140&gt;0,CONCATENATE(IF(AA140&lt;=12,AA140,AA140-12),IF(OR(AA140&lt;12,AA140=24),"am","pm"),"-",IF(AB140&lt;=12,AB140,AB140-12),IF(OR(AB140&lt;12,AB140=24),"am","pm")),"")</f>
        <v/>
      </c>
      <c r="AN140" s="1" t="str">
        <f>IF(N140&gt;0,CONCATENATE(IF(AC140&lt;=12,AC140,AC140-12),IF(OR(AC140&lt;12,AC140=24),"am","pm"),"-",IF(AD140&lt;=12,AD140,AD140-12),IF(OR(AD140&lt;12,AD140=24),"am","pm")),"")</f>
        <v/>
      </c>
      <c r="AO140" s="1" t="str">
        <f>IF(O140&gt;0,CONCATENATE(IF(AE140&lt;=12,AE140,AE140-12),IF(OR(AE140&lt;12,AE140=24),"am","pm"),"-",IF(AF140&lt;=12,AF140,AF140-12),IF(OR(AF140&lt;12,AF140=24),"am","pm")),"")</f>
        <v/>
      </c>
      <c r="AP140" s="1" t="str">
        <f>IF(R140&gt;0,CONCATENATE(IF(AG140&lt;=12,AG140,AG140-12),IF(OR(AG140&lt;12,AG140=24),"am","pm"),"-",IF(AH140&lt;=12,AH140,AH140-12),IF(OR(AH140&lt;12,AH140=24),"am","pm")),"")</f>
        <v/>
      </c>
      <c r="AQ140" s="1" t="str">
        <f>IF(T140&gt;0,CONCATENATE(IF(AI140&lt;=12,AI140,AI140-12),IF(OR(AI140&lt;12,AI140=24),"am","pm"),"-",IF(AJ140&lt;=12,AJ140,AJ140-12),IF(OR(AJ140&lt;12,AJ140=24),"am","pm")),"")</f>
        <v/>
      </c>
      <c r="AU140" s="1" t="s">
        <v>300</v>
      </c>
      <c r="AV140" s="5" t="s">
        <v>308</v>
      </c>
      <c r="AW140" s="5" t="s">
        <v>308</v>
      </c>
      <c r="AX140" s="6" t="str">
        <f>CONCATENATE("{
    'name': """,B140,""",
    'area': ","""",C140,""",",
"'hours': {
      'sunday-start':","""",H140,"""",", 'sunday-end':","""",I140,"""",", 'monday-start':","""",J140,"""",", 'monday-end':","""",K140,"""",", 'tuesday-start':","""",L140,"""",", 'tuesday-end':","""",M140,""", 'wednesday-start':","""",N140,""", 'wednesday-end':","""",O140,""", 'thursday-start':","""",P140,""", 'thursday-end':","""",Q140,""", 'friday-start':","""",R140,""", 'friday-end':","""",S140,""", 'saturday-start':","""",T140,""", 'saturday-end':","""",U140,"""","},","  'description': ","""",V140,"""",", 'link':","""",AR140,"""",", 'pricing':","""",E140,"""",",   'phone-number': ","""",F140,"""",", 'address': ","""",G140,"""",", 'other-amenities': [","'",AS140,"','",AT140,"','",AU140,"'","]",", 'has-drink':",AV140,", 'has-food':",AW140,"},")</f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40" s="1" t="str">
        <f>IF(AS140&gt;0,"&lt;img src=@img/outdoor.png@&gt;","")</f>
        <v/>
      </c>
      <c r="AZ140" s="1" t="str">
        <f>IF(AT140&gt;0,"&lt;img src=@img/pets.png@&gt;","")</f>
        <v/>
      </c>
      <c r="BA140" s="1" t="str">
        <f>IF(AU140="hard","&lt;img src=@img/hard.png@&gt;",IF(AU140="medium","&lt;img src=@img/medium.png@&gt;",IF(AU140="easy","&lt;img src=@img/easy.png@&gt;","")))</f>
        <v>&lt;img src=@img/easy.png@&gt;</v>
      </c>
      <c r="BB140" s="1" t="str">
        <f>IF(AV140="true","&lt;img src=@img/drinkicon.png@&gt;","")</f>
        <v/>
      </c>
      <c r="BC140" s="1" t="str">
        <f>IF(AW140="true","&lt;img src=@img/foodicon.png@&gt;","")</f>
        <v/>
      </c>
      <c r="BD140" s="1" t="str">
        <f>CONCATENATE(AY140,AZ140,BA140,BB140,BC140,BK140)</f>
        <v>&lt;img src=@img/easy.png@&gt;</v>
      </c>
      <c r="BE140" s="1" t="str">
        <f>CONCATENATE(IF(AS140&gt;0,"outdoor ",""),IF(AT140&gt;0,"pet ",""),IF(AV140="true","drink ",""),IF(AW140="true","food ",""),AU140," ",E140," ",C140,IF(BJ140=TRUE," kid",""))</f>
        <v>easy low midtown</v>
      </c>
      <c r="BF140" s="1" t="str">
        <f>IF(C140="old","Old Town",IF(C140="campus","Near Campus",IF(C140="sfoco","South Foco",IF(C140="nfoco","North Foco",IF(C140="midtown","Midtown",IF(C140="cwest","Campus West",IF(C140="efoco","East FoCo",IF(C140="windsor","Windsor",""))))))))</f>
        <v>Midtown</v>
      </c>
      <c r="BG140" s="1">
        <v>40.552579999999999</v>
      </c>
      <c r="BH140" s="1">
        <v>-105.09672999999999</v>
      </c>
      <c r="BI140" s="1" t="str">
        <f>CONCATENATE("[",BG140,",",BH140,"],")</f>
        <v>[40.55258,-105.09673],</v>
      </c>
    </row>
    <row r="141" spans="2:64" ht="21" customHeight="1" x14ac:dyDescent="0.25">
      <c r="B141" s="1" t="s">
        <v>213</v>
      </c>
      <c r="C141" s="1" t="s">
        <v>427</v>
      </c>
      <c r="D141" s="1" t="s">
        <v>214</v>
      </c>
      <c r="E141" s="1" t="s">
        <v>432</v>
      </c>
      <c r="G141" s="1" t="s">
        <v>215</v>
      </c>
      <c r="W141" s="1" t="str">
        <f>IF(H141&gt;0,H141/100,"")</f>
        <v/>
      </c>
      <c r="X141" s="1" t="str">
        <f>IF(I141&gt;0,I141/100,"")</f>
        <v/>
      </c>
      <c r="Y141" s="1" t="str">
        <f>IF(J141&gt;0,J141/100,"")</f>
        <v/>
      </c>
      <c r="Z141" s="1" t="str">
        <f>IF(K141&gt;0,K141/100,"")</f>
        <v/>
      </c>
      <c r="AA141" s="1" t="str">
        <f>IF(L141&gt;0,L141/100,"")</f>
        <v/>
      </c>
      <c r="AB141" s="1" t="str">
        <f>IF(M141&gt;0,M141/100,"")</f>
        <v/>
      </c>
      <c r="AC141" s="1" t="str">
        <f>IF(N141&gt;0,N141/100,"")</f>
        <v/>
      </c>
      <c r="AD141" s="1" t="str">
        <f>IF(O141&gt;0,O141/100,"")</f>
        <v/>
      </c>
      <c r="AE141" s="1" t="str">
        <f>IF(P141&gt;0,P141/100,"")</f>
        <v/>
      </c>
      <c r="AF141" s="1" t="str">
        <f>IF(Q141&gt;0,Q141/100,"")</f>
        <v/>
      </c>
      <c r="AG141" s="1" t="str">
        <f>IF(R141&gt;0,R141/100,"")</f>
        <v/>
      </c>
      <c r="AH141" s="1" t="str">
        <f>IF(S141&gt;0,S141/100,"")</f>
        <v/>
      </c>
      <c r="AI141" s="1" t="str">
        <f>IF(T141&gt;0,T141/100,"")</f>
        <v/>
      </c>
      <c r="AJ141" s="1" t="str">
        <f>IF(U141&gt;0,U141/100,"")</f>
        <v/>
      </c>
      <c r="AK141" s="1" t="str">
        <f>IF(H141&gt;0,CONCATENATE(IF(W141&lt;=12,W141,W141-12),IF(OR(W141&lt;12,W141=24),"am","pm"),"-",IF(X141&lt;=12,X141,X141-12),IF(OR(X141&lt;12,X141=24),"am","pm")),"")</f>
        <v/>
      </c>
      <c r="AL141" s="1" t="str">
        <f>IF(J141&gt;0,CONCATENATE(IF(Y141&lt;=12,Y141,Y141-12),IF(OR(Y141&lt;12,Y141=24),"am","pm"),"-",IF(Z141&lt;=12,Z141,Z141-12),IF(OR(Z141&lt;12,Z141=24),"am","pm")),"")</f>
        <v/>
      </c>
      <c r="AM141" s="1" t="str">
        <f>IF(L141&gt;0,CONCATENATE(IF(AA141&lt;=12,AA141,AA141-12),IF(OR(AA141&lt;12,AA141=24),"am","pm"),"-",IF(AB141&lt;=12,AB141,AB141-12),IF(OR(AB141&lt;12,AB141=24),"am","pm")),"")</f>
        <v/>
      </c>
      <c r="AN141" s="1" t="str">
        <f>IF(N141&gt;0,CONCATENATE(IF(AC141&lt;=12,AC141,AC141-12),IF(OR(AC141&lt;12,AC141=24),"am","pm"),"-",IF(AD141&lt;=12,AD141,AD141-12),IF(OR(AD141&lt;12,AD141=24),"am","pm")),"")</f>
        <v/>
      </c>
      <c r="AO141" s="1" t="str">
        <f>IF(O141&gt;0,CONCATENATE(IF(AE141&lt;=12,AE141,AE141-12),IF(OR(AE141&lt;12,AE141=24),"am","pm"),"-",IF(AF141&lt;=12,AF141,AF141-12),IF(OR(AF141&lt;12,AF141=24),"am","pm")),"")</f>
        <v/>
      </c>
      <c r="AP141" s="1" t="str">
        <f>IF(R141&gt;0,CONCATENATE(IF(AG141&lt;=12,AG141,AG141-12),IF(OR(AG141&lt;12,AG141=24),"am","pm"),"-",IF(AH141&lt;=12,AH141,AH141-12),IF(OR(AH141&lt;12,AH141=24),"am","pm")),"")</f>
        <v/>
      </c>
      <c r="AQ141" s="1" t="str">
        <f>IF(T141&gt;0,CONCATENATE(IF(AI141&lt;=12,AI141,AI141-12),IF(OR(AI141&lt;12,AI141=24),"am","pm"),"-",IF(AJ141&lt;=12,AJ141,AJ141-12),IF(OR(AJ141&lt;12,AJ141=24),"am","pm")),"")</f>
        <v/>
      </c>
      <c r="AR141" s="4" t="s">
        <v>354</v>
      </c>
      <c r="AU141" s="1" t="s">
        <v>299</v>
      </c>
      <c r="AV141" s="5" t="s">
        <v>308</v>
      </c>
      <c r="AW141" s="5" t="s">
        <v>308</v>
      </c>
      <c r="AX141" s="6" t="str">
        <f>CONCATENATE("{
    'name': """,B141,""",
    'area': ","""",C141,""",",
"'hours': {
      'sunday-start':","""",H141,"""",", 'sunday-end':","""",I141,"""",", 'monday-start':","""",J141,"""",", 'monday-end':","""",K141,"""",", 'tuesday-start':","""",L141,"""",", 'tuesday-end':","""",M141,""", 'wednesday-start':","""",N141,""", 'wednesday-end':","""",O141,""", 'thursday-start':","""",P141,""", 'thursday-end':","""",Q141,""", 'friday-start':","""",R141,""", 'friday-end':","""",S141,""", 'saturday-start':","""",T141,""", 'saturday-end':","""",U141,"""","},","  'description': ","""",V141,"""",", 'link':","""",AR141,"""",", 'pricing':","""",E141,"""",",   'phone-number': ","""",F141,"""",", 'address': ","""",G141,"""",", 'other-amenities': [","'",AS141,"','",AT141,"','",AU141,"'","]",", 'has-drink':",AV141,", 'has-food':",AW141,"},")</f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41" s="1" t="str">
        <f>IF(AS141&gt;0,"&lt;img src=@img/outdoor.png@&gt;","")</f>
        <v/>
      </c>
      <c r="AZ141" s="1" t="str">
        <f>IF(AT141&gt;0,"&lt;img src=@img/pets.png@&gt;","")</f>
        <v/>
      </c>
      <c r="BA141" s="1" t="str">
        <f>IF(AU141="hard","&lt;img src=@img/hard.png@&gt;",IF(AU141="medium","&lt;img src=@img/medium.png@&gt;",IF(AU141="easy","&lt;img src=@img/easy.png@&gt;","")))</f>
        <v>&lt;img src=@img/hard.png@&gt;</v>
      </c>
      <c r="BB141" s="1" t="str">
        <f>IF(AV141="true","&lt;img src=@img/drinkicon.png@&gt;","")</f>
        <v/>
      </c>
      <c r="BC141" s="1" t="str">
        <f>IF(AW141="true","&lt;img src=@img/foodicon.png@&gt;","")</f>
        <v/>
      </c>
      <c r="BD141" s="1" t="str">
        <f>CONCATENATE(AY141,AZ141,BA141,BB141,BC141,BK141)</f>
        <v>&lt;img src=@img/hard.png@&gt;</v>
      </c>
      <c r="BE141" s="1" t="str">
        <f>CONCATENATE(IF(AS141&gt;0,"outdoor ",""),IF(AT141&gt;0,"pet ",""),IF(AV141="true","drink ",""),IF(AW141="true","food ",""),AU141," ",E141," ",C141,IF(BJ141=TRUE," kid",""))</f>
        <v>hard med old</v>
      </c>
      <c r="BF141" s="1" t="str">
        <f>IF(C141="old","Old Town",IF(C141="campus","Near Campus",IF(C141="sfoco","South Foco",IF(C141="nfoco","North Foco",IF(C141="midtown","Midtown",IF(C141="cwest","Campus West",IF(C141="efoco","East FoCo",IF(C141="windsor","Windsor",""))))))))</f>
        <v>Old Town</v>
      </c>
      <c r="BG141" s="1">
        <v>40.589492999999997</v>
      </c>
      <c r="BH141" s="1">
        <v>-105.077513</v>
      </c>
      <c r="BI141" s="1" t="str">
        <f>CONCATENATE("[",BG141,",",BH141,"],")</f>
        <v>[40.589493,-105.077513],</v>
      </c>
      <c r="BK141" s="1" t="str">
        <f>IF(BJ141&gt;0,"&lt;img src=@img/kidicon.png@&gt;","")</f>
        <v/>
      </c>
    </row>
    <row r="142" spans="2:64" ht="21" customHeight="1" x14ac:dyDescent="0.25">
      <c r="B142" s="1" t="s">
        <v>479</v>
      </c>
      <c r="C142" s="1" t="s">
        <v>429</v>
      </c>
      <c r="E142" s="1" t="s">
        <v>54</v>
      </c>
      <c r="G142" s="1" t="s">
        <v>474</v>
      </c>
      <c r="W142" s="1" t="str">
        <f>IF(H142&gt;0,H142/100,"")</f>
        <v/>
      </c>
      <c r="X142" s="1" t="str">
        <f>IF(I142&gt;0,I142/100,"")</f>
        <v/>
      </c>
      <c r="Y142" s="1" t="str">
        <f>IF(J142&gt;0,J142/100,"")</f>
        <v/>
      </c>
      <c r="Z142" s="1" t="str">
        <f>IF(K142&gt;0,K142/100,"")</f>
        <v/>
      </c>
      <c r="AA142" s="1" t="str">
        <f>IF(L142&gt;0,L142/100,"")</f>
        <v/>
      </c>
      <c r="AB142" s="1" t="str">
        <f>IF(M142&gt;0,M142/100,"")</f>
        <v/>
      </c>
      <c r="AC142" s="1" t="str">
        <f>IF(N142&gt;0,N142/100,"")</f>
        <v/>
      </c>
      <c r="AD142" s="1" t="str">
        <f>IF(O142&gt;0,O142/100,"")</f>
        <v/>
      </c>
      <c r="AE142" s="1" t="str">
        <f>IF(P142&gt;0,P142/100,"")</f>
        <v/>
      </c>
      <c r="AF142" s="1" t="str">
        <f>IF(Q142&gt;0,Q142/100,"")</f>
        <v/>
      </c>
      <c r="AG142" s="1" t="str">
        <f>IF(R142&gt;0,R142/100,"")</f>
        <v/>
      </c>
      <c r="AH142" s="1" t="str">
        <f>IF(S142&gt;0,S142/100,"")</f>
        <v/>
      </c>
      <c r="AI142" s="1" t="str">
        <f>IF(T142&gt;0,T142/100,"")</f>
        <v/>
      </c>
      <c r="AJ142" s="1" t="str">
        <f>IF(U142&gt;0,U142/100,"")</f>
        <v/>
      </c>
      <c r="AK142" s="1" t="str">
        <f>IF(H142&gt;0,CONCATENATE(IF(W142&lt;=12,W142,W142-12),IF(OR(W142&lt;12,W142=24),"am","pm"),"-",IF(X142&lt;=12,X142,X142-12),IF(OR(X142&lt;12,X142=24),"am","pm")),"")</f>
        <v/>
      </c>
      <c r="AL142" s="1" t="str">
        <f>IF(J142&gt;0,CONCATENATE(IF(Y142&lt;=12,Y142,Y142-12),IF(OR(Y142&lt;12,Y142=24),"am","pm"),"-",IF(Z142&lt;=12,Z142,Z142-12),IF(OR(Z142&lt;12,Z142=24),"am","pm")),"")</f>
        <v/>
      </c>
      <c r="AM142" s="1" t="str">
        <f>IF(L142&gt;0,CONCATENATE(IF(AA142&lt;=12,AA142,AA142-12),IF(OR(AA142&lt;12,AA142=24),"am","pm"),"-",IF(AB142&lt;=12,AB142,AB142-12),IF(OR(AB142&lt;12,AB142=24),"am","pm")),"")</f>
        <v/>
      </c>
      <c r="AN142" s="1" t="str">
        <f>IF(N142&gt;0,CONCATENATE(IF(AC142&lt;=12,AC142,AC142-12),IF(OR(AC142&lt;12,AC142=24),"am","pm"),"-",IF(AD142&lt;=12,AD142,AD142-12),IF(OR(AD142&lt;12,AD142=24),"am","pm")),"")</f>
        <v/>
      </c>
      <c r="AO142" s="1" t="str">
        <f>IF(O142&gt;0,CONCATENATE(IF(AE142&lt;=12,AE142,AE142-12),IF(OR(AE142&lt;12,AE142=24),"am","pm"),"-",IF(AF142&lt;=12,AF142,AF142-12),IF(OR(AF142&lt;12,AF142=24),"am","pm")),"")</f>
        <v/>
      </c>
      <c r="AP142" s="1" t="str">
        <f>IF(R142&gt;0,CONCATENATE(IF(AG142&lt;=12,AG142,AG142-12),IF(OR(AG142&lt;12,AG142=24),"am","pm"),"-",IF(AH142&lt;=12,AH142,AH142-12),IF(OR(AH142&lt;12,AH142=24),"am","pm")),"")</f>
        <v/>
      </c>
      <c r="AQ142" s="1" t="str">
        <f>IF(T142&gt;0,CONCATENATE(IF(AI142&lt;=12,AI142,AI142-12),IF(OR(AI142&lt;12,AI142=24),"am","pm"),"-",IF(AJ142&lt;=12,AJ142,AJ142-12),IF(OR(AJ142&lt;12,AJ142=24),"am","pm")),"")</f>
        <v/>
      </c>
      <c r="AU142" s="1" t="s">
        <v>300</v>
      </c>
      <c r="AV142" s="1" t="b">
        <v>0</v>
      </c>
      <c r="AW142" s="1" t="b">
        <v>0</v>
      </c>
      <c r="AX142" s="6" t="str">
        <f>CONCATENATE("{
    'name': """,B142,""",
    'area': ","""",C142,""",",
"'hours': {
      'sunday-start':","""",H142,"""",", 'sunday-end':","""",I142,"""",", 'monday-start':","""",J142,"""",", 'monday-end':","""",K142,"""",", 'tuesday-start':","""",L142,"""",", 'tuesday-end':","""",M142,""", 'wednesday-start':","""",N142,""", 'wednesday-end':","""",O142,""", 'thursday-start':","""",P142,""", 'thursday-end':","""",Q142,""", 'friday-start':","""",R142,""", 'friday-end':","""",S142,""", 'saturday-start':","""",T142,""", 'saturday-end':","""",U142,"""","},","  'description': ","""",V142,"""",", 'link':","""",AR142,"""",", 'pricing':","""",E142,"""",",   'phone-number': ","""",F142,"""",", 'address': ","""",G142,"""",", 'other-amenities': [","'",AS142,"','",AT142,"','",AU142,"'","]",", 'has-drink':",AV142,", 'has-food':",AW142,"},")</f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2" s="1" t="str">
        <f>IF(AS142&gt;0,"&lt;img src=@img/outdoor.png@&gt;","")</f>
        <v/>
      </c>
      <c r="AZ142" s="1" t="str">
        <f>IF(AT142&gt;0,"&lt;img src=@img/pets.png@&gt;","")</f>
        <v/>
      </c>
      <c r="BA142" s="1" t="str">
        <f>IF(AU142="hard","&lt;img src=@img/hard.png@&gt;",IF(AU142="medium","&lt;img src=@img/medium.png@&gt;",IF(AU142="easy","&lt;img src=@img/easy.png@&gt;","")))</f>
        <v>&lt;img src=@img/easy.png@&gt;</v>
      </c>
      <c r="BB142" s="1" t="str">
        <f>IF(AV142="true","&lt;img src=@img/drinkicon.png@&gt;","")</f>
        <v/>
      </c>
      <c r="BC142" s="1" t="str">
        <f>IF(AW142="true","&lt;img src=@img/foodicon.png@&gt;","")</f>
        <v/>
      </c>
      <c r="BD142" s="1" t="str">
        <f>CONCATENATE(AY142,AZ142,BA142,BB142,BC142,BK142)</f>
        <v>&lt;img src=@img/easy.png@&gt;&lt;img src=@img/kidicon.png@&gt;</v>
      </c>
      <c r="BE142" s="1" t="str">
        <f>CONCATENATE(IF(AS142&gt;0,"outdoor ",""),IF(AT142&gt;0,"pet ",""),IF(AV142="true","drink ",""),IF(AW142="true","food ",""),AU142," ",E142," ",C142,IF(BJ142=TRUE," kid",""))</f>
        <v>easy low sfoco kid</v>
      </c>
      <c r="BF142" s="1" t="str">
        <f>IF(C142="old","Old Town",IF(C142="campus","Near Campus",IF(C142="sfoco","South Foco",IF(C142="nfoco","North Foco",IF(C142="midtown","Midtown",IF(C142="cwest","Campus West",IF(C142="efoco","East FoCo",IF(C142="windsor","Windsor",""))))))))</f>
        <v>South Foco</v>
      </c>
      <c r="BG142" s="1">
        <v>40.561498</v>
      </c>
      <c r="BH142" s="1">
        <v>-105.039806</v>
      </c>
      <c r="BI142" s="1" t="str">
        <f>CONCATENATE("[",BG142,",",BH142,"],")</f>
        <v>[40.561498,-105.039806],</v>
      </c>
      <c r="BJ142" s="1" t="b">
        <v>1</v>
      </c>
      <c r="BK142" s="1" t="str">
        <f>IF(BJ142&gt;0,"&lt;img src=@img/kidicon.png@&gt;","")</f>
        <v>&lt;img src=@img/kidicon.png@&gt;</v>
      </c>
      <c r="BL142" s="1" t="s">
        <v>473</v>
      </c>
    </row>
    <row r="143" spans="2:64" ht="21" customHeight="1" x14ac:dyDescent="0.25">
      <c r="B143" s="1" t="s">
        <v>658</v>
      </c>
      <c r="C143" s="1" t="s">
        <v>310</v>
      </c>
      <c r="E143" s="1" t="s">
        <v>432</v>
      </c>
      <c r="G143" s="1" t="s">
        <v>682</v>
      </c>
      <c r="H143" s="1">
        <v>1500</v>
      </c>
      <c r="I143" s="1">
        <v>1800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T143" s="1">
        <v>1500</v>
      </c>
      <c r="U143" s="1">
        <v>1800</v>
      </c>
      <c r="V143" s="1" t="s">
        <v>749</v>
      </c>
      <c r="W143" s="1">
        <f>IF(H143&gt;0,H143/100,"")</f>
        <v>15</v>
      </c>
      <c r="X143" s="1">
        <f>IF(I143&gt;0,I143/100,"")</f>
        <v>18</v>
      </c>
      <c r="Y143" s="1">
        <f>IF(J143&gt;0,J143/100,"")</f>
        <v>15</v>
      </c>
      <c r="Z143" s="1">
        <f>IF(K143&gt;0,K143/100,"")</f>
        <v>18</v>
      </c>
      <c r="AA143" s="1">
        <f>IF(L143&gt;0,L143/100,"")</f>
        <v>15</v>
      </c>
      <c r="AB143" s="1">
        <f>IF(M143&gt;0,M143/100,"")</f>
        <v>18</v>
      </c>
      <c r="AC143" s="1">
        <f>IF(N143&gt;0,N143/100,"")</f>
        <v>15</v>
      </c>
      <c r="AD143" s="1">
        <f>IF(O143&gt;0,O143/100,"")</f>
        <v>18</v>
      </c>
      <c r="AE143" s="1">
        <f>IF(P143&gt;0,P143/100,"")</f>
        <v>15</v>
      </c>
      <c r="AF143" s="1">
        <f>IF(Q143&gt;0,Q143/100,"")</f>
        <v>18</v>
      </c>
      <c r="AG143" s="1">
        <f>IF(R143&gt;0,R143/100,"")</f>
        <v>15</v>
      </c>
      <c r="AH143" s="1">
        <f>IF(S143&gt;0,S143/100,"")</f>
        <v>18</v>
      </c>
      <c r="AI143" s="1">
        <f>IF(T143&gt;0,T143/100,"")</f>
        <v>15</v>
      </c>
      <c r="AJ143" s="1">
        <f>IF(U143&gt;0,U143/100,"")</f>
        <v>18</v>
      </c>
      <c r="AK143" s="1" t="str">
        <f>IF(H143&gt;0,CONCATENATE(IF(W143&lt;=12,W143,W143-12),IF(OR(W143&lt;12,W143=24),"am","pm"),"-",IF(X143&lt;=12,X143,X143-12),IF(OR(X143&lt;12,X143=24),"am","pm")),"")</f>
        <v>3pm-6pm</v>
      </c>
      <c r="AL143" s="1" t="str">
        <f>IF(J143&gt;0,CONCATENATE(IF(Y143&lt;=12,Y143,Y143-12),IF(OR(Y143&lt;12,Y143=24),"am","pm"),"-",IF(Z143&lt;=12,Z143,Z143-12),IF(OR(Z143&lt;12,Z143=24),"am","pm")),"")</f>
        <v>3pm-6pm</v>
      </c>
      <c r="AM143" s="1" t="str">
        <f>IF(L143&gt;0,CONCATENATE(IF(AA143&lt;=12,AA143,AA143-12),IF(OR(AA143&lt;12,AA143=24),"am","pm"),"-",IF(AB143&lt;=12,AB143,AB143-12),IF(OR(AB143&lt;12,AB143=24),"am","pm")),"")</f>
        <v>3pm-6pm</v>
      </c>
      <c r="AN143" s="1" t="str">
        <f>IF(N143&gt;0,CONCATENATE(IF(AC143&lt;=12,AC143,AC143-12),IF(OR(AC143&lt;12,AC143=24),"am","pm"),"-",IF(AD143&lt;=12,AD143,AD143-12),IF(OR(AD143&lt;12,AD143=24),"am","pm")),"")</f>
        <v>3pm-6pm</v>
      </c>
      <c r="AO143" s="1" t="str">
        <f>IF(O143&gt;0,CONCATENATE(IF(AE143&lt;=12,AE143,AE143-12),IF(OR(AE143&lt;12,AE143=24),"am","pm"),"-",IF(AF143&lt;=12,AF143,AF143-12),IF(OR(AF143&lt;12,AF143=24),"am","pm")),"")</f>
        <v>3pm-6pm</v>
      </c>
      <c r="AP143" s="1" t="str">
        <f>IF(R143&gt;0,CONCATENATE(IF(AG143&lt;=12,AG143,AG143-12),IF(OR(AG143&lt;12,AG143=24),"am","pm"),"-",IF(AH143&lt;=12,AH143,AH143-12),IF(OR(AH143&lt;12,AH143=24),"am","pm")),"")</f>
        <v>3pm-6pm</v>
      </c>
      <c r="AQ143" s="1" t="str">
        <f>IF(T143&gt;0,CONCATENATE(IF(AI143&lt;=12,AI143,AI143-12),IF(OR(AI143&lt;12,AI143=24),"am","pm"),"-",IF(AJ143&lt;=12,AJ143,AJ143-12),IF(OR(AJ143&lt;12,AJ143=24),"am","pm")),"")</f>
        <v>3pm-6pm</v>
      </c>
      <c r="AR143" s="1" t="s">
        <v>722</v>
      </c>
      <c r="AU143" s="1" t="s">
        <v>300</v>
      </c>
      <c r="AV143" s="5" t="s">
        <v>307</v>
      </c>
      <c r="AW143" s="5" t="s">
        <v>307</v>
      </c>
      <c r="AX143" s="6" t="str">
        <f>CONCATENATE("{
    'name': """,B143,""",
    'area': ","""",C143,""",",
"'hours': {
      'sunday-start':","""",H143,"""",", 'sunday-end':","""",I143,"""",", 'monday-start':","""",J143,"""",", 'monday-end':","""",K143,"""",", 'tuesday-start':","""",L143,"""",", 'tuesday-end':","""",M143,""", 'wednesday-start':","""",N143,""", 'wednesday-end':","""",O143,""", 'thursday-start':","""",P143,""", 'thursday-end':","""",Q143,""", 'friday-start':","""",R143,""", 'friday-end':","""",S143,""", 'saturday-start':","""",T143,""", 'saturday-end':","""",U143,"""","},","  'description': ","""",V143,"""",", 'link':","""",AR143,"""",", 'pricing':","""",E143,"""",",   'phone-number': ","""",F143,"""",", 'address': ","""",G143,"""",", 'other-amenities': [","'",AS143,"','",AT143,"','",AU143,"'","]",", 'has-drink':",AV143,", 'has-food':",AW143,"},")</f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SELECT DRAFT BEER&lt;br&gt;$3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3" s="1" t="str">
        <f>IF(AS143&gt;0,"&lt;img src=@img/outdoor.png@&gt;","")</f>
        <v/>
      </c>
      <c r="AZ143" s="1" t="str">
        <f>IF(AT143&gt;0,"&lt;img src=@img/pets.png@&gt;","")</f>
        <v/>
      </c>
      <c r="BA143" s="1" t="str">
        <f>IF(AU143="hard","&lt;img src=@img/hard.png@&gt;",IF(AU143="medium","&lt;img src=@img/medium.png@&gt;",IF(AU143="easy","&lt;img src=@img/easy.png@&gt;","")))</f>
        <v>&lt;img src=@img/easy.png@&gt;</v>
      </c>
      <c r="BB143" s="1" t="str">
        <f>IF(AV143="true","&lt;img src=@img/drinkicon.png@&gt;","")</f>
        <v>&lt;img src=@img/drinkicon.png@&gt;</v>
      </c>
      <c r="BC143" s="1" t="str">
        <f>IF(AW143="true","&lt;img src=@img/foodicon.png@&gt;","")</f>
        <v>&lt;img src=@img/foodicon.png@&gt;</v>
      </c>
      <c r="BD143" s="1" t="str">
        <f>CONCATENATE(AY143,AZ143,BA143,BB143,BC143,BK143)</f>
        <v>&lt;img src=@img/easy.png@&gt;&lt;img src=@img/drinkicon.png@&gt;&lt;img src=@img/foodicon.png@&gt;</v>
      </c>
      <c r="BE143" s="1" t="str">
        <f>CONCATENATE(IF(AS143&gt;0,"outdoor ",""),IF(AT143&gt;0,"pet ",""),IF(AV143="true","drink ",""),IF(AW143="true","food ",""),AU143," ",E143," ",C143,IF(BJ143=TRUE," kid",""))</f>
        <v>drink food easy med midtown</v>
      </c>
      <c r="BF143" s="1" t="str">
        <f>IF(C143="old","Old Town",IF(C143="campus","Near Campus",IF(C143="sfoco","South Foco",IF(C143="nfoco","North Foco",IF(C143="midtown","Midtown",IF(C143="cwest","Campus West",IF(C143="efoco","East FoCo",IF(C143="windsor","Windsor",""))))))))</f>
        <v>Midtown</v>
      </c>
      <c r="BG143" s="1">
        <v>40.554749999999999</v>
      </c>
      <c r="BH143" s="1">
        <v>-105.09774</v>
      </c>
      <c r="BI143" s="1" t="str">
        <f>CONCATENATE("[",BG143,",",BH143,"],")</f>
        <v>[40.55475,-105.09774],</v>
      </c>
    </row>
    <row r="144" spans="2:64" ht="21" customHeight="1" x14ac:dyDescent="0.25">
      <c r="B144" s="1" t="s">
        <v>759</v>
      </c>
      <c r="C144" s="1" t="s">
        <v>310</v>
      </c>
      <c r="E144" s="1" t="s">
        <v>432</v>
      </c>
      <c r="G144" s="18" t="s">
        <v>770</v>
      </c>
      <c r="W144" s="1" t="str">
        <f>IF(H144&gt;0,H144/100,"")</f>
        <v/>
      </c>
      <c r="X144" s="1" t="str">
        <f>IF(I144&gt;0,I144/100,"")</f>
        <v/>
      </c>
      <c r="Y144" s="1" t="str">
        <f>IF(J144&gt;0,J144/100,"")</f>
        <v/>
      </c>
      <c r="Z144" s="1" t="str">
        <f>IF(K144&gt;0,K144/100,"")</f>
        <v/>
      </c>
      <c r="AA144" s="1" t="str">
        <f>IF(L144&gt;0,L144/100,"")</f>
        <v/>
      </c>
      <c r="AB144" s="1" t="str">
        <f>IF(M144&gt;0,M144/100,"")</f>
        <v/>
      </c>
      <c r="AC144" s="1" t="str">
        <f>IF(N144&gt;0,N144/100,"")</f>
        <v/>
      </c>
      <c r="AD144" s="1" t="str">
        <f>IF(O144&gt;0,O144/100,"")</f>
        <v/>
      </c>
      <c r="AG144" s="1" t="str">
        <f>IF(R144&gt;0,R144/100,"")</f>
        <v/>
      </c>
      <c r="AH144" s="1" t="str">
        <f>IF(S144&gt;0,S144/100,"")</f>
        <v/>
      </c>
      <c r="AI144" s="1" t="str">
        <f>IF(T144&gt;0,T144/100,"")</f>
        <v/>
      </c>
      <c r="AJ144" s="1" t="str">
        <f>IF(U144&gt;0,U144/100,"")</f>
        <v/>
      </c>
      <c r="AK144" s="1" t="str">
        <f>IF(H144&gt;0,CONCATENATE(IF(W144&lt;=12,W144,W144-12),IF(OR(W144&lt;12,W144=24),"am","pm"),"-",IF(X144&lt;=12,X144,X144-12),IF(OR(X144&lt;12,X144=24),"am","pm")),"")</f>
        <v/>
      </c>
      <c r="AL144" s="1" t="str">
        <f>IF(J144&gt;0,CONCATENATE(IF(Y144&lt;=12,Y144,Y144-12),IF(OR(Y144&lt;12,Y144=24),"am","pm"),"-",IF(Z144&lt;=12,Z144,Z144-12),IF(OR(Z144&lt;12,Z144=24),"am","pm")),"")</f>
        <v/>
      </c>
      <c r="AM144" s="1" t="str">
        <f>IF(L144&gt;0,CONCATENATE(IF(AA144&lt;=12,AA144,AA144-12),IF(OR(AA144&lt;12,AA144=24),"am","pm"),"-",IF(AB144&lt;=12,AB144,AB144-12),IF(OR(AB144&lt;12,AB144=24),"am","pm")),"")</f>
        <v/>
      </c>
      <c r="AN144" s="1" t="str">
        <f>IF(N144&gt;0,CONCATENATE(IF(AC144&lt;=12,AC144,AC144-12),IF(OR(AC144&lt;12,AC144=24),"am","pm"),"-",IF(AD144&lt;=12,AD144,AD144-12),IF(OR(AD144&lt;12,AD144=24),"am","pm")),"")</f>
        <v/>
      </c>
      <c r="AO144" s="1" t="str">
        <f>IF(O144&gt;0,CONCATENATE(IF(AE144&lt;=12,AE144,AE144-12),IF(OR(AE144&lt;12,AE144=24),"am","pm"),"-",IF(AF144&lt;=12,AF144,AF144-12),IF(OR(AF144&lt;12,AF144=24),"am","pm")),"")</f>
        <v/>
      </c>
      <c r="AP144" s="1" t="str">
        <f>IF(R144&gt;0,CONCATENATE(IF(AG144&lt;=12,AG144,AG144-12),IF(OR(AG144&lt;12,AG144=24),"am","pm"),"-",IF(AH144&lt;=12,AH144,AH144-12),IF(OR(AH144&lt;12,AH144=24),"am","pm")),"")</f>
        <v/>
      </c>
      <c r="AQ144" s="1" t="str">
        <f>IF(T144&gt;0,CONCATENATE(IF(AI144&lt;=12,AI144,AI144-12),IF(OR(AI144&lt;12,AI144=24),"am","pm"),"-",IF(AJ144&lt;=12,AJ144,AJ144-12),IF(OR(AJ144&lt;12,AJ144=24),"am","pm")),"")</f>
        <v/>
      </c>
      <c r="AR144" s="1" t="s">
        <v>771</v>
      </c>
      <c r="AS144" s="1" t="s">
        <v>296</v>
      </c>
      <c r="AU144" s="1" t="s">
        <v>28</v>
      </c>
      <c r="AV144" s="5" t="b">
        <v>1</v>
      </c>
      <c r="AW144" s="1" t="b">
        <v>1</v>
      </c>
      <c r="AX144" s="6" t="str">
        <f>CONCATENATE("{
    'name': """,B144,""",
    'area': ","""",C144,""",",
"'hours': {
      'sunday-start':","""",H144,"""",", 'sunday-end':","""",I144,"""",", 'monday-start':","""",J144,"""",", 'monday-end':","""",K144,"""",", 'tuesday-start':","""",L144,"""",", 'tuesday-end':","""",M144,""", 'wednesday-start':","""",N144,""", 'wednesday-end':","""",O144,""", 'thursday-start':","""",P144,""", 'thursday-end':","""",Q144,""", 'friday-start':","""",R144,""", 'friday-end':","""",S144,""", 'saturday-start':","""",T144,""", 'saturday-end':","""",U144,"""","},","  'description': ","""",V144,"""",", 'link':","""",AR144,"""",", 'pricing':","""",E144,"""",",   'phone-number': ","""",F144,"""",", 'address': ","""",G144,"""",", 'other-amenities': [","'",AS144,"','",AT144,"','",AU144,"'","]",", 'has-drink':",AV144,", 'has-food':",AW144,"},")</f>
        <v>{
    'name': "Sips Grub and Pub",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'link':"https://www.facebook.com/sipsgrub/", 'pricing':"med",   'phone-number': "", 'address': "1801 S College Ave unit d, Fort Collins, CO 80525", 'other-amenities': ['outdoor','','medium'], 'has-drink':TRUE, 'has-food':TRUE},</v>
      </c>
      <c r="AY144" s="1" t="str">
        <f>IF(AS144&gt;0,"&lt;img src=@img/outdoor.png@&gt;","")</f>
        <v>&lt;img src=@img/outdoor.png@&gt;</v>
      </c>
      <c r="AZ144" s="1" t="str">
        <f>IF(AT144&gt;0,"&lt;img src=@img/pets.png@&gt;","")</f>
        <v/>
      </c>
      <c r="BA144" s="1" t="str">
        <f>IF(AU144="hard","&lt;img src=@img/hard.png@&gt;",IF(AU144="medium","&lt;img src=@img/medium.png@&gt;",IF(AU144="easy","&lt;img src=@img/easy.png@&gt;","")))</f>
        <v>&lt;img src=@img/medium.png@&gt;</v>
      </c>
      <c r="BB144" s="1" t="str">
        <f>IF(AV144="true","&lt;img src=@img/drinkicon.png@&gt;","")</f>
        <v/>
      </c>
      <c r="BC144" s="1" t="str">
        <f>IF(AW144="true","&lt;img src=@img/foodicon.png@&gt;","")</f>
        <v/>
      </c>
      <c r="BD144" s="1" t="str">
        <f>CONCATENATE(AY144,AZ144,BA144,BB144,BC144,BK144)</f>
        <v>&lt;img src=@img/outdoor.png@&gt;&lt;img src=@img/medium.png@&gt;</v>
      </c>
      <c r="BE144" s="1" t="str">
        <f>CONCATENATE(IF(AS144&gt;0,"outdoor ",""),IF(AT144&gt;0,"pet ",""),IF(AV144="true","drink ",""),IF(AW144="true","food ",""),AU144," ",E144," ",C144,IF(BJ144=TRUE," kid",""))</f>
        <v>outdoor medium med midtown</v>
      </c>
      <c r="BF144" s="1" t="str">
        <f>IF(C144="old","Old Town",IF(C144="campus","Near Campus",IF(C144="sfoco","South Foco",IF(C144="nfoco","North Foco",IF(C144="midtown","Midtown",IF(C144="cwest","Campus West",IF(C144="efoco","East FoCo",IF(C144="windsor","Windsor",""))))))))</f>
        <v>Midtown</v>
      </c>
      <c r="BG144" s="11">
        <v>40.563256000000003</v>
      </c>
      <c r="BH144" s="11">
        <v>-105.07746400000001</v>
      </c>
      <c r="BI144" s="1" t="str">
        <f>CONCATENATE("[",BG144,",",BH144,"],")</f>
        <v>[40.563256,-105.077464],</v>
      </c>
    </row>
    <row r="145" spans="2:64" ht="21" customHeight="1" x14ac:dyDescent="0.25">
      <c r="B145" s="1" t="s">
        <v>398</v>
      </c>
      <c r="C145" s="1" t="s">
        <v>427</v>
      </c>
      <c r="D145" s="1" t="s">
        <v>399</v>
      </c>
      <c r="E145" s="1" t="s">
        <v>54</v>
      </c>
      <c r="G145" s="1" t="s">
        <v>401</v>
      </c>
      <c r="W145" s="1" t="str">
        <f>IF(H145&gt;0,H145/100,"")</f>
        <v/>
      </c>
      <c r="X145" s="1" t="str">
        <f>IF(I145&gt;0,I145/100,"")</f>
        <v/>
      </c>
      <c r="Y145" s="1" t="str">
        <f>IF(J145&gt;0,J145/100,"")</f>
        <v/>
      </c>
      <c r="Z145" s="1" t="str">
        <f>IF(K145&gt;0,K145/100,"")</f>
        <v/>
      </c>
      <c r="AA145" s="1" t="str">
        <f>IF(L145&gt;0,L145/100,"")</f>
        <v/>
      </c>
      <c r="AB145" s="1" t="str">
        <f>IF(M145&gt;0,M145/100,"")</f>
        <v/>
      </c>
      <c r="AC145" s="1" t="str">
        <f>IF(N145&gt;0,N145/100,"")</f>
        <v/>
      </c>
      <c r="AD145" s="1" t="str">
        <f>IF(O145&gt;0,O145/100,"")</f>
        <v/>
      </c>
      <c r="AE145" s="1" t="str">
        <f>IF(P145&gt;0,P145/100,"")</f>
        <v/>
      </c>
      <c r="AF145" s="1" t="str">
        <f>IF(Q145&gt;0,Q145/100,"")</f>
        <v/>
      </c>
      <c r="AG145" s="1" t="str">
        <f>IF(R145&gt;0,R145/100,"")</f>
        <v/>
      </c>
      <c r="AH145" s="1" t="str">
        <f>IF(S145&gt;0,S145/100,"")</f>
        <v/>
      </c>
      <c r="AI145" s="1" t="str">
        <f>IF(T145&gt;0,T145/100,"")</f>
        <v/>
      </c>
      <c r="AJ145" s="1" t="str">
        <f>IF(U145&gt;0,U145/100,"")</f>
        <v/>
      </c>
      <c r="AK145" s="1" t="str">
        <f>IF(H145&gt;0,CONCATENATE(IF(W145&lt;=12,W145,W145-12),IF(OR(W145&lt;12,W145=24),"am","pm"),"-",IF(X145&lt;=12,X145,X145-12),IF(OR(X145&lt;12,X145=24),"am","pm")),"")</f>
        <v/>
      </c>
      <c r="AL145" s="1" t="str">
        <f>IF(J145&gt;0,CONCATENATE(IF(Y145&lt;=12,Y145,Y145-12),IF(OR(Y145&lt;12,Y145=24),"am","pm"),"-",IF(Z145&lt;=12,Z145,Z145-12),IF(OR(Z145&lt;12,Z145=24),"am","pm")),"")</f>
        <v/>
      </c>
      <c r="AM145" s="1" t="str">
        <f>IF(L145&gt;0,CONCATENATE(IF(AA145&lt;=12,AA145,AA145-12),IF(OR(AA145&lt;12,AA145=24),"am","pm"),"-",IF(AB145&lt;=12,AB145,AB145-12),IF(OR(AB145&lt;12,AB145=24),"am","pm")),"")</f>
        <v/>
      </c>
      <c r="AN145" s="1" t="str">
        <f>IF(N145&gt;0,CONCATENATE(IF(AC145&lt;=12,AC145,AC145-12),IF(OR(AC145&lt;12,AC145=24),"am","pm"),"-",IF(AD145&lt;=12,AD145,AD145-12),IF(OR(AD145&lt;12,AD145=24),"am","pm")),"")</f>
        <v/>
      </c>
      <c r="AO145" s="1" t="str">
        <f>IF(O145&gt;0,CONCATENATE(IF(AE145&lt;=12,AE145,AE145-12),IF(OR(AE145&lt;12,AE145=24),"am","pm"),"-",IF(AF145&lt;=12,AF145,AF145-12),IF(OR(AF145&lt;12,AF145=24),"am","pm")),"")</f>
        <v/>
      </c>
      <c r="AP145" s="1" t="str">
        <f>IF(R145&gt;0,CONCATENATE(IF(AG145&lt;=12,AG145,AG145-12),IF(OR(AG145&lt;12,AG145=24),"am","pm"),"-",IF(AH145&lt;=12,AH145,AH145-12),IF(OR(AH145&lt;12,AH145=24),"am","pm")),"")</f>
        <v/>
      </c>
      <c r="AQ145" s="1" t="str">
        <f>IF(T145&gt;0,CONCATENATE(IF(AI145&lt;=12,AI145,AI145-12),IF(OR(AI145&lt;12,AI145=24),"am","pm"),"-",IF(AJ145&lt;=12,AJ145,AJ145-12),IF(OR(AJ145&lt;12,AJ145=24),"am","pm")),"")</f>
        <v/>
      </c>
      <c r="AR145" s="1" t="s">
        <v>400</v>
      </c>
      <c r="AU145" s="1" t="s">
        <v>28</v>
      </c>
      <c r="AV145" s="5" t="s">
        <v>308</v>
      </c>
      <c r="AW145" s="5" t="s">
        <v>308</v>
      </c>
      <c r="AX145" s="6" t="str">
        <f>CONCATENATE("{
    'name': """,B145,""",
    'area': ","""",C145,""",",
"'hours': {
      'sunday-start':","""",H145,"""",", 'sunday-end':","""",I145,"""",", 'monday-start':","""",J145,"""",", 'monday-end':","""",K145,"""",", 'tuesday-start':","""",L145,"""",", 'tuesday-end':","""",M145,""", 'wednesday-start':","""",N145,""", 'wednesday-end':","""",O145,""", 'thursday-start':","""",P145,""", 'thursday-end':","""",Q145,""", 'friday-start':","""",R145,""", 'friday-end':","""",S145,""", 'saturday-start':","""",T145,""", 'saturday-end':","""",U145,"""","},","  'description': ","""",V145,"""",", 'link':","""",AR145,"""",", 'pricing':","""",E145,"""",",   'phone-number': ","""",F145,"""",", 'address': ","""",G145,"""",", 'other-amenities': [","'",AS145,"','",AT145,"','",AU145,"'","]",", 'has-drink':",AV145,", 'has-food':",AW145,"},")</f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5" s="1" t="str">
        <f>IF(AS145&gt;0,"&lt;img src=@img/outdoor.png@&gt;","")</f>
        <v/>
      </c>
      <c r="AZ145" s="1" t="str">
        <f>IF(AT145&gt;0,"&lt;img src=@img/pets.png@&gt;","")</f>
        <v/>
      </c>
      <c r="BA145" s="1" t="str">
        <f>IF(AU145="hard","&lt;img src=@img/hard.png@&gt;",IF(AU145="medium","&lt;img src=@img/medium.png@&gt;",IF(AU145="easy","&lt;img src=@img/easy.png@&gt;","")))</f>
        <v>&lt;img src=@img/medium.png@&gt;</v>
      </c>
      <c r="BB145" s="1" t="str">
        <f>IF(AV145="true","&lt;img src=@img/drinkicon.png@&gt;","")</f>
        <v/>
      </c>
      <c r="BC145" s="1" t="str">
        <f>IF(AW145="true","&lt;img src=@img/foodicon.png@&gt;","")</f>
        <v/>
      </c>
      <c r="BD145" s="1" t="str">
        <f>CONCATENATE(AY145,AZ145,BA145,BB145,BC145,BK145)</f>
        <v>&lt;img src=@img/medium.png@&gt;</v>
      </c>
      <c r="BE145" s="1" t="str">
        <f>CONCATENATE(IF(AS145&gt;0,"outdoor ",""),IF(AT145&gt;0,"pet ",""),IF(AV145="true","drink ",""),IF(AW145="true","food ",""),AU145," ",E145," ",C145,IF(BJ145=TRUE," kid",""))</f>
        <v>medium low old</v>
      </c>
      <c r="BF145" s="1" t="str">
        <f>IF(C145="old","Old Town",IF(C145="campus","Near Campus",IF(C145="sfoco","South Foco",IF(C145="nfoco","North Foco",IF(C145="midtown","Midtown",IF(C145="cwest","Campus West",IF(C145="efoco","East FoCo",IF(C145="windsor","Windsor",""))))))))</f>
        <v>Old Town</v>
      </c>
      <c r="BG145" s="1">
        <v>40.586820000000003</v>
      </c>
      <c r="BH145" s="1">
        <v>-105.07865</v>
      </c>
      <c r="BI145" s="1" t="str">
        <f>CONCATENATE("[",BG145,",",BH145,"],")</f>
        <v>[40.58682,-105.07865],</v>
      </c>
      <c r="BK145" s="1" t="str">
        <f>IF(BJ145&gt;0,"&lt;img src=@img/kidicon.png@&gt;","")</f>
        <v/>
      </c>
    </row>
    <row r="146" spans="2:64" ht="21" customHeight="1" x14ac:dyDescent="0.25">
      <c r="B146" s="1" t="s">
        <v>379</v>
      </c>
      <c r="C146" s="1" t="s">
        <v>310</v>
      </c>
      <c r="D146" s="1" t="s">
        <v>93</v>
      </c>
      <c r="E146" s="1" t="s">
        <v>432</v>
      </c>
      <c r="G146" s="9" t="s">
        <v>394</v>
      </c>
      <c r="H146" s="1">
        <v>1100</v>
      </c>
      <c r="I146" s="1">
        <v>2100</v>
      </c>
      <c r="J146" s="1">
        <v>1500</v>
      </c>
      <c r="K146" s="1">
        <v>1800</v>
      </c>
      <c r="L146" s="1">
        <v>1500</v>
      </c>
      <c r="M146" s="1">
        <v>1800</v>
      </c>
      <c r="N146" s="1">
        <v>1500</v>
      </c>
      <c r="O146" s="1">
        <v>1800</v>
      </c>
      <c r="P146" s="1">
        <v>1500</v>
      </c>
      <c r="Q146" s="1">
        <v>1800</v>
      </c>
      <c r="R146" s="1">
        <v>1500</v>
      </c>
      <c r="S146" s="1">
        <v>1800</v>
      </c>
      <c r="V146" s="1" t="s">
        <v>481</v>
      </c>
      <c r="W146" s="1">
        <f>IF(H146&gt;0,H146/100,"")</f>
        <v>11</v>
      </c>
      <c r="X146" s="1">
        <f>IF(I146&gt;0,I146/100,"")</f>
        <v>21</v>
      </c>
      <c r="Y146" s="1">
        <f>IF(J146&gt;0,J146/100,"")</f>
        <v>15</v>
      </c>
      <c r="Z146" s="1">
        <f>IF(K146&gt;0,K146/100,"")</f>
        <v>18</v>
      </c>
      <c r="AA146" s="1">
        <f>IF(L146&gt;0,L146/100,"")</f>
        <v>15</v>
      </c>
      <c r="AB146" s="1">
        <f>IF(M146&gt;0,M146/100,"")</f>
        <v>18</v>
      </c>
      <c r="AC146" s="1">
        <f>IF(N146&gt;0,N146/100,"")</f>
        <v>15</v>
      </c>
      <c r="AD146" s="1">
        <f>IF(O146&gt;0,O146/100,"")</f>
        <v>18</v>
      </c>
      <c r="AE146" s="1">
        <f>IF(P146&gt;0,P146/100,"")</f>
        <v>15</v>
      </c>
      <c r="AF146" s="1">
        <f>IF(Q146&gt;0,Q146/100,"")</f>
        <v>18</v>
      </c>
      <c r="AG146" s="1">
        <f>IF(R146&gt;0,R146/100,"")</f>
        <v>15</v>
      </c>
      <c r="AH146" s="1">
        <f>IF(S146&gt;0,S146/100,"")</f>
        <v>18</v>
      </c>
      <c r="AI146" s="1" t="str">
        <f>IF(T146&gt;0,T146/100,"")</f>
        <v/>
      </c>
      <c r="AJ146" s="1" t="str">
        <f>IF(U146&gt;0,U146/100,"")</f>
        <v/>
      </c>
      <c r="AK146" s="1" t="str">
        <f>IF(H146&gt;0,CONCATENATE(IF(W146&lt;=12,W146,W146-12),IF(OR(W146&lt;12,W146=24),"am","pm"),"-",IF(X146&lt;=12,X146,X146-12),IF(OR(X146&lt;12,X146=24),"am","pm")),"")</f>
        <v>11am-9pm</v>
      </c>
      <c r="AL146" s="1" t="str">
        <f>IF(J146&gt;0,CONCATENATE(IF(Y146&lt;=12,Y146,Y146-12),IF(OR(Y146&lt;12,Y146=24),"am","pm"),"-",IF(Z146&lt;=12,Z146,Z146-12),IF(OR(Z146&lt;12,Z146=24),"am","pm")),"")</f>
        <v>3pm-6pm</v>
      </c>
      <c r="AM146" s="1" t="str">
        <f>IF(L146&gt;0,CONCATENATE(IF(AA146&lt;=12,AA146,AA146-12),IF(OR(AA146&lt;12,AA146=24),"am","pm"),"-",IF(AB146&lt;=12,AB146,AB146-12),IF(OR(AB146&lt;12,AB146=24),"am","pm")),"")</f>
        <v>3pm-6pm</v>
      </c>
      <c r="AN146" s="1" t="str">
        <f>IF(N146&gt;0,CONCATENATE(IF(AC146&lt;=12,AC146,AC146-12),IF(OR(AC146&lt;12,AC146=24),"am","pm"),"-",IF(AD146&lt;=12,AD146,AD146-12),IF(OR(AD146&lt;12,AD146=24),"am","pm")),"")</f>
        <v>3pm-6pm</v>
      </c>
      <c r="AO146" s="1" t="str">
        <f>IF(O146&gt;0,CONCATENATE(IF(AE146&lt;=12,AE146,AE146-12),IF(OR(AE146&lt;12,AE146=24),"am","pm"),"-",IF(AF146&lt;=12,AF146,AF146-12),IF(OR(AF146&lt;12,AF146=24),"am","pm")),"")</f>
        <v>3pm-6pm</v>
      </c>
      <c r="AP146" s="1" t="str">
        <f>IF(R146&gt;0,CONCATENATE(IF(AG146&lt;=12,AG146,AG146-12),IF(OR(AG146&lt;12,AG146=24),"am","pm"),"-",IF(AH146&lt;=12,AH146,AH146-12),IF(OR(AH146&lt;12,AH146=24),"am","pm")),"")</f>
        <v>3pm-6pm</v>
      </c>
      <c r="AQ146" s="1" t="str">
        <f>IF(T146&gt;0,CONCATENATE(IF(AI146&lt;=12,AI146,AI146-12),IF(OR(AI146&lt;12,AI146=24),"am","pm"),"-",IF(AJ146&lt;=12,AJ146,AJ146-12),IF(OR(AJ146&lt;12,AJ146=24),"am","pm")),"")</f>
        <v/>
      </c>
      <c r="AR146" s="1" t="s">
        <v>385</v>
      </c>
      <c r="AS146" s="1" t="s">
        <v>296</v>
      </c>
      <c r="AU146" s="1" t="s">
        <v>300</v>
      </c>
      <c r="AV146" s="5" t="s">
        <v>307</v>
      </c>
      <c r="AW146" s="5" t="s">
        <v>307</v>
      </c>
      <c r="AX146" s="6" t="str">
        <f>CONCATENATE("{
    'name': """,B146,""",
    'area': ","""",C146,""",",
"'hours': {
      'sunday-start':","""",H146,"""",", 'sunday-end':","""",I146,"""",", 'monday-start':","""",J146,"""",", 'monday-end':","""",K146,"""",", 'tuesday-start':","""",L146,"""",", 'tuesday-end':","""",M146,""", 'wednesday-start':","""",N146,""", 'wednesday-end':","""",O146,""", 'thursday-start':","""",P146,""", 'thursday-end':","""",Q146,""", 'friday-start':","""",R146,""", 'friday-end':","""",S146,""", 'saturday-start':","""",T146,""", 'saturday-end':","""",U146,"""","},","  'description': ","""",V146,"""",", 'link':","""",AR146,"""",", 'pricing':","""",E146,"""",",   'phone-number': ","""",F146,"""",", 'address': ","""",G146,"""",", 'other-amenities': [","'",AS146,"','",AT146,"','",AU146,"'","]",", 'has-drink':",AV146,", 'has-food':",AW146,"},")</f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6" s="1" t="str">
        <f>IF(AS146&gt;0,"&lt;img src=@img/outdoor.png@&gt;","")</f>
        <v>&lt;img src=@img/outdoor.png@&gt;</v>
      </c>
      <c r="AZ146" s="1" t="str">
        <f>IF(AT146&gt;0,"&lt;img src=@img/pets.png@&gt;","")</f>
        <v/>
      </c>
      <c r="BA146" s="1" t="str">
        <f>IF(AU146="hard","&lt;img src=@img/hard.png@&gt;",IF(AU146="medium","&lt;img src=@img/medium.png@&gt;",IF(AU146="easy","&lt;img src=@img/easy.png@&gt;","")))</f>
        <v>&lt;img src=@img/easy.png@&gt;</v>
      </c>
      <c r="BB146" s="1" t="str">
        <f>IF(AV146="true","&lt;img src=@img/drinkicon.png@&gt;","")</f>
        <v>&lt;img src=@img/drinkicon.png@&gt;</v>
      </c>
      <c r="BC146" s="1" t="str">
        <f>IF(AW146="true","&lt;img src=@img/foodicon.png@&gt;","")</f>
        <v>&lt;img src=@img/foodicon.png@&gt;</v>
      </c>
      <c r="BD146" s="1" t="str">
        <f>CONCATENATE(AY146,AZ146,BA146,BB146,BC146,BK146)</f>
        <v>&lt;img src=@img/outdoor.png@&gt;&lt;img src=@img/easy.png@&gt;&lt;img src=@img/drinkicon.png@&gt;&lt;img src=@img/foodicon.png@&gt;</v>
      </c>
      <c r="BE146" s="1" t="str">
        <f>CONCATENATE(IF(AS146&gt;0,"outdoor ",""),IF(AT146&gt;0,"pet ",""),IF(AV146="true","drink ",""),IF(AW146="true","food ",""),AU146," ",E146," ",C146,IF(BJ146=TRUE," kid",""))</f>
        <v>outdoor drink food easy med midtown</v>
      </c>
      <c r="BF146" s="1" t="str">
        <f>IF(C146="old","Old Town",IF(C146="campus","Near Campus",IF(C146="sfoco","South Foco",IF(C146="nfoco","North Foco",IF(C146="midtown","Midtown",IF(C146="cwest","Campus West",IF(C146="efoco","East FoCo",IF(C146="windsor","Windsor",""))))))))</f>
        <v>Midtown</v>
      </c>
      <c r="BG146" s="1">
        <v>40.543309000000001</v>
      </c>
      <c r="BH146" s="1">
        <v>-105.073813</v>
      </c>
      <c r="BI146" s="1" t="str">
        <f>CONCATENATE("[",BG146,",",BH146,"],")</f>
        <v>[40.543309,-105.073813],</v>
      </c>
      <c r="BK146" s="1" t="str">
        <f>IF(BJ146&gt;0,"&lt;img src=@img/kidicon.png@&gt;","")</f>
        <v/>
      </c>
    </row>
    <row r="147" spans="2:64" ht="21" customHeight="1" x14ac:dyDescent="0.25">
      <c r="B147" s="1" t="s">
        <v>659</v>
      </c>
      <c r="C147" s="1" t="s">
        <v>309</v>
      </c>
      <c r="E147" s="1" t="s">
        <v>432</v>
      </c>
      <c r="G147" s="1" t="s">
        <v>683</v>
      </c>
      <c r="J147" s="1">
        <v>1500</v>
      </c>
      <c r="K147" s="1">
        <v>1800</v>
      </c>
      <c r="L147" s="1">
        <v>1500</v>
      </c>
      <c r="M147" s="1">
        <v>1800</v>
      </c>
      <c r="N147" s="1">
        <v>1500</v>
      </c>
      <c r="O147" s="1">
        <v>1800</v>
      </c>
      <c r="P147" s="1">
        <v>1500</v>
      </c>
      <c r="Q147" s="1">
        <v>1800</v>
      </c>
      <c r="R147" s="1">
        <v>1500</v>
      </c>
      <c r="S147" s="1">
        <v>1800</v>
      </c>
      <c r="V147" s="1" t="s">
        <v>703</v>
      </c>
      <c r="W147" s="1" t="str">
        <f>IF(H147&gt;0,H147/100,"")</f>
        <v/>
      </c>
      <c r="X147" s="1" t="str">
        <f>IF(I147&gt;0,I147/100,"")</f>
        <v/>
      </c>
      <c r="Y147" s="1">
        <f>IF(J147&gt;0,J147/100,"")</f>
        <v>15</v>
      </c>
      <c r="Z147" s="1">
        <f>IF(K147&gt;0,K147/100,"")</f>
        <v>18</v>
      </c>
      <c r="AA147" s="1">
        <f>IF(L147&gt;0,L147/100,"")</f>
        <v>15</v>
      </c>
      <c r="AB147" s="1">
        <f>IF(M147&gt;0,M147/100,"")</f>
        <v>18</v>
      </c>
      <c r="AC147" s="1">
        <f>IF(N147&gt;0,N147/100,"")</f>
        <v>15</v>
      </c>
      <c r="AD147" s="1">
        <f>IF(O147&gt;0,O147/100,"")</f>
        <v>18</v>
      </c>
      <c r="AE147" s="1">
        <f>IF(P147&gt;0,P147/100,"")</f>
        <v>15</v>
      </c>
      <c r="AF147" s="1">
        <f>IF(Q147&gt;0,Q147/100,"")</f>
        <v>18</v>
      </c>
      <c r="AG147" s="1">
        <f>IF(R147&gt;0,R147/100,"")</f>
        <v>15</v>
      </c>
      <c r="AH147" s="1">
        <f>IF(S147&gt;0,S147/100,"")</f>
        <v>18</v>
      </c>
      <c r="AI147" s="1" t="str">
        <f>IF(T147&gt;0,T147/100,"")</f>
        <v/>
      </c>
      <c r="AJ147" s="1" t="str">
        <f>IF(U147&gt;0,U147/100,"")</f>
        <v/>
      </c>
      <c r="AK147" s="1" t="str">
        <f>IF(H147&gt;0,CONCATENATE(IF(W147&lt;=12,W147,W147-12),IF(OR(W147&lt;12,W147=24),"am","pm"),"-",IF(X147&lt;=12,X147,X147-12),IF(OR(X147&lt;12,X147=24),"am","pm")),"")</f>
        <v/>
      </c>
      <c r="AL147" s="1" t="str">
        <f>IF(J147&gt;0,CONCATENATE(IF(Y147&lt;=12,Y147,Y147-12),IF(OR(Y147&lt;12,Y147=24),"am","pm"),"-",IF(Z147&lt;=12,Z147,Z147-12),IF(OR(Z147&lt;12,Z147=24),"am","pm")),"")</f>
        <v>3pm-6pm</v>
      </c>
      <c r="AM147" s="1" t="str">
        <f>IF(L147&gt;0,CONCATENATE(IF(AA147&lt;=12,AA147,AA147-12),IF(OR(AA147&lt;12,AA147=24),"am","pm"),"-",IF(AB147&lt;=12,AB147,AB147-12),IF(OR(AB147&lt;12,AB147=24),"am","pm")),"")</f>
        <v>3pm-6pm</v>
      </c>
      <c r="AN147" s="1" t="str">
        <f>IF(N147&gt;0,CONCATENATE(IF(AC147&lt;=12,AC147,AC147-12),IF(OR(AC147&lt;12,AC147=24),"am","pm"),"-",IF(AD147&lt;=12,AD147,AD147-12),IF(OR(AD147&lt;12,AD147=24),"am","pm")),"")</f>
        <v>3pm-6pm</v>
      </c>
      <c r="AO147" s="1" t="str">
        <f>IF(O147&gt;0,CONCATENATE(IF(AE147&lt;=12,AE147,AE147-12),IF(OR(AE147&lt;12,AE147=24),"am","pm"),"-",IF(AF147&lt;=12,AF147,AF147-12),IF(OR(AF147&lt;12,AF147=24),"am","pm")),"")</f>
        <v>3pm-6pm</v>
      </c>
      <c r="AP147" s="1" t="str">
        <f>IF(R147&gt;0,CONCATENATE(IF(AG147&lt;=12,AG147,AG147-12),IF(OR(AG147&lt;12,AG147=24),"am","pm"),"-",IF(AH147&lt;=12,AH147,AH147-12),IF(OR(AH147&lt;12,AH147=24),"am","pm")),"")</f>
        <v>3pm-6pm</v>
      </c>
      <c r="AQ147" s="1" t="str">
        <f>IF(T147&gt;0,CONCATENATE(IF(AI147&lt;=12,AI147,AI147-12),IF(OR(AI147&lt;12,AI147=24),"am","pm"),"-",IF(AJ147&lt;=12,AJ147,AJ147-12),IF(OR(AJ147&lt;12,AJ147=24),"am","pm")),"")</f>
        <v/>
      </c>
      <c r="AU147" s="1" t="s">
        <v>28</v>
      </c>
      <c r="AV147" s="5" t="s">
        <v>307</v>
      </c>
      <c r="AW147" s="5" t="s">
        <v>308</v>
      </c>
      <c r="AX147" s="6" t="str">
        <f>CONCATENATE("{
    'name': """,B147,""",
    'area': ","""",C147,""",",
"'hours': {
      'sunday-start':","""",H147,"""",", 'sunday-end':","""",I147,"""",", 'monday-start':","""",J147,"""",", 'monday-end':","""",K147,"""",", 'tuesday-start':","""",L147,"""",", 'tuesday-end':","""",M147,""", 'wednesday-start':","""",N147,""", 'wednesday-end':","""",O147,""", 'thursday-start':","""",P147,""", 'thursday-end':","""",Q147,""", 'friday-start':","""",R147,""", 'friday-end':","""",S147,""", 'saturday-start':","""",T147,""", 'saturday-end':","""",U147,"""","},","  'description': ","""",V147,"""",", 'link':","""",AR147,"""",", 'pricing':","""",E147,"""",",   'phone-number': ","""",F147,"""",", 'address': ","""",G147,"""",", 'other-amenities': [","'",AS147,"','",AT147,"','",AU147,"'","]",", 'has-drink':",AV147,", 'has-food':",AW147,"},")</f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7" s="1" t="str">
        <f>IF(AS147&gt;0,"&lt;img src=@img/outdoor.png@&gt;","")</f>
        <v/>
      </c>
      <c r="AZ147" s="1" t="str">
        <f>IF(AT147&gt;0,"&lt;img src=@img/pets.png@&gt;","")</f>
        <v/>
      </c>
      <c r="BA147" s="1" t="str">
        <f>IF(AU147="hard","&lt;img src=@img/hard.png@&gt;",IF(AU147="medium","&lt;img src=@img/medium.png@&gt;",IF(AU147="easy","&lt;img src=@img/easy.png@&gt;","")))</f>
        <v>&lt;img src=@img/medium.png@&gt;</v>
      </c>
      <c r="BB147" s="1" t="str">
        <f>IF(AV147="true","&lt;img src=@img/drinkicon.png@&gt;","")</f>
        <v>&lt;img src=@img/drinkicon.png@&gt;</v>
      </c>
      <c r="BC147" s="1" t="str">
        <f>IF(AW147="true","&lt;img src=@img/foodicon.png@&gt;","")</f>
        <v/>
      </c>
      <c r="BD147" s="1" t="str">
        <f>CONCATENATE(AY147,AZ147,BA147,BB147,BC147,BK147)</f>
        <v>&lt;img src=@img/medium.png@&gt;&lt;img src=@img/drinkicon.png@&gt;</v>
      </c>
      <c r="BE147" s="1" t="str">
        <f>CONCATENATE(IF(AS147&gt;0,"outdoor ",""),IF(AT147&gt;0,"pet ",""),IF(AV147="true","drink ",""),IF(AW147="true","food ",""),AU147," ",E147," ",C147,IF(BJ147=TRUE," kid",""))</f>
        <v>drink medium med campus</v>
      </c>
      <c r="BF147" s="1" t="str">
        <f>IF(C147="old","Old Town",IF(C147="campus","Near Campus",IF(C147="sfoco","South Foco",IF(C147="nfoco","North Foco",IF(C147="midtown","Midtown",IF(C147="cwest","Campus West",IF(C147="efoco","East FoCo",IF(C147="windsor","Windsor",""))))))))</f>
        <v>Near Campus</v>
      </c>
      <c r="BG147" s="1">
        <v>40.563517699999998</v>
      </c>
      <c r="BH147" s="1">
        <v>-105.07731800000001</v>
      </c>
      <c r="BI147" s="1" t="str">
        <f>CONCATENATE("[",BG147,",",BH147,"],")</f>
        <v>[40.5635177,-105.077318],</v>
      </c>
    </row>
    <row r="148" spans="2:64" ht="21" customHeight="1" x14ac:dyDescent="0.25">
      <c r="B148" s="1" t="s">
        <v>216</v>
      </c>
      <c r="C148" s="1" t="s">
        <v>427</v>
      </c>
      <c r="D148" s="1" t="s">
        <v>272</v>
      </c>
      <c r="E148" s="1" t="s">
        <v>432</v>
      </c>
      <c r="G148" s="1" t="s">
        <v>217</v>
      </c>
      <c r="H148" s="1">
        <v>1200</v>
      </c>
      <c r="I148" s="1">
        <v>2000</v>
      </c>
      <c r="J148" s="1">
        <v>1400</v>
      </c>
      <c r="K148" s="1">
        <v>2000</v>
      </c>
      <c r="L148" s="1">
        <v>1400</v>
      </c>
      <c r="M148" s="1">
        <v>2000</v>
      </c>
      <c r="N148" s="1">
        <v>1400</v>
      </c>
      <c r="O148" s="1">
        <v>2000</v>
      </c>
      <c r="R148" s="1">
        <v>1400</v>
      </c>
      <c r="S148" s="1">
        <v>2000</v>
      </c>
      <c r="T148" s="1">
        <v>1200</v>
      </c>
      <c r="U148" s="1">
        <v>2000</v>
      </c>
      <c r="V148" s="6" t="s">
        <v>544</v>
      </c>
      <c r="W148" s="1">
        <f>IF(H148&gt;0,H148/100,"")</f>
        <v>12</v>
      </c>
      <c r="X148" s="1">
        <f>IF(I148&gt;0,I148/100,"")</f>
        <v>20</v>
      </c>
      <c r="Y148" s="1">
        <f>IF(J148&gt;0,J148/100,"")</f>
        <v>14</v>
      </c>
      <c r="Z148" s="1">
        <f>IF(K148&gt;0,K148/100,"")</f>
        <v>20</v>
      </c>
      <c r="AA148" s="1">
        <f>IF(L148&gt;0,L148/100,"")</f>
        <v>14</v>
      </c>
      <c r="AB148" s="1">
        <f>IF(M148&gt;0,M148/100,"")</f>
        <v>20</v>
      </c>
      <c r="AC148" s="1">
        <f>IF(N148&gt;0,N148/100,"")</f>
        <v>14</v>
      </c>
      <c r="AD148" s="1">
        <f>IF(O148&gt;0,O148/100,"")</f>
        <v>20</v>
      </c>
      <c r="AE148" s="1" t="str">
        <f>IF(P148&gt;0,P148/100,"")</f>
        <v/>
      </c>
      <c r="AF148" s="1" t="str">
        <f>IF(Q148&gt;0,Q148/100,"")</f>
        <v/>
      </c>
      <c r="AG148" s="1">
        <f>IF(R148&gt;0,R148/100,"")</f>
        <v>14</v>
      </c>
      <c r="AH148" s="1">
        <f>IF(S148&gt;0,S148/100,"")</f>
        <v>20</v>
      </c>
      <c r="AI148" s="1">
        <f>IF(T148&gt;0,T148/100,"")</f>
        <v>12</v>
      </c>
      <c r="AJ148" s="1">
        <f>IF(U148&gt;0,U148/100,"")</f>
        <v>20</v>
      </c>
      <c r="AK148" s="1" t="str">
        <f>IF(H148&gt;0,CONCATENATE(IF(W148&lt;=12,W148,W148-12),IF(OR(W148&lt;12,W148=24),"am","pm"),"-",IF(X148&lt;=12,X148,X148-12),IF(OR(X148&lt;12,X148=24),"am","pm")),"")</f>
        <v>12pm-8pm</v>
      </c>
      <c r="AL148" s="1" t="str">
        <f>IF(J148&gt;0,CONCATENATE(IF(Y148&lt;=12,Y148,Y148-12),IF(OR(Y148&lt;12,Y148=24),"am","pm"),"-",IF(Z148&lt;=12,Z148,Z148-12),IF(OR(Z148&lt;12,Z148=24),"am","pm")),"")</f>
        <v>2pm-8pm</v>
      </c>
      <c r="AM148" s="1" t="str">
        <f>IF(L148&gt;0,CONCATENATE(IF(AA148&lt;=12,AA148,AA148-12),IF(OR(AA148&lt;12,AA148=24),"am","pm"),"-",IF(AB148&lt;=12,AB148,AB148-12),IF(OR(AB148&lt;12,AB148=24),"am","pm")),"")</f>
        <v>2pm-8pm</v>
      </c>
      <c r="AN148" s="1" t="str">
        <f>IF(N148&gt;0,CONCATENATE(IF(AC148&lt;=12,AC148,AC148-12),IF(OR(AC148&lt;12,AC148=24),"am","pm"),"-",IF(AD148&lt;=12,AD148,AD148-12),IF(OR(AD148&lt;12,AD148=24),"am","pm")),"")</f>
        <v>2pm-8pm</v>
      </c>
      <c r="AO148" s="1" t="e">
        <f>IF(O148&gt;0,CONCATENATE(IF(AE148&lt;=12,AE148,AE148-12),IF(OR(AE148&lt;12,AE148=24),"am","pm"),"-",IF(AF148&lt;=12,AF148,AF148-12),IF(OR(AF148&lt;12,AF148=24),"am","pm")),"")</f>
        <v>#VALUE!</v>
      </c>
      <c r="AP148" s="1" t="str">
        <f>IF(R148&gt;0,CONCATENATE(IF(AG148&lt;=12,AG148,AG148-12),IF(OR(AG148&lt;12,AG148=24),"am","pm"),"-",IF(AH148&lt;=12,AH148,AH148-12),IF(OR(AH148&lt;12,AH148=24),"am","pm")),"")</f>
        <v>2pm-8pm</v>
      </c>
      <c r="AQ148" s="1" t="str">
        <f>IF(T148&gt;0,CONCATENATE(IF(AI148&lt;=12,AI148,AI148-12),IF(OR(AI148&lt;12,AI148=24),"am","pm"),"-",IF(AJ148&lt;=12,AJ148,AJ148-12),IF(OR(AJ148&lt;12,AJ148=24),"am","pm")),"")</f>
        <v>12pm-8pm</v>
      </c>
      <c r="AR148" s="4" t="s">
        <v>355</v>
      </c>
      <c r="AS148" s="1" t="s">
        <v>296</v>
      </c>
      <c r="AT148" s="1" t="s">
        <v>306</v>
      </c>
      <c r="AU148" s="1" t="s">
        <v>300</v>
      </c>
      <c r="AV148" s="5" t="s">
        <v>307</v>
      </c>
      <c r="AW148" s="5" t="s">
        <v>308</v>
      </c>
      <c r="AX148" s="6" t="str">
        <f>CONCATENATE("{
    'name': """,B148,""",
    'area': ","""",C148,""",",
"'hours': {
      'sunday-start':","""",H148,"""",", 'sunday-end':","""",I148,"""",", 'monday-start':","""",J148,"""",", 'monday-end':","""",K148,"""",", 'tuesday-start':","""",L148,"""",", 'tuesday-end':","""",M148,""", 'wednesday-start':","""",N148,""", 'wednesday-end':","""",O148,""", 'thursday-start':","""",P148,""", 'thursday-end':","""",Q148,""", 'friday-start':","""",R148,""", 'friday-end':","""",S148,""", 'saturday-start':","""",T148,""", 'saturday-end':","""",U148,"""","},","  'description': ","""",V148,"""",", 'link':","""",AR148,"""",", 'pricing':","""",E148,"""",",   'phone-number': ","""",F148,"""",", 'address': ","""",G148,"""",", 'other-amenities': [","'",AS148,"','",AT148,"','",AU148,"'","]",", 'has-drink':",AV148,", 'has-food':",AW148,"},")</f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8" s="1" t="str">
        <f>IF(AS148&gt;0,"&lt;img src=@img/outdoor.png@&gt;","")</f>
        <v>&lt;img src=@img/outdoor.png@&gt;</v>
      </c>
      <c r="AZ148" s="1" t="str">
        <f>IF(AT148&gt;0,"&lt;img src=@img/pets.png@&gt;","")</f>
        <v>&lt;img src=@img/pets.png@&gt;</v>
      </c>
      <c r="BA148" s="1" t="str">
        <f>IF(AU148="hard","&lt;img src=@img/hard.png@&gt;",IF(AU148="medium","&lt;img src=@img/medium.png@&gt;",IF(AU148="easy","&lt;img src=@img/easy.png@&gt;","")))</f>
        <v>&lt;img src=@img/easy.png@&gt;</v>
      </c>
      <c r="BB148" s="1" t="str">
        <f>IF(AV148="true","&lt;img src=@img/drinkicon.png@&gt;","")</f>
        <v>&lt;img src=@img/drinkicon.png@&gt;</v>
      </c>
      <c r="BC148" s="1" t="str">
        <f>IF(AW148="true","&lt;img src=@img/foodicon.png@&gt;","")</f>
        <v/>
      </c>
      <c r="BD148" s="1" t="str">
        <f>CONCATENATE(AY148,AZ148,BA148,BB148,BC148,BK148)</f>
        <v>&lt;img src=@img/outdoor.png@&gt;&lt;img src=@img/pets.png@&gt;&lt;img src=@img/easy.png@&gt;&lt;img src=@img/drinkicon.png@&gt;</v>
      </c>
      <c r="BE148" s="1" t="str">
        <f>CONCATENATE(IF(AS148&gt;0,"outdoor ",""),IF(AT148&gt;0,"pet ",""),IF(AV148="true","drink ",""),IF(AW148="true","food ",""),AU148," ",E148," ",C148,IF(BJ148=TRUE," kid",""))</f>
        <v>outdoor pet drink easy med old</v>
      </c>
      <c r="BF148" s="1" t="str">
        <f>IF(C148="old","Old Town",IF(C148="campus","Near Campus",IF(C148="sfoco","South Foco",IF(C148="nfoco","North Foco",IF(C148="midtown","Midtown",IF(C148="cwest","Campus West",IF(C148="efoco","East FoCo",IF(C148="windsor","Windsor",""))))))))</f>
        <v>Old Town</v>
      </c>
      <c r="BG148" s="1">
        <v>40.589928999999998</v>
      </c>
      <c r="BH148" s="1">
        <v>-105.058724</v>
      </c>
      <c r="BI148" s="1" t="str">
        <f>CONCATENATE("[",BG148,",",BH148,"],")</f>
        <v>[40.589929,-105.058724],</v>
      </c>
      <c r="BK148" s="1" t="str">
        <f>IF(BJ148&gt;0,"&lt;img src=@img/kidicon.png@&gt;","")</f>
        <v/>
      </c>
    </row>
    <row r="149" spans="2:64" ht="21" customHeight="1" x14ac:dyDescent="0.25">
      <c r="B149" s="1" t="s">
        <v>286</v>
      </c>
      <c r="C149" s="1" t="s">
        <v>427</v>
      </c>
      <c r="D149" s="1" t="s">
        <v>221</v>
      </c>
      <c r="E149" s="1" t="s">
        <v>35</v>
      </c>
      <c r="G149" s="9" t="s">
        <v>294</v>
      </c>
      <c r="H149" s="1">
        <v>1600</v>
      </c>
      <c r="I149" s="1">
        <v>1800</v>
      </c>
      <c r="J149" s="1">
        <v>1600</v>
      </c>
      <c r="K149" s="1">
        <v>1800</v>
      </c>
      <c r="L149" s="1">
        <v>1600</v>
      </c>
      <c r="M149" s="1">
        <v>1800</v>
      </c>
      <c r="N149" s="1">
        <v>1600</v>
      </c>
      <c r="O149" s="1">
        <v>1800</v>
      </c>
      <c r="P149" s="1">
        <v>1600</v>
      </c>
      <c r="Q149" s="1">
        <v>1800</v>
      </c>
      <c r="R149" s="1">
        <v>1600</v>
      </c>
      <c r="S149" s="1">
        <v>1800</v>
      </c>
      <c r="T149" s="1">
        <v>1600</v>
      </c>
      <c r="U149" s="1">
        <v>1800</v>
      </c>
      <c r="V149" s="1" t="s">
        <v>287</v>
      </c>
      <c r="W149" s="1">
        <f>IF(H149&gt;0,H149/100,"")</f>
        <v>16</v>
      </c>
      <c r="X149" s="1">
        <f>IF(I149&gt;0,I149/100,"")</f>
        <v>18</v>
      </c>
      <c r="Y149" s="1">
        <f>IF(J149&gt;0,J149/100,"")</f>
        <v>16</v>
      </c>
      <c r="Z149" s="1">
        <f>IF(K149&gt;0,K149/100,"")</f>
        <v>18</v>
      </c>
      <c r="AA149" s="1">
        <f>IF(L149&gt;0,L149/100,"")</f>
        <v>16</v>
      </c>
      <c r="AB149" s="1">
        <f>IF(M149&gt;0,M149/100,"")</f>
        <v>18</v>
      </c>
      <c r="AC149" s="1">
        <f>IF(N149&gt;0,N149/100,"")</f>
        <v>16</v>
      </c>
      <c r="AD149" s="1">
        <f>IF(O149&gt;0,O149/100,"")</f>
        <v>18</v>
      </c>
      <c r="AE149" s="1">
        <f>IF(P149&gt;0,P149/100,"")</f>
        <v>16</v>
      </c>
      <c r="AF149" s="1">
        <f>IF(Q149&gt;0,Q149/100,"")</f>
        <v>18</v>
      </c>
      <c r="AG149" s="1">
        <f>IF(R149&gt;0,R149/100,"")</f>
        <v>16</v>
      </c>
      <c r="AH149" s="1">
        <f>IF(S149&gt;0,S149/100,"")</f>
        <v>18</v>
      </c>
      <c r="AI149" s="1">
        <f>IF(T149&gt;0,T149/100,"")</f>
        <v>16</v>
      </c>
      <c r="AJ149" s="1">
        <f>IF(U149&gt;0,U149/100,"")</f>
        <v>18</v>
      </c>
      <c r="AK149" s="1" t="str">
        <f>IF(H149&gt;0,CONCATENATE(IF(W149&lt;=12,W149,W149-12),IF(OR(W149&lt;12,W149=24),"am","pm"),"-",IF(X149&lt;=12,X149,X149-12),IF(OR(X149&lt;12,X149=24),"am","pm")),"")</f>
        <v>4pm-6pm</v>
      </c>
      <c r="AL149" s="1" t="str">
        <f>IF(J149&gt;0,CONCATENATE(IF(Y149&lt;=12,Y149,Y149-12),IF(OR(Y149&lt;12,Y149=24),"am","pm"),"-",IF(Z149&lt;=12,Z149,Z149-12),IF(OR(Z149&lt;12,Z149=24),"am","pm")),"")</f>
        <v>4pm-6pm</v>
      </c>
      <c r="AM149" s="1" t="str">
        <f>IF(L149&gt;0,CONCATENATE(IF(AA149&lt;=12,AA149,AA149-12),IF(OR(AA149&lt;12,AA149=24),"am","pm"),"-",IF(AB149&lt;=12,AB149,AB149-12),IF(OR(AB149&lt;12,AB149=24),"am","pm")),"")</f>
        <v>4pm-6pm</v>
      </c>
      <c r="AN149" s="1" t="str">
        <f>IF(N149&gt;0,CONCATENATE(IF(AC149&lt;=12,AC149,AC149-12),IF(OR(AC149&lt;12,AC149=24),"am","pm"),"-",IF(AD149&lt;=12,AD149,AD149-12),IF(OR(AD149&lt;12,AD149=24),"am","pm")),"")</f>
        <v>4pm-6pm</v>
      </c>
      <c r="AO149" s="1" t="str">
        <f>IF(O149&gt;0,CONCATENATE(IF(AE149&lt;=12,AE149,AE149-12),IF(OR(AE149&lt;12,AE149=24),"am","pm"),"-",IF(AF149&lt;=12,AF149,AF149-12),IF(OR(AF149&lt;12,AF149=24),"am","pm")),"")</f>
        <v>4pm-6pm</v>
      </c>
      <c r="AP149" s="1" t="str">
        <f>IF(R149&gt;0,CONCATENATE(IF(AG149&lt;=12,AG149,AG149-12),IF(OR(AG149&lt;12,AG149=24),"am","pm"),"-",IF(AH149&lt;=12,AH149,AH149-12),IF(OR(AH149&lt;12,AH149=24),"am","pm")),"")</f>
        <v>4pm-6pm</v>
      </c>
      <c r="AQ149" s="1" t="str">
        <f>IF(T149&gt;0,CONCATENATE(IF(AI149&lt;=12,AI149,AI149-12),IF(OR(AI149&lt;12,AI149=24),"am","pm"),"-",IF(AJ149&lt;=12,AJ149,AJ149-12),IF(OR(AJ149&lt;12,AJ149=24),"am","pm")),"")</f>
        <v>4pm-6pm</v>
      </c>
      <c r="AR149" s="4" t="s">
        <v>365</v>
      </c>
      <c r="AU149" s="1" t="s">
        <v>299</v>
      </c>
      <c r="AV149" s="5" t="s">
        <v>307</v>
      </c>
      <c r="AW149" s="5" t="s">
        <v>307</v>
      </c>
      <c r="AX149" s="6" t="str">
        <f>CONCATENATE("{
    'name': """,B149,""",
    'area': ","""",C149,""",",
"'hours': {
      'sunday-start':","""",H149,"""",", 'sunday-end':","""",I149,"""",", 'monday-start':","""",J149,"""",", 'monday-end':","""",K149,"""",", 'tuesday-start':","""",L149,"""",", 'tuesday-end':","""",M149,""", 'wednesday-start':","""",N149,""", 'wednesday-end':","""",O149,""", 'thursday-start':","""",P149,""", 'thursday-end':","""",Q149,""", 'friday-start':","""",R149,""", 'friday-end':","""",S149,""", 'saturday-start':","""",T149,""", 'saturday-end':","""",U149,"""","},","  'description': ","""",V149,"""",", 'link':","""",AR149,"""",", 'pricing':","""",E149,"""",",   'phone-number': ","""",F149,"""",", 'address': ","""",G149,"""",", 'other-amenities': [","'",AS149,"','",AT149,"','",AU149,"'","]",", 'has-drink':",AV149,", 'has-food':",AW149,"},")</f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9" s="1" t="str">
        <f>IF(AS149&gt;0,"&lt;img src=@img/outdoor.png@&gt;","")</f>
        <v/>
      </c>
      <c r="AZ149" s="1" t="str">
        <f>IF(AT149&gt;0,"&lt;img src=@img/pets.png@&gt;","")</f>
        <v/>
      </c>
      <c r="BA149" s="1" t="str">
        <f>IF(AU149="hard","&lt;img src=@img/hard.png@&gt;",IF(AU149="medium","&lt;img src=@img/medium.png@&gt;",IF(AU149="easy","&lt;img src=@img/easy.png@&gt;","")))</f>
        <v>&lt;img src=@img/hard.png@&gt;</v>
      </c>
      <c r="BB149" s="1" t="str">
        <f>IF(AV149="true","&lt;img src=@img/drinkicon.png@&gt;","")</f>
        <v>&lt;img src=@img/drinkicon.png@&gt;</v>
      </c>
      <c r="BC149" s="1" t="str">
        <f>IF(AW149="true","&lt;img src=@img/foodicon.png@&gt;","")</f>
        <v>&lt;img src=@img/foodicon.png@&gt;</v>
      </c>
      <c r="BD149" s="1" t="str">
        <f>CONCATENATE(AY149,AZ149,BA149,BB149,BC149,BK149)</f>
        <v>&lt;img src=@img/hard.png@&gt;&lt;img src=@img/drinkicon.png@&gt;&lt;img src=@img/foodicon.png@&gt;</v>
      </c>
      <c r="BE149" s="1" t="str">
        <f>CONCATENATE(IF(AS149&gt;0,"outdoor ",""),IF(AT149&gt;0,"pet ",""),IF(AV149="true","drink ",""),IF(AW149="true","food ",""),AU149," ",E149," ",C149,IF(BJ149=TRUE," kid",""))</f>
        <v>drink food hard high old</v>
      </c>
      <c r="BF149" s="1" t="str">
        <f>IF(C149="old","Old Town",IF(C149="campus","Near Campus",IF(C149="sfoco","South Foco",IF(C149="nfoco","North Foco",IF(C149="midtown","Midtown",IF(C149="cwest","Campus West",IF(C149="efoco","East FoCo",IF(C149="windsor","Windsor",""))))))))</f>
        <v>Old Town</v>
      </c>
      <c r="BG149" s="1">
        <v>40.587333000000001</v>
      </c>
      <c r="BH149" s="1">
        <v>-105.075926</v>
      </c>
      <c r="BI149" s="1" t="str">
        <f>CONCATENATE("[",BG149,",",BH149,"],")</f>
        <v>[40.587333,-105.075926],</v>
      </c>
      <c r="BK149" s="1" t="str">
        <f>IF(BJ149&gt;0,"&lt;img src=@img/kidicon.png@&gt;","")</f>
        <v/>
      </c>
    </row>
    <row r="150" spans="2:64" ht="21" customHeight="1" x14ac:dyDescent="0.25">
      <c r="B150" s="1" t="s">
        <v>103</v>
      </c>
      <c r="C150" s="1" t="s">
        <v>427</v>
      </c>
      <c r="D150" s="1" t="s">
        <v>104</v>
      </c>
      <c r="E150" s="1" t="s">
        <v>35</v>
      </c>
      <c r="G150" s="3" t="s">
        <v>105</v>
      </c>
      <c r="H150" s="1">
        <v>1600</v>
      </c>
      <c r="I150" s="1">
        <v>2100</v>
      </c>
      <c r="J150" s="1">
        <v>1600</v>
      </c>
      <c r="K150" s="1">
        <v>1900</v>
      </c>
      <c r="L150" s="1">
        <v>1600</v>
      </c>
      <c r="M150" s="1">
        <v>1900</v>
      </c>
      <c r="N150" s="1">
        <v>1600</v>
      </c>
      <c r="O150" s="1">
        <v>1900</v>
      </c>
      <c r="P150" s="1">
        <v>1600</v>
      </c>
      <c r="Q150" s="1">
        <v>1900</v>
      </c>
      <c r="R150" s="1">
        <v>1600</v>
      </c>
      <c r="S150" s="1">
        <v>1900</v>
      </c>
      <c r="V150" s="1" t="s">
        <v>537</v>
      </c>
      <c r="W150" s="1">
        <f>IF(H150&gt;0,H150/100,"")</f>
        <v>16</v>
      </c>
      <c r="X150" s="1">
        <f>IF(I150&gt;0,I150/100,"")</f>
        <v>21</v>
      </c>
      <c r="Y150" s="1">
        <f>IF(J150&gt;0,J150/100,"")</f>
        <v>16</v>
      </c>
      <c r="Z150" s="1">
        <f>IF(K150&gt;0,K150/100,"")</f>
        <v>19</v>
      </c>
      <c r="AA150" s="1">
        <f>IF(L150&gt;0,L150/100,"")</f>
        <v>16</v>
      </c>
      <c r="AB150" s="1">
        <f>IF(M150&gt;0,M150/100,"")</f>
        <v>19</v>
      </c>
      <c r="AC150" s="1">
        <f>IF(N150&gt;0,N150/100,"")</f>
        <v>16</v>
      </c>
      <c r="AD150" s="1">
        <f>IF(O150&gt;0,O150/100,"")</f>
        <v>19</v>
      </c>
      <c r="AE150" s="1">
        <f>IF(P150&gt;0,P150/100,"")</f>
        <v>16</v>
      </c>
      <c r="AF150" s="1">
        <f>IF(Q150&gt;0,Q150/100,"")</f>
        <v>19</v>
      </c>
      <c r="AG150" s="1">
        <f>IF(R150&gt;0,R150/100,"")</f>
        <v>16</v>
      </c>
      <c r="AH150" s="1">
        <f>IF(S150&gt;0,S150/100,"")</f>
        <v>19</v>
      </c>
      <c r="AI150" s="1" t="str">
        <f>IF(T150&gt;0,T150/100,"")</f>
        <v/>
      </c>
      <c r="AJ150" s="1" t="str">
        <f>IF(U150&gt;0,U150/100,"")</f>
        <v/>
      </c>
      <c r="AK150" s="1" t="str">
        <f>IF(H150&gt;0,CONCATENATE(IF(W150&lt;=12,W150,W150-12),IF(OR(W150&lt;12,W150=24),"am","pm"),"-",IF(X150&lt;=12,X150,X150-12),IF(OR(X150&lt;12,X150=24),"am","pm")),"")</f>
        <v>4pm-9pm</v>
      </c>
      <c r="AL150" s="1" t="str">
        <f>IF(J150&gt;0,CONCATENATE(IF(Y150&lt;=12,Y150,Y150-12),IF(OR(Y150&lt;12,Y150=24),"am","pm"),"-",IF(Z150&lt;=12,Z150,Z150-12),IF(OR(Z150&lt;12,Z150=24),"am","pm")),"")</f>
        <v>4pm-7pm</v>
      </c>
      <c r="AM150" s="1" t="str">
        <f>IF(L150&gt;0,CONCATENATE(IF(AA150&lt;=12,AA150,AA150-12),IF(OR(AA150&lt;12,AA150=24),"am","pm"),"-",IF(AB150&lt;=12,AB150,AB150-12),IF(OR(AB150&lt;12,AB150=24),"am","pm")),"")</f>
        <v>4pm-7pm</v>
      </c>
      <c r="AN150" s="1" t="str">
        <f>IF(N150&gt;0,CONCATENATE(IF(AC150&lt;=12,AC150,AC150-12),IF(OR(AC150&lt;12,AC150=24),"am","pm"),"-",IF(AD150&lt;=12,AD150,AD150-12),IF(OR(AD150&lt;12,AD150=24),"am","pm")),"")</f>
        <v>4pm-7pm</v>
      </c>
      <c r="AO150" s="1" t="str">
        <f>IF(O150&gt;0,CONCATENATE(IF(AE150&lt;=12,AE150,AE150-12),IF(OR(AE150&lt;12,AE150=24),"am","pm"),"-",IF(AF150&lt;=12,AF150,AF150-12),IF(OR(AF150&lt;12,AF150=24),"am","pm")),"")</f>
        <v>4pm-7pm</v>
      </c>
      <c r="AP150" s="1" t="str">
        <f>IF(R150&gt;0,CONCATENATE(IF(AG150&lt;=12,AG150,AG150-12),IF(OR(AG150&lt;12,AG150=24),"am","pm"),"-",IF(AH150&lt;=12,AH150,AH150-12),IF(OR(AH150&lt;12,AH150=24),"am","pm")),"")</f>
        <v>4pm-7pm</v>
      </c>
      <c r="AQ150" s="1" t="str">
        <f>IF(T150&gt;0,CONCATENATE(IF(AI150&lt;=12,AI150,AI150-12),IF(OR(AI150&lt;12,AI150=24),"am","pm"),"-",IF(AJ150&lt;=12,AJ150,AJ150-12),IF(OR(AJ150&lt;12,AJ150=24),"am","pm")),"")</f>
        <v/>
      </c>
      <c r="AR150" s="4" t="s">
        <v>322</v>
      </c>
      <c r="AU150" s="1" t="s">
        <v>299</v>
      </c>
      <c r="AV150" s="5" t="s">
        <v>307</v>
      </c>
      <c r="AW150" s="5" t="s">
        <v>307</v>
      </c>
      <c r="AX150" s="6" t="str">
        <f>CONCATENATE("{
    'name': """,B150,""",
    'area': ","""",C150,""",",
"'hours': {
      'sunday-start':","""",H150,"""",", 'sunday-end':","""",I150,"""",", 'monday-start':","""",J150,"""",", 'monday-end':","""",K150,"""",", 'tuesday-start':","""",L150,"""",", 'tuesday-end':","""",M150,""", 'wednesday-start':","""",N150,""", 'wednesday-end':","""",O150,""", 'thursday-start':","""",P150,""", 'thursday-end':","""",Q150,""", 'friday-start':","""",R150,""", 'friday-end':","""",S150,""", 'saturday-start':","""",T150,""", 'saturday-end':","""",U150,"""","},","  'description': ","""",V150,"""",", 'link':","""",AR150,"""",", 'pricing':","""",E150,"""",",   'phone-number': ","""",F150,"""",", 'address': ","""",G150,"""",", 'other-amenities': [","'",AS150,"','",AT150,"','",AU150,"'","]",", 'has-drink':",AV150,", 'has-food':",AW150,"},")</f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50" s="1" t="str">
        <f>IF(AS150&gt;0,"&lt;img src=@img/outdoor.png@&gt;","")</f>
        <v/>
      </c>
      <c r="AZ150" s="1" t="str">
        <f>IF(AT150&gt;0,"&lt;img src=@img/pets.png@&gt;","")</f>
        <v/>
      </c>
      <c r="BA150" s="1" t="str">
        <f>IF(AU150="hard","&lt;img src=@img/hard.png@&gt;",IF(AU150="medium","&lt;img src=@img/medium.png@&gt;",IF(AU150="easy","&lt;img src=@img/easy.png@&gt;","")))</f>
        <v>&lt;img src=@img/hard.png@&gt;</v>
      </c>
      <c r="BB150" s="1" t="str">
        <f>IF(AV150="true","&lt;img src=@img/drinkicon.png@&gt;","")</f>
        <v>&lt;img src=@img/drinkicon.png@&gt;</v>
      </c>
      <c r="BC150" s="1" t="str">
        <f>IF(AW150="true","&lt;img src=@img/foodicon.png@&gt;","")</f>
        <v>&lt;img src=@img/foodicon.png@&gt;</v>
      </c>
      <c r="BD150" s="1" t="str">
        <f>CONCATENATE(AY150,AZ150,BA150,BB150,BC150,BK150)</f>
        <v>&lt;img src=@img/hard.png@&gt;&lt;img src=@img/drinkicon.png@&gt;&lt;img src=@img/foodicon.png@&gt;</v>
      </c>
      <c r="BE150" s="1" t="str">
        <f>CONCATENATE(IF(AS150&gt;0,"outdoor ",""),IF(AT150&gt;0,"pet ",""),IF(AV150="true","drink ",""),IF(AW150="true","food ",""),AU150," ",E150," ",C150,IF(BJ150=TRUE," kid",""))</f>
        <v>drink food hard high old</v>
      </c>
      <c r="BF150" s="1" t="str">
        <f>IF(C150="old","Old Town",IF(C150="campus","Near Campus",IF(C150="sfoco","South Foco",IF(C150="nfoco","North Foco",IF(C150="midtown","Midtown",IF(C150="cwest","Campus West",IF(C150="efoco","East FoCo",IF(C150="windsor","Windsor",""))))))))</f>
        <v>Old Town</v>
      </c>
      <c r="BG150" s="1">
        <v>40.586602999999997</v>
      </c>
      <c r="BH150" s="1">
        <v>-105.077275</v>
      </c>
      <c r="BI150" s="1" t="str">
        <f>CONCATENATE("[",BG150,",",BH150,"],")</f>
        <v>[40.586603,-105.077275],</v>
      </c>
      <c r="BK150" s="1" t="str">
        <f>IF(BJ150&gt;0,"&lt;img src=@img/kidicon.png@&gt;","")</f>
        <v/>
      </c>
    </row>
    <row r="151" spans="2:64" ht="21" customHeight="1" x14ac:dyDescent="0.25">
      <c r="B151" s="1" t="s">
        <v>137</v>
      </c>
      <c r="C151" s="1" t="s">
        <v>427</v>
      </c>
      <c r="D151" s="1" t="s">
        <v>138</v>
      </c>
      <c r="E151" s="1" t="s">
        <v>54</v>
      </c>
      <c r="G151" s="3" t="s">
        <v>139</v>
      </c>
      <c r="W151" s="1" t="str">
        <f>IF(H151&gt;0,H151/100,"")</f>
        <v/>
      </c>
      <c r="X151" s="1" t="str">
        <f>IF(I151&gt;0,I151/100,"")</f>
        <v/>
      </c>
      <c r="Y151" s="1" t="str">
        <f>IF(J151&gt;0,J151/100,"")</f>
        <v/>
      </c>
      <c r="Z151" s="1" t="str">
        <f>IF(K151&gt;0,K151/100,"")</f>
        <v/>
      </c>
      <c r="AA151" s="1" t="str">
        <f>IF(L151&gt;0,L151/100,"")</f>
        <v/>
      </c>
      <c r="AB151" s="1" t="str">
        <f>IF(M151&gt;0,M151/100,"")</f>
        <v/>
      </c>
      <c r="AC151" s="1" t="str">
        <f>IF(N151&gt;0,N151/100,"")</f>
        <v/>
      </c>
      <c r="AD151" s="1" t="str">
        <f>IF(O151&gt;0,O151/100,"")</f>
        <v/>
      </c>
      <c r="AE151" s="1" t="str">
        <f>IF(P151&gt;0,P151/100,"")</f>
        <v/>
      </c>
      <c r="AF151" s="1" t="str">
        <f>IF(Q151&gt;0,Q151/100,"")</f>
        <v/>
      </c>
      <c r="AG151" s="1" t="str">
        <f>IF(R151&gt;0,R151/100,"")</f>
        <v/>
      </c>
      <c r="AH151" s="1" t="str">
        <f>IF(S151&gt;0,S151/100,"")</f>
        <v/>
      </c>
      <c r="AI151" s="1" t="str">
        <f>IF(T151&gt;0,T151/100,"")</f>
        <v/>
      </c>
      <c r="AJ151" s="1" t="str">
        <f>IF(U151&gt;0,U151/100,"")</f>
        <v/>
      </c>
      <c r="AK151" s="1" t="str">
        <f>IF(H151&gt;0,CONCATENATE(IF(W151&lt;=12,W151,W151-12),IF(OR(W151&lt;12,W151=24),"am","pm"),"-",IF(X151&lt;=12,X151,X151-12),IF(OR(X151&lt;12,X151=24),"am","pm")),"")</f>
        <v/>
      </c>
      <c r="AL151" s="1" t="str">
        <f>IF(J151&gt;0,CONCATENATE(IF(Y151&lt;=12,Y151,Y151-12),IF(OR(Y151&lt;12,Y151=24),"am","pm"),"-",IF(Z151&lt;=12,Z151,Z151-12),IF(OR(Z151&lt;12,Z151=24),"am","pm")),"")</f>
        <v/>
      </c>
      <c r="AM151" s="1" t="str">
        <f>IF(L151&gt;0,CONCATENATE(IF(AA151&lt;=12,AA151,AA151-12),IF(OR(AA151&lt;12,AA151=24),"am","pm"),"-",IF(AB151&lt;=12,AB151,AB151-12),IF(OR(AB151&lt;12,AB151=24),"am","pm")),"")</f>
        <v/>
      </c>
      <c r="AN151" s="1" t="str">
        <f>IF(N151&gt;0,CONCATENATE(IF(AC151&lt;=12,AC151,AC151-12),IF(OR(AC151&lt;12,AC151=24),"am","pm"),"-",IF(AD151&lt;=12,AD151,AD151-12),IF(OR(AD151&lt;12,AD151=24),"am","pm")),"")</f>
        <v/>
      </c>
      <c r="AO151" s="1" t="str">
        <f>IF(O151&gt;0,CONCATENATE(IF(AE151&lt;=12,AE151,AE151-12),IF(OR(AE151&lt;12,AE151=24),"am","pm"),"-",IF(AF151&lt;=12,AF151,AF151-12),IF(OR(AF151&lt;12,AF151=24),"am","pm")),"")</f>
        <v/>
      </c>
      <c r="AP151" s="1" t="str">
        <f>IF(R151&gt;0,CONCATENATE(IF(AG151&lt;=12,AG151,AG151-12),IF(OR(AG151&lt;12,AG151=24),"am","pm"),"-",IF(AH151&lt;=12,AH151,AH151-12),IF(OR(AH151&lt;12,AH151=24),"am","pm")),"")</f>
        <v/>
      </c>
      <c r="AQ151" s="1" t="str">
        <f>IF(T151&gt;0,CONCATENATE(IF(AI151&lt;=12,AI151,AI151-12),IF(OR(AI151&lt;12,AI151=24),"am","pm"),"-",IF(AJ151&lt;=12,AJ151,AJ151-12),IF(OR(AJ151&lt;12,AJ151=24),"am","pm")),"")</f>
        <v/>
      </c>
      <c r="AR151" s="8" t="s">
        <v>251</v>
      </c>
      <c r="AU151" s="1" t="s">
        <v>299</v>
      </c>
      <c r="AV151" s="5" t="s">
        <v>308</v>
      </c>
      <c r="AW151" s="5" t="s">
        <v>308</v>
      </c>
      <c r="AX151" s="6" t="str">
        <f>CONCATENATE("{
    'name': """,B151,""",
    'area': ","""",C151,""",",
"'hours': {
      'sunday-start':","""",H151,"""",", 'sunday-end':","""",I151,"""",", 'monday-start':","""",J151,"""",", 'monday-end':","""",K151,"""",", 'tuesday-start':","""",L151,"""",", 'tuesday-end':","""",M151,""", 'wednesday-start':","""",N151,""", 'wednesday-end':","""",O151,""", 'thursday-start':","""",P151,""", 'thursday-end':","""",Q151,""", 'friday-start':","""",R151,""", 'friday-end':","""",S151,""", 'saturday-start':","""",T151,""", 'saturday-end':","""",U151,"""","},","  'description': ","""",V151,"""",", 'link':","""",AR151,"""",", 'pricing':","""",E151,"""",",   'phone-number': ","""",F151,"""",", 'address': ","""",G151,"""",", 'other-amenities': [","'",AS151,"','",AT151,"','",AU151,"'","]",", 'has-drink':",AV151,", 'has-food':",AW151,"},")</f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51" s="1" t="str">
        <f>IF(AS151&gt;0,"&lt;img src=@img/outdoor.png@&gt;","")</f>
        <v/>
      </c>
      <c r="AZ151" s="1" t="str">
        <f>IF(AT151&gt;0,"&lt;img src=@img/pets.png@&gt;","")</f>
        <v/>
      </c>
      <c r="BA151" s="1" t="str">
        <f>IF(AU151="hard","&lt;img src=@img/hard.png@&gt;",IF(AU151="medium","&lt;img src=@img/medium.png@&gt;",IF(AU151="easy","&lt;img src=@img/easy.png@&gt;","")))</f>
        <v>&lt;img src=@img/hard.png@&gt;</v>
      </c>
      <c r="BB151" s="1" t="str">
        <f>IF(AV151="true","&lt;img src=@img/drinkicon.png@&gt;","")</f>
        <v/>
      </c>
      <c r="BC151" s="1" t="str">
        <f>IF(AW151="true","&lt;img src=@img/foodicon.png@&gt;","")</f>
        <v/>
      </c>
      <c r="BD151" s="1" t="str">
        <f>CONCATENATE(AY151,AZ151,BA151,BB151,BC151,BK151)</f>
        <v>&lt;img src=@img/hard.png@&gt;&lt;img src=@img/kidicon.png@&gt;</v>
      </c>
      <c r="BE151" s="1" t="str">
        <f>CONCATENATE(IF(AS151&gt;0,"outdoor ",""),IF(AT151&gt;0,"pet ",""),IF(AV151="true","drink ",""),IF(AW151="true","food ",""),AU151," ",E151," ",C151,IF(BJ151=TRUE," kid",""))</f>
        <v>hard low old kid</v>
      </c>
      <c r="BF151" s="1" t="str">
        <f>IF(C151="old","Old Town",IF(C151="campus","Near Campus",IF(C151="sfoco","South Foco",IF(C151="nfoco","North Foco",IF(C151="midtown","Midtown",IF(C151="cwest","Campus West",IF(C151="efoco","East FoCo",IF(C151="windsor","Windsor",""))))))))</f>
        <v>Old Town</v>
      </c>
      <c r="BG151" s="1">
        <v>40.588476999999997</v>
      </c>
      <c r="BH151" s="1">
        <v>-105.076657</v>
      </c>
      <c r="BI151" s="1" t="str">
        <f>CONCATENATE("[",BG151,",",BH151,"],")</f>
        <v>[40.588477,-105.076657],</v>
      </c>
      <c r="BJ151" s="1" t="b">
        <v>1</v>
      </c>
      <c r="BK151" s="1" t="str">
        <f>IF(BJ151&gt;0,"&lt;img src=@img/kidicon.png@&gt;","")</f>
        <v>&lt;img src=@img/kidicon.png@&gt;</v>
      </c>
      <c r="BL151" s="1" t="s">
        <v>443</v>
      </c>
    </row>
    <row r="152" spans="2:64" ht="21" customHeight="1" x14ac:dyDescent="0.25">
      <c r="B152" s="1" t="s">
        <v>118</v>
      </c>
      <c r="C152" s="1" t="s">
        <v>430</v>
      </c>
      <c r="D152" s="1" t="s">
        <v>119</v>
      </c>
      <c r="E152" s="1" t="s">
        <v>54</v>
      </c>
      <c r="G152" s="3" t="s">
        <v>120</v>
      </c>
      <c r="W152" s="1" t="str">
        <f>IF(H152&gt;0,H152/100,"")</f>
        <v/>
      </c>
      <c r="X152" s="1" t="str">
        <f>IF(I152&gt;0,I152/100,"")</f>
        <v/>
      </c>
      <c r="Y152" s="1" t="str">
        <f>IF(J152&gt;0,J152/100,"")</f>
        <v/>
      </c>
      <c r="Z152" s="1" t="str">
        <f>IF(K152&gt;0,K152/100,"")</f>
        <v/>
      </c>
      <c r="AA152" s="1" t="str">
        <f>IF(L152&gt;0,L152/100,"")</f>
        <v/>
      </c>
      <c r="AB152" s="1" t="str">
        <f>IF(M152&gt;0,M152/100,"")</f>
        <v/>
      </c>
      <c r="AC152" s="1" t="str">
        <f>IF(N152&gt;0,N152/100,"")</f>
        <v/>
      </c>
      <c r="AD152" s="1" t="str">
        <f>IF(O152&gt;0,O152/100,"")</f>
        <v/>
      </c>
      <c r="AE152" s="1" t="str">
        <f>IF(P152&gt;0,P152/100,"")</f>
        <v/>
      </c>
      <c r="AF152" s="1" t="str">
        <f>IF(Q152&gt;0,Q152/100,"")</f>
        <v/>
      </c>
      <c r="AG152" s="1" t="str">
        <f>IF(R152&gt;0,R152/100,"")</f>
        <v/>
      </c>
      <c r="AH152" s="1" t="str">
        <f>IF(S152&gt;0,S152/100,"")</f>
        <v/>
      </c>
      <c r="AI152" s="1" t="str">
        <f>IF(T152&gt;0,T152/100,"")</f>
        <v/>
      </c>
      <c r="AJ152" s="1" t="str">
        <f>IF(U152&gt;0,U152/100,"")</f>
        <v/>
      </c>
      <c r="AK152" s="1" t="str">
        <f>IF(H152&gt;0,CONCATENATE(IF(W152&lt;=12,W152,W152-12),IF(OR(W152&lt;12,W152=24),"am","pm"),"-",IF(X152&lt;=12,X152,X152-12),IF(OR(X152&lt;12,X152=24),"am","pm")),"")</f>
        <v/>
      </c>
      <c r="AL152" s="1" t="str">
        <f>IF(J152&gt;0,CONCATENATE(IF(Y152&lt;=12,Y152,Y152-12),IF(OR(Y152&lt;12,Y152=24),"am","pm"),"-",IF(Z152&lt;=12,Z152,Z152-12),IF(OR(Z152&lt;12,Z152=24),"am","pm")),"")</f>
        <v/>
      </c>
      <c r="AM152" s="1" t="str">
        <f>IF(L152&gt;0,CONCATENATE(IF(AA152&lt;=12,AA152,AA152-12),IF(OR(AA152&lt;12,AA152=24),"am","pm"),"-",IF(AB152&lt;=12,AB152,AB152-12),IF(OR(AB152&lt;12,AB152=24),"am","pm")),"")</f>
        <v/>
      </c>
      <c r="AN152" s="1" t="str">
        <f>IF(N152&gt;0,CONCATENATE(IF(AC152&lt;=12,AC152,AC152-12),IF(OR(AC152&lt;12,AC152=24),"am","pm"),"-",IF(AD152&lt;=12,AD152,AD152-12),IF(OR(AD152&lt;12,AD152=24),"am","pm")),"")</f>
        <v/>
      </c>
      <c r="AO152" s="1" t="str">
        <f>IF(O152&gt;0,CONCATENATE(IF(AE152&lt;=12,AE152,AE152-12),IF(OR(AE152&lt;12,AE152=24),"am","pm"),"-",IF(AF152&lt;=12,AF152,AF152-12),IF(OR(AF152&lt;12,AF152=24),"am","pm")),"")</f>
        <v/>
      </c>
      <c r="AP152" s="1" t="str">
        <f>IF(R152&gt;0,CONCATENATE(IF(AG152&lt;=12,AG152,AG152-12),IF(OR(AG152&lt;12,AG152=24),"am","pm"),"-",IF(AH152&lt;=12,AH152,AH152-12),IF(OR(AH152&lt;12,AH152=24),"am","pm")),"")</f>
        <v/>
      </c>
      <c r="AQ152" s="1" t="str">
        <f>IF(T152&gt;0,CONCATENATE(IF(AI152&lt;=12,AI152,AI152-12),IF(OR(AI152&lt;12,AI152=24),"am","pm"),"-",IF(AJ152&lt;=12,AJ152,AJ152-12),IF(OR(AJ152&lt;12,AJ152=24),"am","pm")),"")</f>
        <v/>
      </c>
      <c r="AR152" s="4" t="s">
        <v>328</v>
      </c>
      <c r="AU152" s="1" t="s">
        <v>300</v>
      </c>
      <c r="AV152" s="5" t="s">
        <v>308</v>
      </c>
      <c r="AW152" s="5" t="s">
        <v>308</v>
      </c>
      <c r="AX152" s="6" t="str">
        <f>CONCATENATE("{
    'name': """,B152,""",
    'area': ","""",C152,""",",
"'hours': {
      'sunday-start':","""",H152,"""",", 'sunday-end':","""",I152,"""",", 'monday-start':","""",J152,"""",", 'monday-end':","""",K152,"""",", 'tuesday-start':","""",L152,"""",", 'tuesday-end':","""",M152,""", 'wednesday-start':","""",N152,""", 'wednesday-end':","""",O152,""", 'thursday-start':","""",P152,""", 'thursday-end':","""",Q152,""", 'friday-start':","""",R152,""", 'friday-end':","""",S152,""", 'saturday-start':","""",T152,""", 'saturday-end':","""",U152,"""","},","  'description': ","""",V152,"""",", 'link':","""",AR152,"""",", 'pricing':","""",E152,"""",",   'phone-number': ","""",F152,"""",", 'address': ","""",G152,"""",", 'other-amenities': [","'",AS152,"','",AT152,"','",AU152,"'","]",", 'has-drink':",AV152,", 'has-food':",AW152,"},")</f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52" s="1" t="str">
        <f>IF(AS152&gt;0,"&lt;img src=@img/outdoor.png@&gt;","")</f>
        <v/>
      </c>
      <c r="AZ152" s="1" t="str">
        <f>IF(AT152&gt;0,"&lt;img src=@img/pets.png@&gt;","")</f>
        <v/>
      </c>
      <c r="BA152" s="1" t="str">
        <f>IF(AU152="hard","&lt;img src=@img/hard.png@&gt;",IF(AU152="medium","&lt;img src=@img/medium.png@&gt;",IF(AU152="easy","&lt;img src=@img/easy.png@&gt;","")))</f>
        <v>&lt;img src=@img/easy.png@&gt;</v>
      </c>
      <c r="BB152" s="1" t="str">
        <f>IF(AV152="true","&lt;img src=@img/drinkicon.png@&gt;","")</f>
        <v/>
      </c>
      <c r="BC152" s="1" t="str">
        <f>IF(AW152="true","&lt;img src=@img/foodicon.png@&gt;","")</f>
        <v/>
      </c>
      <c r="BD152" s="1" t="str">
        <f>CONCATENATE(AY152,AZ152,BA152,BB152,BC152,BK152)</f>
        <v>&lt;img src=@img/easy.png@&gt;</v>
      </c>
      <c r="BE152" s="1" t="str">
        <f>CONCATENATE(IF(AS152&gt;0,"outdoor ",""),IF(AT152&gt;0,"pet ",""),IF(AV152="true","drink ",""),IF(AW152="true","food ",""),AU152," ",E152," ",C152,IF(BJ152=TRUE," kid",""))</f>
        <v>easy low cwest</v>
      </c>
      <c r="BF152" s="1" t="str">
        <f>IF(C152="old","Old Town",IF(C152="campus","Near Campus",IF(C152="sfoco","South Foco",IF(C152="nfoco","North Foco",IF(C152="midtown","Midtown",IF(C152="cwest","Campus West",IF(C152="efoco","East FoCo",IF(C152="windsor","Windsor",""))))))))</f>
        <v>Campus West</v>
      </c>
      <c r="BG152" s="1">
        <v>40.574905999999999</v>
      </c>
      <c r="BH152" s="1">
        <v>-105.114704</v>
      </c>
      <c r="BI152" s="1" t="str">
        <f>CONCATENATE("[",BG152,",",BH152,"],")</f>
        <v>[40.574906,-105.114704],</v>
      </c>
      <c r="BK152" s="1" t="str">
        <f>IF(BJ152&gt;0,"&lt;img src=@img/kidicon.png@&gt;","")</f>
        <v/>
      </c>
    </row>
    <row r="153" spans="2:64" ht="21" customHeight="1" x14ac:dyDescent="0.25">
      <c r="B153" s="1" t="s">
        <v>630</v>
      </c>
      <c r="C153" s="1" t="s">
        <v>427</v>
      </c>
      <c r="G153" s="9" t="s">
        <v>631</v>
      </c>
      <c r="W153" s="1" t="str">
        <f>IF(H153&gt;0,H153/100,"")</f>
        <v/>
      </c>
      <c r="X153" s="1" t="str">
        <f>IF(I153&gt;0,I153/100,"")</f>
        <v/>
      </c>
      <c r="Y153" s="1" t="str">
        <f>IF(J153&gt;0,J153/100,"")</f>
        <v/>
      </c>
      <c r="Z153" s="1" t="str">
        <f>IF(K153&gt;0,K153/100,"")</f>
        <v/>
      </c>
      <c r="AA153" s="1" t="str">
        <f>IF(L153&gt;0,L153/100,"")</f>
        <v/>
      </c>
      <c r="AB153" s="1" t="str">
        <f>IF(M153&gt;0,M153/100,"")</f>
        <v/>
      </c>
      <c r="AC153" s="1" t="str">
        <f>IF(N153&gt;0,N153/100,"")</f>
        <v/>
      </c>
      <c r="AD153" s="1" t="str">
        <f>IF(O153&gt;0,O153/100,"")</f>
        <v/>
      </c>
      <c r="AE153" s="1" t="str">
        <f>IF(P153&gt;0,P153/100,"")</f>
        <v/>
      </c>
      <c r="AF153" s="1" t="str">
        <f>IF(Q153&gt;0,Q153/100,"")</f>
        <v/>
      </c>
      <c r="AG153" s="1" t="str">
        <f>IF(R153&gt;0,R153/100,"")</f>
        <v/>
      </c>
      <c r="AH153" s="1" t="str">
        <f>IF(S153&gt;0,S153/100,"")</f>
        <v/>
      </c>
      <c r="AI153" s="1" t="str">
        <f>IF(T153&gt;0,T153/100,"")</f>
        <v/>
      </c>
      <c r="AJ153" s="1" t="str">
        <f>IF(U153&gt;0,U153/100,"")</f>
        <v/>
      </c>
      <c r="AK153" s="1" t="str">
        <f>IF(H153&gt;0,CONCATENATE(IF(W153&lt;=12,W153,W153-12),IF(OR(W153&lt;12,W153=24),"am","pm"),"-",IF(X153&lt;=12,X153,X153-12),IF(OR(X153&lt;12,X153=24),"am","pm")),"")</f>
        <v/>
      </c>
      <c r="AL153" s="1" t="str">
        <f>IF(J153&gt;0,CONCATENATE(IF(Y153&lt;=12,Y153,Y153-12),IF(OR(Y153&lt;12,Y153=24),"am","pm"),"-",IF(Z153&lt;=12,Z153,Z153-12),IF(OR(Z153&lt;12,Z153=24),"am","pm")),"")</f>
        <v/>
      </c>
      <c r="AM153" s="1" t="str">
        <f>IF(L153&gt;0,CONCATENATE(IF(AA153&lt;=12,AA153,AA153-12),IF(OR(AA153&lt;12,AA153=24),"am","pm"),"-",IF(AB153&lt;=12,AB153,AB153-12),IF(OR(AB153&lt;12,AB153=24),"am","pm")),"")</f>
        <v/>
      </c>
      <c r="AN153" s="1" t="str">
        <f>IF(N153&gt;0,CONCATENATE(IF(AC153&lt;=12,AC153,AC153-12),IF(OR(AC153&lt;12,AC153=24),"am","pm"),"-",IF(AD153&lt;=12,AD153,AD153-12),IF(OR(AD153&lt;12,AD153=24),"am","pm")),"")</f>
        <v/>
      </c>
      <c r="AO153" s="1" t="str">
        <f>IF(O153&gt;0,CONCATENATE(IF(AE153&lt;=12,AE153,AE153-12),IF(OR(AE153&lt;12,AE153=24),"am","pm"),"-",IF(AF153&lt;=12,AF153,AF153-12),IF(OR(AF153&lt;12,AF153=24),"am","pm")),"")</f>
        <v/>
      </c>
      <c r="AP153" s="1" t="str">
        <f>IF(R153&gt;0,CONCATENATE(IF(AG153&lt;=12,AG153,AG153-12),IF(OR(AG153&lt;12,AG153=24),"am","pm"),"-",IF(AH153&lt;=12,AH153,AH153-12),IF(OR(AH153&lt;12,AH153=24),"am","pm")),"")</f>
        <v/>
      </c>
      <c r="AQ153" s="1" t="str">
        <f>IF(T153&gt;0,CONCATENATE(IF(AI153&lt;=12,AI153,AI153-12),IF(OR(AI153&lt;12,AI153=24),"am","pm"),"-",IF(AJ153&lt;=12,AJ153,AJ153-12),IF(OR(AJ153&lt;12,AJ153=24),"am","pm")),"")</f>
        <v/>
      </c>
      <c r="AR153" s="15" t="s">
        <v>632</v>
      </c>
      <c r="AU153" s="1" t="s">
        <v>299</v>
      </c>
      <c r="AV153" s="1" t="b">
        <v>0</v>
      </c>
      <c r="AW153" s="1" t="b">
        <v>0</v>
      </c>
      <c r="AX153" s="6" t="str">
        <f>CONCATENATE("{
    'name': """,B153,""",
    'area': ","""",C153,""",",
"'hours': {
      'sunday-start':","""",H153,"""",", 'sunday-end':","""",I153,"""",", 'monday-start':","""",J153,"""",", 'monday-end':","""",K153,"""",", 'tuesday-start':","""",L153,"""",", 'tuesday-end':","""",M153,""", 'wednesday-start':","""",N153,""", 'wednesday-end':","""",O153,""", 'thursday-start':","""",P153,""", 'thursday-end':","""",Q153,""", 'friday-start':","""",R153,""", 'friday-end':","""",S153,""", 'saturday-start':","""",T153,""", 'saturday-end':","""",U153,"""","},","  'description': ","""",V153,"""",", 'link':","""",AR153,"""",", 'pricing':","""",E153,"""",",   'phone-number': ","""",F153,"""",", 'address': ","""",G153,"""",", 'other-amenities': [","'",AS153,"','",AT153,"','",AU153,"'","]",", 'has-drink':",AV153,", 'has-food':",AW153,"},")</f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3" s="1" t="str">
        <f>IF(AS153&gt;0,"&lt;img src=@img/outdoor.png@&gt;","")</f>
        <v/>
      </c>
      <c r="AZ153" s="1" t="str">
        <f>IF(AT153&gt;0,"&lt;img src=@img/pets.png@&gt;","")</f>
        <v/>
      </c>
      <c r="BA153" s="1" t="str">
        <f>IF(AU153="hard","&lt;img src=@img/hard.png@&gt;",IF(AU153="medium","&lt;img src=@img/medium.png@&gt;",IF(AU153="easy","&lt;img src=@img/easy.png@&gt;","")))</f>
        <v>&lt;img src=@img/hard.png@&gt;</v>
      </c>
      <c r="BB153" s="1" t="str">
        <f>IF(AV153="true","&lt;img src=@img/drinkicon.png@&gt;","")</f>
        <v/>
      </c>
      <c r="BC153" s="1" t="str">
        <f>IF(AW153="true","&lt;img src=@img/foodicon.png@&gt;","")</f>
        <v/>
      </c>
      <c r="BD153" s="1" t="str">
        <f>CONCATENATE(AY153,AZ153,BA153,BB153,BC153,BK153)</f>
        <v>&lt;img src=@img/hard.png@&gt;</v>
      </c>
      <c r="BE153" s="1" t="str">
        <f>CONCATENATE(IF(AS153&gt;0,"outdoor ",""),IF(AT153&gt;0,"pet ",""),IF(AV153="true","drink ",""),IF(AW153="true","food ",""),AU153," ",E153," ",C153,IF(BJ153=TRUE," kid",""))</f>
        <v>hard  old</v>
      </c>
      <c r="BF153" s="1" t="str">
        <f>IF(C153="old","Old Town",IF(C153="campus","Near Campus",IF(C153="sfoco","South Foco",IF(C153="nfoco","North Foco",IF(C153="midtown","Midtown",IF(C153="cwest","Campus West",IF(C153="efoco","East FoCo",IF(C153="windsor","Windsor",""))))))))</f>
        <v>Old Town</v>
      </c>
      <c r="BG153" s="1">
        <v>40.587420000000002</v>
      </c>
      <c r="BH153" s="1">
        <v>-105.0784</v>
      </c>
      <c r="BI153" s="1" t="str">
        <f>CONCATENATE("[",BG153,",",BH153,"],")</f>
        <v>[40.58742,-105.0784],</v>
      </c>
    </row>
    <row r="154" spans="2:64" ht="21" customHeight="1" x14ac:dyDescent="0.25">
      <c r="B154" s="1" t="s">
        <v>40</v>
      </c>
      <c r="C154" s="1" t="s">
        <v>427</v>
      </c>
      <c r="D154" s="1" t="s">
        <v>41</v>
      </c>
      <c r="E154" s="1" t="s">
        <v>432</v>
      </c>
      <c r="G154" s="3" t="s">
        <v>42</v>
      </c>
      <c r="W154" s="1" t="str">
        <f>IF(H154&gt;0,H154/100,"")</f>
        <v/>
      </c>
      <c r="X154" s="1" t="str">
        <f>IF(I154&gt;0,I154/100,"")</f>
        <v/>
      </c>
      <c r="Y154" s="1" t="str">
        <f>IF(J154&gt;0,J154/100,"")</f>
        <v/>
      </c>
      <c r="Z154" s="1" t="str">
        <f>IF(K154&gt;0,K154/100,"")</f>
        <v/>
      </c>
      <c r="AA154" s="1" t="str">
        <f>IF(L154&gt;0,L154/100,"")</f>
        <v/>
      </c>
      <c r="AB154" s="1" t="str">
        <f>IF(M154&gt;0,M154/100,"")</f>
        <v/>
      </c>
      <c r="AC154" s="1" t="str">
        <f>IF(N154&gt;0,N154/100,"")</f>
        <v/>
      </c>
      <c r="AD154" s="1" t="str">
        <f>IF(O154&gt;0,O154/100,"")</f>
        <v/>
      </c>
      <c r="AE154" s="1" t="str">
        <f>IF(P154&gt;0,P154/100,"")</f>
        <v/>
      </c>
      <c r="AF154" s="1" t="str">
        <f>IF(Q154&gt;0,Q154/100,"")</f>
        <v/>
      </c>
      <c r="AG154" s="1" t="str">
        <f>IF(R154&gt;0,R154/100,"")</f>
        <v/>
      </c>
      <c r="AH154" s="1" t="str">
        <f>IF(S154&gt;0,S154/100,"")</f>
        <v/>
      </c>
      <c r="AI154" s="1" t="str">
        <f>IF(T154&gt;0,T154/100,"")</f>
        <v/>
      </c>
      <c r="AJ154" s="1" t="str">
        <f>IF(U154&gt;0,U154/100,"")</f>
        <v/>
      </c>
      <c r="AK154" s="1" t="str">
        <f>IF(H154&gt;0,CONCATENATE(IF(W154&lt;=12,W154,W154-12),IF(OR(W154&lt;12,W154=24),"am","pm"),"-",IF(X154&lt;=12,X154,X154-12),IF(OR(X154&lt;12,X154=24),"am","pm")),"")</f>
        <v/>
      </c>
      <c r="AL154" s="1" t="str">
        <f>IF(J154&gt;0,CONCATENATE(IF(Y154&lt;=12,Y154,Y154-12),IF(OR(Y154&lt;12,Y154=24),"am","pm"),"-",IF(Z154&lt;=12,Z154,Z154-12),IF(OR(Z154&lt;12,Z154=24),"am","pm")),"")</f>
        <v/>
      </c>
      <c r="AM154" s="1" t="str">
        <f>IF(L154&gt;0,CONCATENATE(IF(AA154&lt;=12,AA154,AA154-12),IF(OR(AA154&lt;12,AA154=24),"am","pm"),"-",IF(AB154&lt;=12,AB154,AB154-12),IF(OR(AB154&lt;12,AB154=24),"am","pm")),"")</f>
        <v/>
      </c>
      <c r="AN154" s="1" t="str">
        <f>IF(N154&gt;0,CONCATENATE(IF(AC154&lt;=12,AC154,AC154-12),IF(OR(AC154&lt;12,AC154=24),"am","pm"),"-",IF(AD154&lt;=12,AD154,AD154-12),IF(OR(AD154&lt;12,AD154=24),"am","pm")),"")</f>
        <v/>
      </c>
      <c r="AO154" s="1" t="str">
        <f>IF(O154&gt;0,CONCATENATE(IF(AE154&lt;=12,AE154,AE154-12),IF(OR(AE154&lt;12,AE154=24),"am","pm"),"-",IF(AF154&lt;=12,AF154,AF154-12),IF(OR(AF154&lt;12,AF154=24),"am","pm")),"")</f>
        <v/>
      </c>
      <c r="AP154" s="1" t="str">
        <f>IF(R154&gt;0,CONCATENATE(IF(AG154&lt;=12,AG154,AG154-12),IF(OR(AG154&lt;12,AG154=24),"am","pm"),"-",IF(AH154&lt;=12,AH154,AH154-12),IF(OR(AH154&lt;12,AH154=24),"am","pm")),"")</f>
        <v/>
      </c>
      <c r="AQ154" s="1" t="str">
        <f>IF(T154&gt;0,CONCATENATE(IF(AI154&lt;=12,AI154,AI154-12),IF(OR(AI154&lt;12,AI154=24),"am","pm"),"-",IF(AJ154&lt;=12,AJ154,AJ154-12),IF(OR(AJ154&lt;12,AJ154=24),"am","pm")),"")</f>
        <v/>
      </c>
      <c r="AR154" s="1" t="s">
        <v>235</v>
      </c>
      <c r="AS154" s="1" t="s">
        <v>296</v>
      </c>
      <c r="AU154" s="1" t="s">
        <v>28</v>
      </c>
      <c r="AV154" s="5" t="s">
        <v>308</v>
      </c>
      <c r="AW154" s="5" t="s">
        <v>308</v>
      </c>
      <c r="AX154" s="6" t="str">
        <f>CONCATENATE("{
    'name': """,B154,""",
    'area': ","""",C154,""",",
"'hours': {
      'sunday-start':","""",H154,"""",", 'sunday-end':","""",I154,"""",", 'monday-start':","""",J154,"""",", 'monday-end':","""",K154,"""",", 'tuesday-start':","""",L154,"""",", 'tuesday-end':","""",M154,""", 'wednesday-start':","""",N154,""", 'wednesday-end':","""",O154,""", 'thursday-start':","""",P154,""", 'thursday-end':","""",Q154,""", 'friday-start':","""",R154,""", 'friday-end':","""",S154,""", 'saturday-start':","""",T154,""", 'saturday-end':","""",U154,"""","},","  'description': ","""",V154,"""",", 'link':","""",AR154,"""",", 'pricing':","""",E154,"""",",   'phone-number': ","""",F154,"""",", 'address': ","""",G154,"""",", 'other-amenities': [","'",AS154,"','",AT154,"','",AU154,"'","]",", 'has-drink':",AV154,", 'has-food':",AW154,"},")</f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4" s="1" t="str">
        <f>IF(AS154&gt;0,"&lt;img src=@img/outdoor.png@&gt;","")</f>
        <v>&lt;img src=@img/outdoor.png@&gt;</v>
      </c>
      <c r="AZ154" s="1" t="str">
        <f>IF(AT154&gt;0,"&lt;img src=@img/pets.png@&gt;","")</f>
        <v/>
      </c>
      <c r="BA154" s="1" t="str">
        <f>IF(AU154="hard","&lt;img src=@img/hard.png@&gt;",IF(AU154="medium","&lt;img src=@img/medium.png@&gt;",IF(AU154="easy","&lt;img src=@img/easy.png@&gt;","")))</f>
        <v>&lt;img src=@img/medium.png@&gt;</v>
      </c>
      <c r="BB154" s="1" t="str">
        <f>IF(AV154="true","&lt;img src=@img/drinkicon.png@&gt;","")</f>
        <v/>
      </c>
      <c r="BC154" s="1" t="str">
        <f>IF(AW154="true","&lt;img src=@img/foodicon.png@&gt;","")</f>
        <v/>
      </c>
      <c r="BD154" s="1" t="str">
        <f>CONCATENATE(AY154,AZ154,BA154,BB154,BC154,BK154)</f>
        <v>&lt;img src=@img/outdoor.png@&gt;&lt;img src=@img/medium.png@&gt;&lt;img src=@img/kidicon.png@&gt;</v>
      </c>
      <c r="BE154" s="1" t="str">
        <f>CONCATENATE(IF(AS154&gt;0,"outdoor ",""),IF(AT154&gt;0,"pet ",""),IF(AV154="true","drink ",""),IF(AW154="true","food ",""),AU154," ",E154," ",C154,IF(BJ154=TRUE," kid",""))</f>
        <v>outdoor medium med old kid</v>
      </c>
      <c r="BF154" s="1" t="str">
        <f>IF(C154="old","Old Town",IF(C154="campus","Near Campus",IF(C154="sfoco","South Foco",IF(C154="nfoco","North Foco",IF(C154="midtown","Midtown",IF(C154="cwest","Campus West",IF(C154="efoco","East FoCo",IF(C154="windsor","Windsor",""))))))))</f>
        <v>Old Town</v>
      </c>
      <c r="BG154" s="1">
        <v>40.585056999999999</v>
      </c>
      <c r="BH154" s="1">
        <v>-105.076543</v>
      </c>
      <c r="BI154" s="1" t="str">
        <f>CONCATENATE("[",BG154,",",BH154,"],")</f>
        <v>[40.585057,-105.076543],</v>
      </c>
      <c r="BJ154" s="1" t="b">
        <v>1</v>
      </c>
      <c r="BK154" s="1" t="str">
        <f>IF(BJ154&gt;0,"&lt;img src=@img/kidicon.png@&gt;","")</f>
        <v>&lt;img src=@img/kidicon.png@&gt;</v>
      </c>
      <c r="BL154" s="1" t="s">
        <v>444</v>
      </c>
    </row>
    <row r="155" spans="2:64" ht="21" customHeight="1" x14ac:dyDescent="0.25">
      <c r="B155" s="1" t="s">
        <v>37</v>
      </c>
      <c r="C155" s="1" t="s">
        <v>309</v>
      </c>
      <c r="D155" s="1" t="s">
        <v>38</v>
      </c>
      <c r="E155" s="1" t="s">
        <v>432</v>
      </c>
      <c r="G155" s="3" t="s">
        <v>39</v>
      </c>
      <c r="H155" s="1">
        <v>1130</v>
      </c>
      <c r="I155" s="1">
        <v>1400</v>
      </c>
      <c r="J155" s="1">
        <v>1100</v>
      </c>
      <c r="K155" s="1">
        <v>1400</v>
      </c>
      <c r="L155" s="1">
        <v>1100</v>
      </c>
      <c r="M155" s="1">
        <v>1400</v>
      </c>
      <c r="N155" s="1">
        <v>1100</v>
      </c>
      <c r="O155" s="1">
        <v>1400</v>
      </c>
      <c r="P155" s="1">
        <v>1100</v>
      </c>
      <c r="Q155" s="1">
        <v>1400</v>
      </c>
      <c r="R155" s="1">
        <v>1100</v>
      </c>
      <c r="S155" s="1">
        <v>1400</v>
      </c>
      <c r="T155" s="1">
        <v>1130</v>
      </c>
      <c r="U155" s="1">
        <v>1400</v>
      </c>
      <c r="V155" s="1" t="s">
        <v>234</v>
      </c>
      <c r="W155" s="1">
        <f>IF(H155&gt;0,H155/100,"")</f>
        <v>11.3</v>
      </c>
      <c r="X155" s="1">
        <f>IF(I155&gt;0,I155/100,"")</f>
        <v>14</v>
      </c>
      <c r="Y155" s="1">
        <f>IF(J155&gt;0,J155/100,"")</f>
        <v>11</v>
      </c>
      <c r="Z155" s="1">
        <f>IF(K155&gt;0,K155/100,"")</f>
        <v>14</v>
      </c>
      <c r="AA155" s="1">
        <f>IF(L155&gt;0,L155/100,"")</f>
        <v>11</v>
      </c>
      <c r="AB155" s="1">
        <f>IF(M155&gt;0,M155/100,"")</f>
        <v>14</v>
      </c>
      <c r="AC155" s="1">
        <f>IF(N155&gt;0,N155/100,"")</f>
        <v>11</v>
      </c>
      <c r="AD155" s="1">
        <f>IF(O155&gt;0,O155/100,"")</f>
        <v>14</v>
      </c>
      <c r="AE155" s="1">
        <f>IF(P155&gt;0,P155/100,"")</f>
        <v>11</v>
      </c>
      <c r="AF155" s="1">
        <f>IF(Q155&gt;0,Q155/100,"")</f>
        <v>14</v>
      </c>
      <c r="AG155" s="1">
        <f>IF(R155&gt;0,R155/100,"")</f>
        <v>11</v>
      </c>
      <c r="AH155" s="1">
        <f>IF(S155&gt;0,S155/100,"")</f>
        <v>14</v>
      </c>
      <c r="AI155" s="1">
        <f>IF(T155&gt;0,T155/100,"")</f>
        <v>11.3</v>
      </c>
      <c r="AJ155" s="1">
        <f>IF(U155&gt;0,U155/100,"")</f>
        <v>14</v>
      </c>
      <c r="AK155" s="1" t="str">
        <f>IF(H155&gt;0,CONCATENATE(IF(W155&lt;=12,W155,W155-12),IF(OR(W155&lt;12,W155=24),"am","pm"),"-",IF(X155&lt;=12,X155,X155-12),IF(OR(X155&lt;12,X155=24),"am","pm")),"")</f>
        <v>11.3am-2pm</v>
      </c>
      <c r="AL155" s="1" t="str">
        <f>IF(J155&gt;0,CONCATENATE(IF(Y155&lt;=12,Y155,Y155-12),IF(OR(Y155&lt;12,Y155=24),"am","pm"),"-",IF(Z155&lt;=12,Z155,Z155-12),IF(OR(Z155&lt;12,Z155=24),"am","pm")),"")</f>
        <v>11am-2pm</v>
      </c>
      <c r="AM155" s="1" t="str">
        <f>IF(L155&gt;0,CONCATENATE(IF(AA155&lt;=12,AA155,AA155-12),IF(OR(AA155&lt;12,AA155=24),"am","pm"),"-",IF(AB155&lt;=12,AB155,AB155-12),IF(OR(AB155&lt;12,AB155=24),"am","pm")),"")</f>
        <v>11am-2pm</v>
      </c>
      <c r="AN155" s="1" t="str">
        <f>IF(N155&gt;0,CONCATENATE(IF(AC155&lt;=12,AC155,AC155-12),IF(OR(AC155&lt;12,AC155=24),"am","pm"),"-",IF(AD155&lt;=12,AD155,AD155-12),IF(OR(AD155&lt;12,AD155=24),"am","pm")),"")</f>
        <v>11am-2pm</v>
      </c>
      <c r="AO155" s="1" t="str">
        <f>IF(O155&gt;0,CONCATENATE(IF(AE155&lt;=12,AE155,AE155-12),IF(OR(AE155&lt;12,AE155=24),"am","pm"),"-",IF(AF155&lt;=12,AF155,AF155-12),IF(OR(AF155&lt;12,AF155=24),"am","pm")),"")</f>
        <v>11am-2pm</v>
      </c>
      <c r="AP155" s="1" t="str">
        <f>IF(R155&gt;0,CONCATENATE(IF(AG155&lt;=12,AG155,AG155-12),IF(OR(AG155&lt;12,AG155=24),"am","pm"),"-",IF(AH155&lt;=12,AH155,AH155-12),IF(OR(AH155&lt;12,AH155=24),"am","pm")),"")</f>
        <v>11am-2pm</v>
      </c>
      <c r="AQ155" s="1" t="str">
        <f>IF(T155&gt;0,CONCATENATE(IF(AI155&lt;=12,AI155,AI155-12),IF(OR(AI155&lt;12,AI155=24),"am","pm"),"-",IF(AJ155&lt;=12,AJ155,AJ155-12),IF(OR(AJ155&lt;12,AJ155=24),"am","pm")),"")</f>
        <v>11.3am-2pm</v>
      </c>
      <c r="AR155" s="1" t="s">
        <v>233</v>
      </c>
      <c r="AU155" s="1" t="s">
        <v>28</v>
      </c>
      <c r="AV155" s="5" t="s">
        <v>307</v>
      </c>
      <c r="AW155" s="5" t="s">
        <v>307</v>
      </c>
      <c r="AX155" s="6" t="str">
        <f>CONCATENATE("{
    'name': """,B155,""",
    'area': ","""",C155,""",",
"'hours': {
      'sunday-start':","""",H155,"""",", 'sunday-end':","""",I155,"""",", 'monday-start':","""",J155,"""",", 'monday-end':","""",K155,"""",", 'tuesday-start':","""",L155,"""",", 'tuesday-end':","""",M155,""", 'wednesday-start':","""",N155,""", 'wednesday-end':","""",O155,""", 'thursday-start':","""",P155,""", 'thursday-end':","""",Q155,""", 'friday-start':","""",R155,""", 'friday-end':","""",S155,""", 'saturday-start':","""",T155,""", 'saturday-end':","""",U155,"""","},","  'description': ","""",V155,"""",", 'link':","""",AR155,"""",", 'pricing':","""",E155,"""",",   'phone-number': ","""",F155,"""",", 'address': ","""",G155,"""",", 'other-amenities': [","'",AS155,"','",AT155,"','",AU155,"'","]",", 'has-drink':",AV155,", 'has-food':",AW155,"},")</f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5" s="1" t="str">
        <f>IF(AS155&gt;0,"&lt;img src=@img/outdoor.png@&gt;","")</f>
        <v/>
      </c>
      <c r="AZ155" s="1" t="str">
        <f>IF(AT155&gt;0,"&lt;img src=@img/pets.png@&gt;","")</f>
        <v/>
      </c>
      <c r="BA155" s="1" t="str">
        <f>IF(AU155="hard","&lt;img src=@img/hard.png@&gt;",IF(AU155="medium","&lt;img src=@img/medium.png@&gt;",IF(AU155="easy","&lt;img src=@img/easy.png@&gt;","")))</f>
        <v>&lt;img src=@img/medium.png@&gt;</v>
      </c>
      <c r="BB155" s="1" t="str">
        <f>IF(AV155="true","&lt;img src=@img/drinkicon.png@&gt;","")</f>
        <v>&lt;img src=@img/drinkicon.png@&gt;</v>
      </c>
      <c r="BC155" s="1" t="str">
        <f>IF(AW155="true","&lt;img src=@img/foodicon.png@&gt;","")</f>
        <v>&lt;img src=@img/foodicon.png@&gt;</v>
      </c>
      <c r="BD155" s="1" t="str">
        <f>CONCATENATE(AY155,AZ155,BA155,BB155,BC155,BK155)</f>
        <v>&lt;img src=@img/medium.png@&gt;&lt;img src=@img/drinkicon.png@&gt;&lt;img src=@img/foodicon.png@&gt;</v>
      </c>
      <c r="BE155" s="1" t="str">
        <f>CONCATENATE(IF(AS155&gt;0,"outdoor ",""),IF(AT155&gt;0,"pet ",""),IF(AV155="true","drink ",""),IF(AW155="true","food ",""),AU155," ",E155," ",C155,IF(BJ155=TRUE," kid",""))</f>
        <v>drink food medium med campus</v>
      </c>
      <c r="BF155" s="1" t="str">
        <f>IF(C155="old","Old Town",IF(C155="campus","Near Campus",IF(C155="sfoco","South Foco",IF(C155="nfoco","North Foco",IF(C155="midtown","Midtown",IF(C155="cwest","Campus West",IF(C155="efoco","East FoCo",IF(C155="windsor","Windsor",""))))))))</f>
        <v>Near Campus</v>
      </c>
      <c r="BG155" s="1">
        <v>40.567421000000003</v>
      </c>
      <c r="BH155" s="1">
        <v>-105.079369</v>
      </c>
      <c r="BI155" s="1" t="str">
        <f>CONCATENATE("[",BG155,",",BH155,"],")</f>
        <v>[40.567421,-105.079369],</v>
      </c>
      <c r="BK155" s="1" t="str">
        <f>IF(BJ155&gt;0,"&lt;img src=@img/kidicon.png@&gt;","")</f>
        <v/>
      </c>
    </row>
    <row r="156" spans="2:64" ht="21" customHeight="1" x14ac:dyDescent="0.25">
      <c r="B156" s="1" t="s">
        <v>671</v>
      </c>
      <c r="E156" s="1" t="s">
        <v>432</v>
      </c>
      <c r="G156" s="1" t="s">
        <v>694</v>
      </c>
      <c r="W156" s="1" t="str">
        <f>IF(H156&gt;0,H156/100,"")</f>
        <v/>
      </c>
      <c r="X156" s="1" t="str">
        <f>IF(I156&gt;0,I156/100,"")</f>
        <v/>
      </c>
      <c r="Y156" s="1" t="str">
        <f>IF(J156&gt;0,J156/100,"")</f>
        <v/>
      </c>
      <c r="Z156" s="1" t="str">
        <f>IF(K156&gt;0,K156/100,"")</f>
        <v/>
      </c>
      <c r="AA156" s="1" t="str">
        <f>IF(L156&gt;0,L156/100,"")</f>
        <v/>
      </c>
      <c r="AB156" s="1" t="str">
        <f>IF(M156&gt;0,M156/100,"")</f>
        <v/>
      </c>
      <c r="AC156" s="1" t="str">
        <f>IF(N156&gt;0,N156/100,"")</f>
        <v/>
      </c>
      <c r="AD156" s="1" t="str">
        <f>IF(O156&gt;0,O156/100,"")</f>
        <v/>
      </c>
      <c r="AE156" s="1" t="str">
        <f>IF(P156&gt;0,P156/100,"")</f>
        <v/>
      </c>
      <c r="AF156" s="1" t="str">
        <f>IF(Q156&gt;0,Q156/100,"")</f>
        <v/>
      </c>
      <c r="AG156" s="1" t="str">
        <f>IF(R156&gt;0,R156/100,"")</f>
        <v/>
      </c>
      <c r="AH156" s="1" t="str">
        <f>IF(S156&gt;0,S156/100,"")</f>
        <v/>
      </c>
      <c r="AI156" s="1" t="str">
        <f>IF(T156&gt;0,T156/100,"")</f>
        <v/>
      </c>
      <c r="AJ156" s="1" t="str">
        <f>IF(U156&gt;0,U156/100,"")</f>
        <v/>
      </c>
      <c r="AK156" s="1" t="str">
        <f>IF(H156&gt;0,CONCATENATE(IF(W156&lt;=12,W156,W156-12),IF(OR(W156&lt;12,W156=24),"am","pm"),"-",IF(X156&lt;=12,X156,X156-12),IF(OR(X156&lt;12,X156=24),"am","pm")),"")</f>
        <v/>
      </c>
      <c r="AL156" s="1" t="str">
        <f>IF(J156&gt;0,CONCATENATE(IF(Y156&lt;=12,Y156,Y156-12),IF(OR(Y156&lt;12,Y156=24),"am","pm"),"-",IF(Z156&lt;=12,Z156,Z156-12),IF(OR(Z156&lt;12,Z156=24),"am","pm")),"")</f>
        <v/>
      </c>
      <c r="AM156" s="1" t="str">
        <f>IF(L156&gt;0,CONCATENATE(IF(AA156&lt;=12,AA156,AA156-12),IF(OR(AA156&lt;12,AA156=24),"am","pm"),"-",IF(AB156&lt;=12,AB156,AB156-12),IF(OR(AB156&lt;12,AB156=24),"am","pm")),"")</f>
        <v/>
      </c>
      <c r="AN156" s="1" t="str">
        <f>IF(N156&gt;0,CONCATENATE(IF(AC156&lt;=12,AC156,AC156-12),IF(OR(AC156&lt;12,AC156=24),"am","pm"),"-",IF(AD156&lt;=12,AD156,AD156-12),IF(OR(AD156&lt;12,AD156=24),"am","pm")),"")</f>
        <v/>
      </c>
      <c r="AO156" s="1" t="str">
        <f>IF(O156&gt;0,CONCATENATE(IF(AE156&lt;=12,AE156,AE156-12),IF(OR(AE156&lt;12,AE156=24),"am","pm"),"-",IF(AF156&lt;=12,AF156,AF156-12),IF(OR(AF156&lt;12,AF156=24),"am","pm")),"")</f>
        <v/>
      </c>
      <c r="AP156" s="1" t="str">
        <f>IF(R156&gt;0,CONCATENATE(IF(AG156&lt;=12,AG156,AG156-12),IF(OR(AG156&lt;12,AG156=24),"am","pm"),"-",IF(AH156&lt;=12,AH156,AH156-12),IF(OR(AH156&lt;12,AH156=24),"am","pm")),"")</f>
        <v/>
      </c>
      <c r="AQ156" s="1" t="str">
        <f>IF(T156&gt;0,CONCATENATE(IF(AI156&lt;=12,AI156,AI156-12),IF(OR(AI156&lt;12,AI156=24),"am","pm"),"-",IF(AJ156&lt;=12,AJ156,AJ156-12),IF(OR(AJ156&lt;12,AJ156=24),"am","pm")),"")</f>
        <v/>
      </c>
      <c r="AU156" s="1" t="s">
        <v>300</v>
      </c>
      <c r="AV156" s="5" t="s">
        <v>308</v>
      </c>
      <c r="AW156" s="5" t="s">
        <v>308</v>
      </c>
      <c r="AX156" s="6" t="str">
        <f>CONCATENATE("{
    'name': """,B156,""",
    'area': ","""",C156,""",",
"'hours': {
      'sunday-start':","""",H156,"""",", 'sunday-end':","""",I156,"""",", 'monday-start':","""",J156,"""",", 'monday-end':","""",K156,"""",", 'tuesday-start':","""",L156,"""",", 'tuesday-end':","""",M156,""", 'wednesday-start':","""",N156,""", 'wednesday-end':","""",O156,""", 'thursday-start':","""",P156,""", 'thursday-end':","""",Q156,""", 'friday-start':","""",R156,""", 'friday-end':","""",S156,""", 'saturday-start':","""",T156,""", 'saturday-end':","""",U156,"""","},","  'description': ","""",V156,"""",", 'link':","""",AR156,"""",", 'pricing':","""",E156,"""",",   'phone-number': ","""",F156,"""",", 'address': ","""",G156,"""",", 'other-amenities': [","'",AS156,"','",AT156,"','",AU156,"'","]",", 'has-drink':",AV156,", 'has-food':",AW156,"},")</f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6" s="1" t="str">
        <f>IF(AS156&gt;0,"&lt;img src=@img/outdoor.png@&gt;","")</f>
        <v/>
      </c>
      <c r="AZ156" s="1" t="str">
        <f>IF(AT156&gt;0,"&lt;img src=@img/pets.png@&gt;","")</f>
        <v/>
      </c>
      <c r="BA156" s="1" t="str">
        <f>IF(AU156="hard","&lt;img src=@img/hard.png@&gt;",IF(AU156="medium","&lt;img src=@img/medium.png@&gt;",IF(AU156="easy","&lt;img src=@img/easy.png@&gt;","")))</f>
        <v>&lt;img src=@img/easy.png@&gt;</v>
      </c>
      <c r="BB156" s="1" t="str">
        <f>IF(AV156="true","&lt;img src=@img/drinkicon.png@&gt;","")</f>
        <v/>
      </c>
      <c r="BC156" s="1" t="str">
        <f>IF(AW156="true","&lt;img src=@img/foodicon.png@&gt;","")</f>
        <v/>
      </c>
      <c r="BD156" s="1" t="str">
        <f>CONCATENATE(AY156,AZ156,BA156,BB156,BC156,BK156)</f>
        <v>&lt;img src=@img/easy.png@&gt;</v>
      </c>
      <c r="BE156" s="1" t="str">
        <f>CONCATENATE(IF(AS156&gt;0,"outdoor ",""),IF(AT156&gt;0,"pet ",""),IF(AV156="true","drink ",""),IF(AW156="true","food ",""),AU156," ",E156," ",C156,IF(BJ156=TRUE," kid",""))</f>
        <v xml:space="preserve">easy med </v>
      </c>
      <c r="BF156" s="1" t="str">
        <f>IF(C156="old","Old Town",IF(C156="campus","Near Campus",IF(C156="sfoco","South Foco",IF(C156="nfoco","North Foco",IF(C156="midtown","Midtown",IF(C156="cwest","Campus West",IF(C156="efoco","East FoCo",IF(C156="windsor","Windsor",""))))))))</f>
        <v/>
      </c>
      <c r="BG156" s="1">
        <v>40.582129999999999</v>
      </c>
      <c r="BH156" s="1">
        <v>-105.02703</v>
      </c>
      <c r="BI156" s="1" t="str">
        <f>CONCATENATE("[",BG156,",",BH156,"],")</f>
        <v>[40.58213,-105.02703],</v>
      </c>
    </row>
    <row r="157" spans="2:64" ht="21" customHeight="1" x14ac:dyDescent="0.25">
      <c r="B157" s="1" t="s">
        <v>376</v>
      </c>
      <c r="C157" s="1" t="s">
        <v>427</v>
      </c>
      <c r="D157" s="1" t="s">
        <v>373</v>
      </c>
      <c r="E157" s="1" t="s">
        <v>432</v>
      </c>
      <c r="G157" s="9" t="s">
        <v>369</v>
      </c>
      <c r="W157" s="1" t="str">
        <f>IF(H157&gt;0,H157/100,"")</f>
        <v/>
      </c>
      <c r="X157" s="1" t="str">
        <f>IF(I157&gt;0,I157/100,"")</f>
        <v/>
      </c>
      <c r="Y157" s="1" t="str">
        <f>IF(J157&gt;0,J157/100,"")</f>
        <v/>
      </c>
      <c r="Z157" s="1" t="str">
        <f>IF(K157&gt;0,K157/100,"")</f>
        <v/>
      </c>
      <c r="AA157" s="1" t="str">
        <f>IF(L157&gt;0,L157/100,"")</f>
        <v/>
      </c>
      <c r="AB157" s="1" t="str">
        <f>IF(M157&gt;0,M157/100,"")</f>
        <v/>
      </c>
      <c r="AC157" s="1" t="str">
        <f>IF(N157&gt;0,N157/100,"")</f>
        <v/>
      </c>
      <c r="AD157" s="1" t="str">
        <f>IF(O157&gt;0,O157/100,"")</f>
        <v/>
      </c>
      <c r="AE157" s="1" t="str">
        <f>IF(P157&gt;0,P157/100,"")</f>
        <v/>
      </c>
      <c r="AF157" s="1" t="str">
        <f>IF(Q157&gt;0,Q157/100,"")</f>
        <v/>
      </c>
      <c r="AG157" s="1" t="str">
        <f>IF(R157&gt;0,R157/100,"")</f>
        <v/>
      </c>
      <c r="AH157" s="1" t="str">
        <f>IF(S157&gt;0,S157/100,"")</f>
        <v/>
      </c>
      <c r="AI157" s="1" t="str">
        <f>IF(T157&gt;0,T157/100,"")</f>
        <v/>
      </c>
      <c r="AJ157" s="1" t="str">
        <f>IF(U157&gt;0,U157/100,"")</f>
        <v/>
      </c>
      <c r="AK157" s="1" t="str">
        <f>IF(H157&gt;0,CONCATENATE(IF(W157&lt;=12,W157,W157-12),IF(OR(W157&lt;12,W157=24),"am","pm"),"-",IF(X157&lt;=12,X157,X157-12),IF(OR(X157&lt;12,X157=24),"am","pm")),"")</f>
        <v/>
      </c>
      <c r="AL157" s="1" t="str">
        <f>IF(J157&gt;0,CONCATENATE(IF(Y157&lt;=12,Y157,Y157-12),IF(OR(Y157&lt;12,Y157=24),"am","pm"),"-",IF(Z157&lt;=12,Z157,Z157-12),IF(OR(Z157&lt;12,Z157=24),"am","pm")),"")</f>
        <v/>
      </c>
      <c r="AM157" s="1" t="str">
        <f>IF(L157&gt;0,CONCATENATE(IF(AA157&lt;=12,AA157,AA157-12),IF(OR(AA157&lt;12,AA157=24),"am","pm"),"-",IF(AB157&lt;=12,AB157,AB157-12),IF(OR(AB157&lt;12,AB157=24),"am","pm")),"")</f>
        <v/>
      </c>
      <c r="AN157" s="1" t="str">
        <f>IF(N157&gt;0,CONCATENATE(IF(AC157&lt;=12,AC157,AC157-12),IF(OR(AC157&lt;12,AC157=24),"am","pm"),"-",IF(AD157&lt;=12,AD157,AD157-12),IF(OR(AD157&lt;12,AD157=24),"am","pm")),"")</f>
        <v/>
      </c>
      <c r="AO157" s="1" t="str">
        <f>IF(O157&gt;0,CONCATENATE(IF(AE157&lt;=12,AE157,AE157-12),IF(OR(AE157&lt;12,AE157=24),"am","pm"),"-",IF(AF157&lt;=12,AF157,AF157-12),IF(OR(AF157&lt;12,AF157=24),"am","pm")),"")</f>
        <v/>
      </c>
      <c r="AP157" s="1" t="str">
        <f>IF(R157&gt;0,CONCATENATE(IF(AG157&lt;=12,AG157,AG157-12),IF(OR(AG157&lt;12,AG157=24),"am","pm"),"-",IF(AH157&lt;=12,AH157,AH157-12),IF(OR(AH157&lt;12,AH157=24),"am","pm")),"")</f>
        <v/>
      </c>
      <c r="AQ157" s="1" t="str">
        <f>IF(T157&gt;0,CONCATENATE(IF(AI157&lt;=12,AI157,AI157-12),IF(OR(AI157&lt;12,AI157=24),"am","pm"),"-",IF(AJ157&lt;=12,AJ157,AJ157-12),IF(OR(AJ157&lt;12,AJ157=24),"am","pm")),"")</f>
        <v/>
      </c>
      <c r="AR157" s="1" t="s">
        <v>375</v>
      </c>
      <c r="AU157" s="1" t="s">
        <v>299</v>
      </c>
      <c r="AV157" s="5" t="s">
        <v>308</v>
      </c>
      <c r="AW157" s="5" t="s">
        <v>308</v>
      </c>
      <c r="AX157" s="6" t="str">
        <f>CONCATENATE("{
    'name': """,B157,""",
    'area': ","""",C157,""",",
"'hours': {
      'sunday-start':","""",H157,"""",", 'sunday-end':","""",I157,"""",", 'monday-start':","""",J157,"""",", 'monday-end':","""",K157,"""",", 'tuesday-start':","""",L157,"""",", 'tuesday-end':","""",M157,""", 'wednesday-start':","""",N157,""", 'wednesday-end':","""",O157,""", 'thursday-start':","""",P157,""", 'thursday-end':","""",Q157,""", 'friday-start':","""",R157,""", 'friday-end':","""",S157,""", 'saturday-start':","""",T157,""", 'saturday-end':","""",U157,"""","},","  'description': ","""",V157,"""",", 'link':","""",AR157,"""",", 'pricing':","""",E157,"""",",   'phone-number': ","""",F157,"""",", 'address': ","""",G157,"""",", 'other-amenities': [","'",AS157,"','",AT157,"','",AU157,"'","]",", 'has-drink':",AV157,", 'has-food':",AW157,"},")</f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7" s="1" t="str">
        <f>IF(AS157&gt;0,"&lt;img src=@img/outdoor.png@&gt;","")</f>
        <v/>
      </c>
      <c r="AZ157" s="1" t="str">
        <f>IF(AT157&gt;0,"&lt;img src=@img/pets.png@&gt;","")</f>
        <v/>
      </c>
      <c r="BA157" s="1" t="str">
        <f>IF(AU157="hard","&lt;img src=@img/hard.png@&gt;",IF(AU157="medium","&lt;img src=@img/medium.png@&gt;",IF(AU157="easy","&lt;img src=@img/easy.png@&gt;","")))</f>
        <v>&lt;img src=@img/hard.png@&gt;</v>
      </c>
      <c r="BB157" s="1" t="str">
        <f>IF(AV157="true","&lt;img src=@img/drinkicon.png@&gt;","")</f>
        <v/>
      </c>
      <c r="BC157" s="1" t="str">
        <f>IF(AW157="true","&lt;img src=@img/foodicon.png@&gt;","")</f>
        <v/>
      </c>
      <c r="BD157" s="1" t="str">
        <f>CONCATENATE(AY157,AZ157,BA157,BB157,BC157,BK157)</f>
        <v>&lt;img src=@img/hard.png@&gt;</v>
      </c>
      <c r="BE157" s="1" t="str">
        <f>CONCATENATE(IF(AS157&gt;0,"outdoor ",""),IF(AT157&gt;0,"pet ",""),IF(AV157="true","drink ",""),IF(AW157="true","food ",""),AU157," ",E157," ",C157,IF(BJ157=TRUE," kid",""))</f>
        <v>hard med old</v>
      </c>
      <c r="BF157" s="1" t="str">
        <f>IF(C157="old","Old Town",IF(C157="campus","Near Campus",IF(C157="sfoco","South Foco",IF(C157="nfoco","North Foco",IF(C157="midtown","Midtown",IF(C157="cwest","Campus West",IF(C157="efoco","East FoCo",IF(C157="windsor","Windsor",""))))))))</f>
        <v>Old Town</v>
      </c>
      <c r="BG157" s="1">
        <v>40.587229000000001</v>
      </c>
      <c r="BH157" s="1">
        <v>-105.07409699999999</v>
      </c>
      <c r="BI157" s="1" t="str">
        <f>CONCATENATE("[",BG157,",",BH157,"],")</f>
        <v>[40.587229,-105.074097],</v>
      </c>
      <c r="BK157" s="1" t="str">
        <f>IF(BJ157&gt;0,"&lt;img src=@img/kidicon.png@&gt;","")</f>
        <v/>
      </c>
    </row>
    <row r="158" spans="2:64" ht="21" customHeight="1" x14ac:dyDescent="0.25">
      <c r="B158" s="1" t="s">
        <v>538</v>
      </c>
      <c r="C158" s="1" t="s">
        <v>427</v>
      </c>
      <c r="E158" s="1" t="s">
        <v>432</v>
      </c>
      <c r="G158" s="3" t="s">
        <v>540</v>
      </c>
      <c r="H158" s="1">
        <v>1500</v>
      </c>
      <c r="I158" s="1">
        <v>2400</v>
      </c>
      <c r="J158" s="1">
        <v>1500</v>
      </c>
      <c r="K158" s="1">
        <v>2400</v>
      </c>
      <c r="L158" s="1">
        <v>1500</v>
      </c>
      <c r="M158" s="1">
        <v>2400</v>
      </c>
      <c r="N158" s="1">
        <v>1500</v>
      </c>
      <c r="O158" s="1">
        <v>2400</v>
      </c>
      <c r="P158" s="1">
        <v>1500</v>
      </c>
      <c r="Q158" s="1">
        <v>2400</v>
      </c>
      <c r="R158" s="1">
        <v>1500</v>
      </c>
      <c r="S158" s="1">
        <v>2400</v>
      </c>
      <c r="T158" s="1">
        <v>1500</v>
      </c>
      <c r="U158" s="1">
        <v>2400</v>
      </c>
      <c r="V158" s="1" t="s">
        <v>539</v>
      </c>
      <c r="W158" s="1">
        <f>IF(H158&gt;0,H158/100,"")</f>
        <v>15</v>
      </c>
      <c r="X158" s="1">
        <f>IF(I158&gt;0,I158/100,"")</f>
        <v>24</v>
      </c>
      <c r="Y158" s="1">
        <f>IF(J158&gt;0,J158/100,"")</f>
        <v>15</v>
      </c>
      <c r="Z158" s="1">
        <f>IF(K158&gt;0,K158/100,"")</f>
        <v>24</v>
      </c>
      <c r="AA158" s="1">
        <f>IF(L158&gt;0,L158/100,"")</f>
        <v>15</v>
      </c>
      <c r="AB158" s="1">
        <f>IF(M158&gt;0,M158/100,"")</f>
        <v>24</v>
      </c>
      <c r="AC158" s="1">
        <f>IF(N158&gt;0,N158/100,"")</f>
        <v>15</v>
      </c>
      <c r="AD158" s="1">
        <f>IF(O158&gt;0,O158/100,"")</f>
        <v>24</v>
      </c>
      <c r="AE158" s="1">
        <f>IF(P158&gt;0,P158/100,"")</f>
        <v>15</v>
      </c>
      <c r="AF158" s="1">
        <f>IF(Q158&gt;0,Q158/100,"")</f>
        <v>24</v>
      </c>
      <c r="AG158" s="1">
        <f>IF(R158&gt;0,R158/100,"")</f>
        <v>15</v>
      </c>
      <c r="AH158" s="1">
        <f>IF(S158&gt;0,S158/100,"")</f>
        <v>24</v>
      </c>
      <c r="AI158" s="1">
        <f>IF(T158&gt;0,T158/100,"")</f>
        <v>15</v>
      </c>
      <c r="AJ158" s="1">
        <f>IF(U158&gt;0,U158/100,"")</f>
        <v>24</v>
      </c>
      <c r="AK158" s="1" t="str">
        <f>IF(H158&gt;0,CONCATENATE(IF(W158&lt;=12,W158,W158-12),IF(OR(W158&lt;12,W158=24),"am","pm"),"-",IF(X158&lt;=12,X158,X158-12),IF(OR(X158&lt;12,X158=24),"am","pm")),"")</f>
        <v>3pm-12am</v>
      </c>
      <c r="AL158" s="1" t="str">
        <f>IF(J158&gt;0,CONCATENATE(IF(Y158&lt;=12,Y158,Y158-12),IF(OR(Y158&lt;12,Y158=24),"am","pm"),"-",IF(Z158&lt;=12,Z158,Z158-12),IF(OR(Z158&lt;12,Z158=24),"am","pm")),"")</f>
        <v>3pm-12am</v>
      </c>
      <c r="AM158" s="1" t="str">
        <f>IF(L158&gt;0,CONCATENATE(IF(AA158&lt;=12,AA158,AA158-12),IF(OR(AA158&lt;12,AA158=24),"am","pm"),"-",IF(AB158&lt;=12,AB158,AB158-12),IF(OR(AB158&lt;12,AB158=24),"am","pm")),"")</f>
        <v>3pm-12am</v>
      </c>
      <c r="AN158" s="1" t="str">
        <f>IF(N158&gt;0,CONCATENATE(IF(AC158&lt;=12,AC158,AC158-12),IF(OR(AC158&lt;12,AC158=24),"am","pm"),"-",IF(AD158&lt;=12,AD158,AD158-12),IF(OR(AD158&lt;12,AD158=24),"am","pm")),"")</f>
        <v>3pm-12am</v>
      </c>
      <c r="AO158" s="1" t="str">
        <f>IF(O158&gt;0,CONCATENATE(IF(AE158&lt;=12,AE158,AE158-12),IF(OR(AE158&lt;12,AE158=24),"am","pm"),"-",IF(AF158&lt;=12,AF158,AF158-12),IF(OR(AF158&lt;12,AF158=24),"am","pm")),"")</f>
        <v>3pm-12am</v>
      </c>
      <c r="AP158" s="1" t="str">
        <f>IF(R158&gt;0,CONCATENATE(IF(AG158&lt;=12,AG158,AG158-12),IF(OR(AG158&lt;12,AG158=24),"am","pm"),"-",IF(AH158&lt;=12,AH158,AH158-12),IF(OR(AH158&lt;12,AH158=24),"am","pm")),"")</f>
        <v>3pm-12am</v>
      </c>
      <c r="AQ158" s="1" t="str">
        <f>IF(T158&gt;0,CONCATENATE(IF(AI158&lt;=12,AI158,AI158-12),IF(OR(AI158&lt;12,AI158=24),"am","pm"),"-",IF(AJ158&lt;=12,AJ158,AJ158-12),IF(OR(AJ158&lt;12,AJ158=24),"am","pm")),"")</f>
        <v>3pm-12am</v>
      </c>
      <c r="AU158" s="1" t="s">
        <v>299</v>
      </c>
      <c r="AV158" s="5" t="s">
        <v>307</v>
      </c>
      <c r="AW158" s="5" t="s">
        <v>307</v>
      </c>
      <c r="AX158" s="6" t="str">
        <f>CONCATENATE("{
    'name': """,B158,""",
    'area': ","""",C158,""",",
"'hours': {
      'sunday-start':","""",H158,"""",", 'sunday-end':","""",I158,"""",", 'monday-start':","""",J158,"""",", 'monday-end':","""",K158,"""",", 'tuesday-start':","""",L158,"""",", 'tuesday-end':","""",M158,""", 'wednesday-start':","""",N158,""", 'wednesday-end':","""",O158,""", 'thursday-start':","""",P158,""", 'thursday-end':","""",Q158,""", 'friday-start':","""",R158,""", 'friday-end':","""",S158,""", 'saturday-start':","""",T158,""", 'saturday-end':","""",U158,"""","},","  'description': ","""",V158,"""",", 'link':","""",AR158,"""",", 'pricing':","""",E158,"""",",   'phone-number': ","""",F158,"""",", 'address': ","""",G158,"""",", 'other-amenities': [","'",AS158,"','",AT158,"','",AU158,"'","]",", 'has-drink':",AV158,", 'has-food':",AW158,"},")</f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8" s="1" t="str">
        <f>IF(AS158&gt;0,"&lt;img src=@img/outdoor.png@&gt;","")</f>
        <v/>
      </c>
      <c r="AZ158" s="1" t="str">
        <f>IF(AT158&gt;0,"&lt;img src=@img/pets.png@&gt;","")</f>
        <v/>
      </c>
      <c r="BA158" s="1" t="str">
        <f>IF(AU158="hard","&lt;img src=@img/hard.png@&gt;",IF(AU158="medium","&lt;img src=@img/medium.png@&gt;",IF(AU158="easy","&lt;img src=@img/easy.png@&gt;","")))</f>
        <v>&lt;img src=@img/hard.png@&gt;</v>
      </c>
      <c r="BB158" s="1" t="str">
        <f>IF(AV158="true","&lt;img src=@img/drinkicon.png@&gt;","")</f>
        <v>&lt;img src=@img/drinkicon.png@&gt;</v>
      </c>
      <c r="BC158" s="1" t="str">
        <f>IF(AW158="true","&lt;img src=@img/foodicon.png@&gt;","")</f>
        <v>&lt;img src=@img/foodicon.png@&gt;</v>
      </c>
      <c r="BD158" s="1" t="str">
        <f>CONCATENATE(AY158,AZ158,BA158,BB158,BC158,BK158)</f>
        <v>&lt;img src=@img/hard.png@&gt;&lt;img src=@img/drinkicon.png@&gt;&lt;img src=@img/foodicon.png@&gt;</v>
      </c>
      <c r="BE158" s="1" t="str">
        <f>CONCATENATE(IF(AS158&gt;0,"outdoor ",""),IF(AT158&gt;0,"pet ",""),IF(AV158="true","drink ",""),IF(AW158="true","food ",""),AU158," ",E158," ",C158,IF(BJ158=TRUE," kid",""))</f>
        <v>drink food hard med old</v>
      </c>
      <c r="BF158" s="1" t="str">
        <f>IF(C158="old","Old Town",IF(C158="campus","Near Campus",IF(C158="sfoco","South Foco",IF(C158="nfoco","North Foco",IF(C158="midtown","Midtown",IF(C158="cwest","Campus West",IF(C158="efoco","East FoCo",IF(C158="windsor","Windsor",""))))))))</f>
        <v>Old Town</v>
      </c>
      <c r="BG158" s="1">
        <v>40.588557999999999</v>
      </c>
      <c r="BH158" s="3">
        <v>-105.07453700000001</v>
      </c>
      <c r="BI158" s="1" t="str">
        <f>CONCATENATE("[",BG158,",",BH158,"],")</f>
        <v>[40.588558,-105.074537],</v>
      </c>
      <c r="BK158" s="1" t="str">
        <f>IF(BJ158&gt;0,"&lt;img src=@img/kidicon.png@&gt;","")</f>
        <v/>
      </c>
    </row>
    <row r="159" spans="2:64" ht="21" customHeight="1" x14ac:dyDescent="0.25">
      <c r="B159" s="1" t="s">
        <v>673</v>
      </c>
      <c r="C159" s="1" t="s">
        <v>428</v>
      </c>
      <c r="E159" s="1" t="s">
        <v>54</v>
      </c>
      <c r="G159" s="1" t="s">
        <v>701</v>
      </c>
      <c r="W159" s="1" t="str">
        <f>IF(H159&gt;0,H159/100,"")</f>
        <v/>
      </c>
      <c r="X159" s="1" t="str">
        <f>IF(I159&gt;0,I159/100,"")</f>
        <v/>
      </c>
      <c r="Y159" s="1" t="str">
        <f>IF(J159&gt;0,J159/100,"")</f>
        <v/>
      </c>
      <c r="Z159" s="1" t="str">
        <f>IF(K159&gt;0,K159/100,"")</f>
        <v/>
      </c>
      <c r="AA159" s="1" t="str">
        <f>IF(L159&gt;0,L159/100,"")</f>
        <v/>
      </c>
      <c r="AB159" s="1" t="str">
        <f>IF(M159&gt;0,M159/100,"")</f>
        <v/>
      </c>
      <c r="AC159" s="1" t="str">
        <f>IF(N159&gt;0,N159/100,"")</f>
        <v/>
      </c>
      <c r="AD159" s="1" t="str">
        <f>IF(O159&gt;0,O159/100,"")</f>
        <v/>
      </c>
      <c r="AE159" s="1" t="str">
        <f>IF(P159&gt;0,P159/100,"")</f>
        <v/>
      </c>
      <c r="AF159" s="1" t="str">
        <f>IF(Q159&gt;0,Q159/100,"")</f>
        <v/>
      </c>
      <c r="AG159" s="1" t="str">
        <f>IF(R159&gt;0,R159/100,"")</f>
        <v/>
      </c>
      <c r="AH159" s="1" t="str">
        <f>IF(S159&gt;0,S159/100,"")</f>
        <v/>
      </c>
      <c r="AI159" s="1" t="str">
        <f>IF(T159&gt;0,T159/100,"")</f>
        <v/>
      </c>
      <c r="AJ159" s="1" t="str">
        <f>IF(U159&gt;0,U159/100,"")</f>
        <v/>
      </c>
      <c r="AK159" s="1" t="str">
        <f>IF(H159&gt;0,CONCATENATE(IF(W159&lt;=12,W159,W159-12),IF(OR(W159&lt;12,W159=24),"am","pm"),"-",IF(X159&lt;=12,X159,X159-12),IF(OR(X159&lt;12,X159=24),"am","pm")),"")</f>
        <v/>
      </c>
      <c r="AL159" s="1" t="str">
        <f>IF(J159&gt;0,CONCATENATE(IF(Y159&lt;=12,Y159,Y159-12),IF(OR(Y159&lt;12,Y159=24),"am","pm"),"-",IF(Z159&lt;=12,Z159,Z159-12),IF(OR(Z159&lt;12,Z159=24),"am","pm")),"")</f>
        <v/>
      </c>
      <c r="AM159" s="1" t="str">
        <f>IF(L159&gt;0,CONCATENATE(IF(AA159&lt;=12,AA159,AA159-12),IF(OR(AA159&lt;12,AA159=24),"am","pm"),"-",IF(AB159&lt;=12,AB159,AB159-12),IF(OR(AB159&lt;12,AB159=24),"am","pm")),"")</f>
        <v/>
      </c>
      <c r="AN159" s="1" t="str">
        <f>IF(N159&gt;0,CONCATENATE(IF(AC159&lt;=12,AC159,AC159-12),IF(OR(AC159&lt;12,AC159=24),"am","pm"),"-",IF(AD159&lt;=12,AD159,AD159-12),IF(OR(AD159&lt;12,AD159=24),"am","pm")),"")</f>
        <v/>
      </c>
      <c r="AO159" s="1" t="str">
        <f>IF(O159&gt;0,CONCATENATE(IF(AE159&lt;=12,AE159,AE159-12),IF(OR(AE159&lt;12,AE159=24),"am","pm"),"-",IF(AF159&lt;=12,AF159,AF159-12),IF(OR(AF159&lt;12,AF159=24),"am","pm")),"")</f>
        <v/>
      </c>
      <c r="AP159" s="1" t="str">
        <f>IF(R159&gt;0,CONCATENATE(IF(AG159&lt;=12,AG159,AG159-12),IF(OR(AG159&lt;12,AG159=24),"am","pm"),"-",IF(AH159&lt;=12,AH159,AH159-12),IF(OR(AH159&lt;12,AH159=24),"am","pm")),"")</f>
        <v/>
      </c>
      <c r="AQ159" s="1" t="str">
        <f>IF(T159&gt;0,CONCATENATE(IF(AI159&lt;=12,AI159,AI159-12),IF(OR(AI159&lt;12,AI159=24),"am","pm"),"-",IF(AJ159&lt;=12,AJ159,AJ159-12),IF(OR(AJ159&lt;12,AJ159=24),"am","pm")),"")</f>
        <v/>
      </c>
      <c r="AS159" s="1" t="s">
        <v>296</v>
      </c>
      <c r="AU159" s="1" t="s">
        <v>28</v>
      </c>
      <c r="AV159" s="5" t="s">
        <v>308</v>
      </c>
      <c r="AW159" s="5" t="s">
        <v>308</v>
      </c>
      <c r="AX159" s="6" t="str">
        <f>CONCATENATE("{
    'name': """,B159,""",
    'area': ","""",C159,""",",
"'hours': {
      'sunday-start':","""",H159,"""",", 'sunday-end':","""",I159,"""",", 'monday-start':","""",J159,"""",", 'monday-end':","""",K159,"""",", 'tuesday-start':","""",L159,"""",", 'tuesday-end':","""",M159,""", 'wednesday-start':","""",N159,""", 'wednesday-end':","""",O159,""", 'thursday-start':","""",P159,""", 'thursday-end':","""",Q159,""", 'friday-start':","""",R159,""", 'friday-end':","""",S159,""", 'saturday-start':","""",T159,""", 'saturday-end':","""",U159,"""","},","  'description': ","""",V159,"""",", 'link':","""",AR159,"""",", 'pricing':","""",E159,"""",",   'phone-number': ","""",F159,"""",", 'address': ","""",G159,"""",", 'other-amenities': [","'",AS159,"','",AT159,"','",AU159,"'","]",", 'has-drink':",AV159,", 'has-food':",AW159,"},")</f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9" s="1" t="str">
        <f>IF(AS159&gt;0,"&lt;img src=@img/outdoor.png@&gt;","")</f>
        <v>&lt;img src=@img/outdoor.png@&gt;</v>
      </c>
      <c r="AZ159" s="1" t="str">
        <f>IF(AT159&gt;0,"&lt;img src=@img/pets.png@&gt;","")</f>
        <v/>
      </c>
      <c r="BA159" s="1" t="str">
        <f>IF(AU159="hard","&lt;img src=@img/hard.png@&gt;",IF(AU159="medium","&lt;img src=@img/medium.png@&gt;",IF(AU159="easy","&lt;img src=@img/easy.png@&gt;","")))</f>
        <v>&lt;img src=@img/medium.png@&gt;</v>
      </c>
      <c r="BB159" s="1" t="str">
        <f>IF(AV159="true","&lt;img src=@img/drinkicon.png@&gt;","")</f>
        <v/>
      </c>
      <c r="BC159" s="1" t="str">
        <f>IF(AW159="true","&lt;img src=@img/foodicon.png@&gt;","")</f>
        <v/>
      </c>
      <c r="BD159" s="1" t="str">
        <f>CONCATENATE(AY159,AZ159,BA159,BB159,BC159,BK159)</f>
        <v>&lt;img src=@img/outdoor.png@&gt;&lt;img src=@img/medium.png@&gt;</v>
      </c>
      <c r="BE159" s="1" t="str">
        <f>CONCATENATE(IF(AS159&gt;0,"outdoor ",""),IF(AT159&gt;0,"pet ",""),IF(AV159="true","drink ",""),IF(AW159="true","food ",""),AU159," ",E159," ",C159,IF(BJ159=TRUE," kid",""))</f>
        <v>outdoor medium low nfoco</v>
      </c>
      <c r="BF159" s="1" t="str">
        <f>IF(C159="old","Old Town",IF(C159="campus","Near Campus",IF(C159="sfoco","South Foco",IF(C159="nfoco","North Foco",IF(C159="midtown","Midtown",IF(C159="cwest","Campus West",IF(C159="efoco","East FoCo",IF(C159="windsor","Windsor",""))))))))</f>
        <v>North Foco</v>
      </c>
      <c r="BG159" s="1">
        <v>40.627009999999999</v>
      </c>
      <c r="BH159" s="1">
        <v>-105.13785</v>
      </c>
      <c r="BI159" s="1" t="str">
        <f>CONCATENATE("[",BG159,",",BH159,"],")</f>
        <v>[40.62701,-105.13785],</v>
      </c>
    </row>
    <row r="160" spans="2:64" ht="21" customHeight="1" x14ac:dyDescent="0.25">
      <c r="B160" s="1" t="s">
        <v>112</v>
      </c>
      <c r="C160" s="1" t="s">
        <v>427</v>
      </c>
      <c r="D160" s="1" t="s">
        <v>113</v>
      </c>
      <c r="E160" s="1" t="s">
        <v>432</v>
      </c>
      <c r="G160" s="3" t="s">
        <v>114</v>
      </c>
      <c r="J160" s="1">
        <v>1700</v>
      </c>
      <c r="K160" s="1">
        <v>1800</v>
      </c>
      <c r="L160" s="1">
        <v>1700</v>
      </c>
      <c r="M160" s="1">
        <v>1800</v>
      </c>
      <c r="N160" s="1">
        <v>1700</v>
      </c>
      <c r="O160" s="1">
        <v>1800</v>
      </c>
      <c r="P160" s="1">
        <v>1700</v>
      </c>
      <c r="Q160" s="1">
        <v>1800</v>
      </c>
      <c r="R160" s="1">
        <v>1700</v>
      </c>
      <c r="S160" s="1">
        <v>1800</v>
      </c>
      <c r="W160" s="1" t="str">
        <f>IF(H160&gt;0,H160/100,"")</f>
        <v/>
      </c>
      <c r="X160" s="1" t="str">
        <f>IF(I160&gt;0,I160/100,"")</f>
        <v/>
      </c>
      <c r="Y160" s="1">
        <f>IF(J160&gt;0,J160/100,"")</f>
        <v>17</v>
      </c>
      <c r="Z160" s="1">
        <f>IF(K160&gt;0,K160/100,"")</f>
        <v>18</v>
      </c>
      <c r="AA160" s="1">
        <f>IF(L160&gt;0,L160/100,"")</f>
        <v>17</v>
      </c>
      <c r="AB160" s="1">
        <f>IF(M160&gt;0,M160/100,"")</f>
        <v>18</v>
      </c>
      <c r="AC160" s="1">
        <f>IF(N160&gt;0,N160/100,"")</f>
        <v>17</v>
      </c>
      <c r="AD160" s="1">
        <f>IF(O160&gt;0,O160/100,"")</f>
        <v>18</v>
      </c>
      <c r="AE160" s="1">
        <f>IF(P160&gt;0,P160/100,"")</f>
        <v>17</v>
      </c>
      <c r="AF160" s="1">
        <f>IF(Q160&gt;0,Q160/100,"")</f>
        <v>18</v>
      </c>
      <c r="AG160" s="1">
        <f>IF(R160&gt;0,R160/100,"")</f>
        <v>17</v>
      </c>
      <c r="AH160" s="1">
        <f>IF(S160&gt;0,S160/100,"")</f>
        <v>18</v>
      </c>
      <c r="AI160" s="1" t="str">
        <f>IF(T160&gt;0,T160/100,"")</f>
        <v/>
      </c>
      <c r="AJ160" s="1" t="str">
        <f>IF(U160&gt;0,U160/100,"")</f>
        <v/>
      </c>
      <c r="AK160" s="1" t="str">
        <f>IF(H160&gt;0,CONCATENATE(IF(W160&lt;=12,W160,W160-12),IF(OR(W160&lt;12,W160=24),"am","pm"),"-",IF(X160&lt;=12,X160,X160-12),IF(OR(X160&lt;12,X160=24),"am","pm")),"")</f>
        <v/>
      </c>
      <c r="AL160" s="1" t="str">
        <f>IF(J160&gt;0,CONCATENATE(IF(Y160&lt;=12,Y160,Y160-12),IF(OR(Y160&lt;12,Y160=24),"am","pm"),"-",IF(Z160&lt;=12,Z160,Z160-12),IF(OR(Z160&lt;12,Z160=24),"am","pm")),"")</f>
        <v>5pm-6pm</v>
      </c>
      <c r="AM160" s="1" t="str">
        <f>IF(L160&gt;0,CONCATENATE(IF(AA160&lt;=12,AA160,AA160-12),IF(OR(AA160&lt;12,AA160=24),"am","pm"),"-",IF(AB160&lt;=12,AB160,AB160-12),IF(OR(AB160&lt;12,AB160=24),"am","pm")),"")</f>
        <v>5pm-6pm</v>
      </c>
      <c r="AN160" s="1" t="str">
        <f>IF(N160&gt;0,CONCATENATE(IF(AC160&lt;=12,AC160,AC160-12),IF(OR(AC160&lt;12,AC160=24),"am","pm"),"-",IF(AD160&lt;=12,AD160,AD160-12),IF(OR(AD160&lt;12,AD160=24),"am","pm")),"")</f>
        <v>5pm-6pm</v>
      </c>
      <c r="AO160" s="1" t="str">
        <f>IF(O160&gt;0,CONCATENATE(IF(AE160&lt;=12,AE160,AE160-12),IF(OR(AE160&lt;12,AE160=24),"am","pm"),"-",IF(AF160&lt;=12,AF160,AF160-12),IF(OR(AF160&lt;12,AF160=24),"am","pm")),"")</f>
        <v>5pm-6pm</v>
      </c>
      <c r="AP160" s="1" t="str">
        <f>IF(R160&gt;0,CONCATENATE(IF(AG160&lt;=12,AG160,AG160-12),IF(OR(AG160&lt;12,AG160=24),"am","pm"),"-",IF(AH160&lt;=12,AH160,AH160-12),IF(OR(AH160&lt;12,AH160=24),"am","pm")),"")</f>
        <v>5pm-6pm</v>
      </c>
      <c r="AQ160" s="1" t="str">
        <f>IF(T160&gt;0,CONCATENATE(IF(AI160&lt;=12,AI160,AI160-12),IF(OR(AI160&lt;12,AI160=24),"am","pm"),"-",IF(AJ160&lt;=12,AJ160,AJ160-12),IF(OR(AJ160&lt;12,AJ160=24),"am","pm")),"")</f>
        <v/>
      </c>
      <c r="AR160" s="4" t="s">
        <v>326</v>
      </c>
      <c r="AU160" s="1" t="s">
        <v>28</v>
      </c>
      <c r="AV160" s="5" t="s">
        <v>308</v>
      </c>
      <c r="AW160" s="5" t="s">
        <v>308</v>
      </c>
      <c r="AX160" s="6" t="str">
        <f>CONCATENATE("{
    'name': """,B160,""",
    'area': ","""",C160,""",",
"'hours': {
      'sunday-start':","""",H160,"""",", 'sunday-end':","""",I160,"""",", 'monday-start':","""",J160,"""",", 'monday-end':","""",K160,"""",", 'tuesday-start':","""",L160,"""",", 'tuesday-end':","""",M160,""", 'wednesday-start':","""",N160,""", 'wednesday-end':","""",O160,""", 'thursday-start':","""",P160,""", 'thursday-end':","""",Q160,""", 'friday-start':","""",R160,""", 'friday-end':","""",S160,""", 'saturday-start':","""",T160,""", 'saturday-end':","""",U160,"""","},","  'description': ","""",V160,"""",", 'link':","""",AR160,"""",", 'pricing':","""",E160,"""",",   'phone-number': ","""",F160,"""",", 'address': ","""",G160,"""",", 'other-amenities': [","'",AS160,"','",AT160,"','",AU160,"'","]",", 'has-drink':",AV160,", 'has-food':",AW160,"},")</f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60" s="1" t="str">
        <f>IF(AS160&gt;0,"&lt;img src=@img/outdoor.png@&gt;","")</f>
        <v/>
      </c>
      <c r="AZ160" s="1" t="str">
        <f>IF(AT160&gt;0,"&lt;img src=@img/pets.png@&gt;","")</f>
        <v/>
      </c>
      <c r="BA160" s="1" t="str">
        <f>IF(AU160="hard","&lt;img src=@img/hard.png@&gt;",IF(AU160="medium","&lt;img src=@img/medium.png@&gt;",IF(AU160="easy","&lt;img src=@img/easy.png@&gt;","")))</f>
        <v>&lt;img src=@img/medium.png@&gt;</v>
      </c>
      <c r="BB160" s="1" t="str">
        <f>IF(AV160="true","&lt;img src=@img/drinkicon.png@&gt;","")</f>
        <v/>
      </c>
      <c r="BC160" s="1" t="str">
        <f>IF(AW160="true","&lt;img src=@img/foodicon.png@&gt;","")</f>
        <v/>
      </c>
      <c r="BD160" s="1" t="str">
        <f>CONCATENATE(AY160,AZ160,BA160,BB160,BC160,BK160)</f>
        <v>&lt;img src=@img/medium.png@&gt;</v>
      </c>
      <c r="BE160" s="1" t="str">
        <f>CONCATENATE(IF(AS160&gt;0,"outdoor ",""),IF(AT160&gt;0,"pet ",""),IF(AV160="true","drink ",""),IF(AW160="true","food ",""),AU160," ",E160," ",C160,IF(BJ160=TRUE," kid",""))</f>
        <v>medium med old</v>
      </c>
      <c r="BF160" s="1" t="str">
        <f>IF(C160="old","Old Town",IF(C160="campus","Near Campus",IF(C160="sfoco","South Foco",IF(C160="nfoco","North Foco",IF(C160="midtown","Midtown",IF(C160="cwest","Campus West",IF(C160="efoco","East FoCo",IF(C160="windsor","Windsor",""))))))))</f>
        <v>Old Town</v>
      </c>
      <c r="BG160" s="1">
        <v>40.585957000000001</v>
      </c>
      <c r="BH160" s="1">
        <v>-105.07832999999999</v>
      </c>
      <c r="BI160" s="1" t="str">
        <f>CONCATENATE("[",BG160,",",BH160,"],")</f>
        <v>[40.585957,-105.07833],</v>
      </c>
      <c r="BK160" s="1" t="str">
        <f>IF(BJ160&gt;0,"&lt;img src=@img/kidicon.png@&gt;","")</f>
        <v/>
      </c>
    </row>
    <row r="161" spans="2:64" ht="21" customHeight="1" x14ac:dyDescent="0.25">
      <c r="B161" s="1" t="s">
        <v>545</v>
      </c>
      <c r="C161" s="1" t="s">
        <v>427</v>
      </c>
      <c r="D161" s="1" t="s">
        <v>382</v>
      </c>
      <c r="E161" s="1" t="s">
        <v>432</v>
      </c>
      <c r="G161" s="3" t="s">
        <v>546</v>
      </c>
      <c r="H161" s="1">
        <v>1130</v>
      </c>
      <c r="I161" s="1">
        <v>1800</v>
      </c>
      <c r="J161" s="1">
        <v>1130</v>
      </c>
      <c r="K161" s="1">
        <v>1800</v>
      </c>
      <c r="L161" s="1">
        <v>1130</v>
      </c>
      <c r="M161" s="1">
        <v>1800</v>
      </c>
      <c r="N161" s="1">
        <v>1130</v>
      </c>
      <c r="O161" s="1">
        <v>1800</v>
      </c>
      <c r="P161" s="1">
        <v>1130</v>
      </c>
      <c r="Q161" s="1">
        <v>1800</v>
      </c>
      <c r="V161" s="1" t="s">
        <v>548</v>
      </c>
      <c r="W161" s="1">
        <f>IF(H161&gt;0,H161/100,"")</f>
        <v>11.3</v>
      </c>
      <c r="X161" s="1">
        <f>IF(I161&gt;0,I161/100,"")</f>
        <v>18</v>
      </c>
      <c r="Y161" s="1">
        <f>IF(J161&gt;0,J161/100,"")</f>
        <v>11.3</v>
      </c>
      <c r="Z161" s="1">
        <f>IF(K161&gt;0,K161/100,"")</f>
        <v>18</v>
      </c>
      <c r="AA161" s="1">
        <f>IF(L161&gt;0,L161/100,"")</f>
        <v>11.3</v>
      </c>
      <c r="AB161" s="1">
        <f>IF(M161&gt;0,M161/100,"")</f>
        <v>18</v>
      </c>
      <c r="AC161" s="1">
        <f>IF(N161&gt;0,N161/100,"")</f>
        <v>11.3</v>
      </c>
      <c r="AD161" s="1">
        <f>IF(O161&gt;0,O161/100,"")</f>
        <v>18</v>
      </c>
      <c r="AE161" s="1">
        <f>IF(P161&gt;0,P161/100,"")</f>
        <v>11.3</v>
      </c>
      <c r="AF161" s="1">
        <f>IF(Q161&gt;0,Q161/100,"")</f>
        <v>18</v>
      </c>
      <c r="AG161" s="1" t="str">
        <f>IF(R161&gt;0,R161/100,"")</f>
        <v/>
      </c>
      <c r="AH161" s="1" t="str">
        <f>IF(S161&gt;0,S161/100,"")</f>
        <v/>
      </c>
      <c r="AI161" s="1" t="str">
        <f>IF(T161&gt;0,T161/100,"")</f>
        <v/>
      </c>
      <c r="AJ161" s="1" t="str">
        <f>IF(U161&gt;0,U161/100,"")</f>
        <v/>
      </c>
      <c r="AK161" s="1" t="str">
        <f>IF(H161&gt;0,CONCATENATE(IF(W161&lt;=12,W161,W161-12),IF(OR(W161&lt;12,W161=24),"am","pm"),"-",IF(X161&lt;=12,X161,X161-12),IF(OR(X161&lt;12,X161=24),"am","pm")),"")</f>
        <v>11.3am-6pm</v>
      </c>
      <c r="AL161" s="1" t="str">
        <f>IF(J161&gt;0,CONCATENATE(IF(Y161&lt;=12,Y161,Y161-12),IF(OR(Y161&lt;12,Y161=24),"am","pm"),"-",IF(Z161&lt;=12,Z161,Z161-12),IF(OR(Z161&lt;12,Z161=24),"am","pm")),"")</f>
        <v>11.3am-6pm</v>
      </c>
      <c r="AM161" s="1" t="str">
        <f>IF(L161&gt;0,CONCATENATE(IF(AA161&lt;=12,AA161,AA161-12),IF(OR(AA161&lt;12,AA161=24),"am","pm"),"-",IF(AB161&lt;=12,AB161,AB161-12),IF(OR(AB161&lt;12,AB161=24),"am","pm")),"")</f>
        <v>11.3am-6pm</v>
      </c>
      <c r="AN161" s="1" t="str">
        <f>IF(N161&gt;0,CONCATENATE(IF(AC161&lt;=12,AC161,AC161-12),IF(OR(AC161&lt;12,AC161=24),"am","pm"),"-",IF(AD161&lt;=12,AD161,AD161-12),IF(OR(AD161&lt;12,AD161=24),"am","pm")),"")</f>
        <v>11.3am-6pm</v>
      </c>
      <c r="AO161" s="1" t="str">
        <f>IF(O161&gt;0,CONCATENATE(IF(AE161&lt;=12,AE161,AE161-12),IF(OR(AE161&lt;12,AE161=24),"am","pm"),"-",IF(AF161&lt;=12,AF161,AF161-12),IF(OR(AF161&lt;12,AF161=24),"am","pm")),"")</f>
        <v>11.3am-6pm</v>
      </c>
      <c r="AP161" s="1" t="str">
        <f>IF(R161&gt;0,CONCATENATE(IF(AG161&lt;=12,AG161,AG161-12),IF(OR(AG161&lt;12,AG161=24),"am","pm"),"-",IF(AH161&lt;=12,AH161,AH161-12),IF(OR(AH161&lt;12,AH161=24),"am","pm")),"")</f>
        <v/>
      </c>
      <c r="AQ161" s="1" t="str">
        <f>IF(T161&gt;0,CONCATENATE(IF(AI161&lt;=12,AI161,AI161-12),IF(OR(AI161&lt;12,AI161=24),"am","pm"),"-",IF(AJ161&lt;=12,AJ161,AJ161-12),IF(OR(AJ161&lt;12,AJ161=24),"am","pm")),"")</f>
        <v/>
      </c>
      <c r="AR161" s="4" t="s">
        <v>547</v>
      </c>
      <c r="AS161" s="1" t="s">
        <v>296</v>
      </c>
      <c r="AU161" s="1" t="s">
        <v>28</v>
      </c>
      <c r="AV161" s="5" t="s">
        <v>307</v>
      </c>
      <c r="AW161" s="5" t="s">
        <v>307</v>
      </c>
      <c r="AX161" s="6" t="str">
        <f>CONCATENATE("{
    'name': """,B161,""",
    'area': ","""",C161,""",",
"'hours': {
      'sunday-start':","""",H161,"""",", 'sunday-end':","""",I161,"""",", 'monday-start':","""",J161,"""",", 'monday-end':","""",K161,"""",", 'tuesday-start':","""",L161,"""",", 'tuesday-end':","""",M161,""", 'wednesday-start':","""",N161,""", 'wednesday-end':","""",O161,""", 'thursday-start':","""",P161,""", 'thursday-end':","""",Q161,""", 'friday-start':","""",R161,""", 'friday-end':","""",S161,""", 'saturday-start':","""",T161,""", 'saturday-end':","""",U161,"""","},","  'description': ","""",V161,"""",", 'link':","""",AR161,"""",", 'pricing':","""",E161,"""",",   'phone-number': ","""",F161,"""",", 'address': ","""",G161,"""",", 'other-amenities': [","'",AS161,"','",AT161,"','",AU161,"'","]",", 'has-drink':",AV161,", 'has-food':",AW161,"},")</f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61" s="1" t="str">
        <f>IF(AS161&gt;0,"&lt;img src=@img/outdoor.png@&gt;","")</f>
        <v>&lt;img src=@img/outdoor.png@&gt;</v>
      </c>
      <c r="AZ161" s="1" t="str">
        <f>IF(AT161&gt;0,"&lt;img src=@img/pets.png@&gt;","")</f>
        <v/>
      </c>
      <c r="BA161" s="1" t="str">
        <f>IF(AU161="hard","&lt;img src=@img/hard.png@&gt;",IF(AU161="medium","&lt;img src=@img/medium.png@&gt;",IF(AU161="easy","&lt;img src=@img/easy.png@&gt;","")))</f>
        <v>&lt;img src=@img/medium.png@&gt;</v>
      </c>
      <c r="BB161" s="1" t="str">
        <f>IF(AV161="true","&lt;img src=@img/drinkicon.png@&gt;","")</f>
        <v>&lt;img src=@img/drinkicon.png@&gt;</v>
      </c>
      <c r="BC161" s="1" t="str">
        <f>IF(AW161="true","&lt;img src=@img/foodicon.png@&gt;","")</f>
        <v>&lt;img src=@img/foodicon.png@&gt;</v>
      </c>
      <c r="BD161" s="1" t="str">
        <f>CONCATENATE(AY161,AZ161,BA161,BB161,BC161,BK161)</f>
        <v>&lt;img src=@img/outdoor.png@&gt;&lt;img src=@img/medium.png@&gt;&lt;img src=@img/drinkicon.png@&gt;&lt;img src=@img/foodicon.png@&gt;</v>
      </c>
      <c r="BE161" s="1" t="str">
        <f>CONCATENATE(IF(AS161&gt;0,"outdoor ",""),IF(AT161&gt;0,"pet ",""),IF(AV161="true","drink ",""),IF(AW161="true","food ",""),AU161," ",E161," ",C161,IF(BJ161=TRUE," kid",""))</f>
        <v>outdoor drink food medium med old</v>
      </c>
      <c r="BF161" s="1" t="str">
        <f>IF(C161="old","Old Town",IF(C161="campus","Near Campus",IF(C161="sfoco","South Foco",IF(C161="nfoco","North Foco",IF(C161="midtown","Midtown",IF(C161="cwest","Campus West",IF(C161="efoco","East FoCo",IF(C161="windsor","Windsor",""))))))))</f>
        <v>Old Town</v>
      </c>
      <c r="BG161" s="1">
        <v>40.583799999999997</v>
      </c>
      <c r="BH161" s="1">
        <v>-105.07763</v>
      </c>
      <c r="BI161" s="1" t="str">
        <f>CONCATENATE("[",BG161,",",BH161,"],")</f>
        <v>[40.5838,-105.07763],</v>
      </c>
      <c r="BK161" s="1" t="str">
        <f>IF(BJ161&gt;0,"&lt;img src=@img/kidicon.png@&gt;","")</f>
        <v/>
      </c>
    </row>
    <row r="162" spans="2:64" ht="21" customHeight="1" x14ac:dyDescent="0.25">
      <c r="B162" s="1" t="s">
        <v>80</v>
      </c>
      <c r="C162" s="1" t="s">
        <v>427</v>
      </c>
      <c r="D162" s="1" t="s">
        <v>81</v>
      </c>
      <c r="E162" s="1" t="s">
        <v>432</v>
      </c>
      <c r="G162" s="3" t="s">
        <v>82</v>
      </c>
      <c r="W162" s="1" t="str">
        <f>IF(H162&gt;0,H162/100,"")</f>
        <v/>
      </c>
      <c r="X162" s="1" t="str">
        <f>IF(I162&gt;0,I162/100,"")</f>
        <v/>
      </c>
      <c r="Y162" s="1" t="str">
        <f>IF(J162&gt;0,J162/100,"")</f>
        <v/>
      </c>
      <c r="Z162" s="1" t="str">
        <f>IF(K162&gt;0,K162/100,"")</f>
        <v/>
      </c>
      <c r="AA162" s="1" t="str">
        <f>IF(L162&gt;0,L162/100,"")</f>
        <v/>
      </c>
      <c r="AB162" s="1" t="str">
        <f>IF(M162&gt;0,M162/100,"")</f>
        <v/>
      </c>
      <c r="AC162" s="1" t="str">
        <f>IF(N162&gt;0,N162/100,"")</f>
        <v/>
      </c>
      <c r="AD162" s="1" t="str">
        <f>IF(O162&gt;0,O162/100,"")</f>
        <v/>
      </c>
      <c r="AE162" s="1" t="str">
        <f>IF(P162&gt;0,P162/100,"")</f>
        <v/>
      </c>
      <c r="AF162" s="1" t="str">
        <f>IF(Q162&gt;0,Q162/100,"")</f>
        <v/>
      </c>
      <c r="AG162" s="1" t="str">
        <f>IF(R162&gt;0,R162/100,"")</f>
        <v/>
      </c>
      <c r="AH162" s="1" t="str">
        <f>IF(S162&gt;0,S162/100,"")</f>
        <v/>
      </c>
      <c r="AI162" s="1" t="str">
        <f>IF(T162&gt;0,T162/100,"")</f>
        <v/>
      </c>
      <c r="AJ162" s="1" t="str">
        <f>IF(U162&gt;0,U162/100,"")</f>
        <v/>
      </c>
      <c r="AK162" s="1" t="str">
        <f>IF(H162&gt;0,CONCATENATE(IF(W162&lt;=12,W162,W162-12),IF(OR(W162&lt;12,W162=24),"am","pm"),"-",IF(X162&lt;=12,X162,X162-12),IF(OR(X162&lt;12,X162=24),"am","pm")),"")</f>
        <v/>
      </c>
      <c r="AL162" s="1" t="str">
        <f>IF(J162&gt;0,CONCATENATE(IF(Y162&lt;=12,Y162,Y162-12),IF(OR(Y162&lt;12,Y162=24),"am","pm"),"-",IF(Z162&lt;=12,Z162,Z162-12),IF(OR(Z162&lt;12,Z162=24),"am","pm")),"")</f>
        <v/>
      </c>
      <c r="AM162" s="1" t="str">
        <f>IF(L162&gt;0,CONCATENATE(IF(AA162&lt;=12,AA162,AA162-12),IF(OR(AA162&lt;12,AA162=24),"am","pm"),"-",IF(AB162&lt;=12,AB162,AB162-12),IF(OR(AB162&lt;12,AB162=24),"am","pm")),"")</f>
        <v/>
      </c>
      <c r="AN162" s="1" t="str">
        <f>IF(N162&gt;0,CONCATENATE(IF(AC162&lt;=12,AC162,AC162-12),IF(OR(AC162&lt;12,AC162=24),"am","pm"),"-",IF(AD162&lt;=12,AD162,AD162-12),IF(OR(AD162&lt;12,AD162=24),"am","pm")),"")</f>
        <v/>
      </c>
      <c r="AO162" s="1" t="str">
        <f>IF(O162&gt;0,CONCATENATE(IF(AE162&lt;=12,AE162,AE162-12),IF(OR(AE162&lt;12,AE162=24),"am","pm"),"-",IF(AF162&lt;=12,AF162,AF162-12),IF(OR(AF162&lt;12,AF162=24),"am","pm")),"")</f>
        <v/>
      </c>
      <c r="AP162" s="1" t="str">
        <f>IF(R162&gt;0,CONCATENATE(IF(AG162&lt;=12,AG162,AG162-12),IF(OR(AG162&lt;12,AG162=24),"am","pm"),"-",IF(AH162&lt;=12,AH162,AH162-12),IF(OR(AH162&lt;12,AH162=24),"am","pm")),"")</f>
        <v/>
      </c>
      <c r="AQ162" s="1" t="str">
        <f>IF(T162&gt;0,CONCATENATE(IF(AI162&lt;=12,AI162,AI162-12),IF(OR(AI162&lt;12,AI162=24),"am","pm"),"-",IF(AJ162&lt;=12,AJ162,AJ162-12),IF(OR(AJ162&lt;12,AJ162=24),"am","pm")),"")</f>
        <v/>
      </c>
      <c r="AR162" s="4" t="s">
        <v>317</v>
      </c>
      <c r="AS162" s="1" t="s">
        <v>296</v>
      </c>
      <c r="AU162" s="1" t="s">
        <v>299</v>
      </c>
      <c r="AV162" s="5" t="s">
        <v>308</v>
      </c>
      <c r="AW162" s="5" t="s">
        <v>308</v>
      </c>
      <c r="AX162" s="6" t="str">
        <f>CONCATENATE("{
    'name': """,B162,""",
    'area': ","""",C162,""",",
"'hours': {
      'sunday-start':","""",H162,"""",", 'sunday-end':","""",I162,"""",", 'monday-start':","""",J162,"""",", 'monday-end':","""",K162,"""",", 'tuesday-start':","""",L162,"""",", 'tuesday-end':","""",M162,""", 'wednesday-start':","""",N162,""", 'wednesday-end':","""",O162,""", 'thursday-start':","""",P162,""", 'thursday-end':","""",Q162,""", 'friday-start':","""",R162,""", 'friday-end':","""",S162,""", 'saturday-start':","""",T162,""", 'saturday-end':","""",U162,"""","},","  'description': ","""",V162,"""",", 'link':","""",AR162,"""",", 'pricing':","""",E162,"""",",   'phone-number': ","""",F162,"""",", 'address': ","""",G162,"""",", 'other-amenities': [","'",AS162,"','",AT162,"','",AU162,"'","]",", 'has-drink':",AV162,", 'has-food':",AW162,"},")</f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62" s="1" t="str">
        <f>IF(AS162&gt;0,"&lt;img src=@img/outdoor.png@&gt;","")</f>
        <v>&lt;img src=@img/outdoor.png@&gt;</v>
      </c>
      <c r="AZ162" s="1" t="str">
        <f>IF(AT162&gt;0,"&lt;img src=@img/pets.png@&gt;","")</f>
        <v/>
      </c>
      <c r="BA162" s="1" t="str">
        <f>IF(AU162="hard","&lt;img src=@img/hard.png@&gt;",IF(AU162="medium","&lt;img src=@img/medium.png@&gt;",IF(AU162="easy","&lt;img src=@img/easy.png@&gt;","")))</f>
        <v>&lt;img src=@img/hard.png@&gt;</v>
      </c>
      <c r="BB162" s="1" t="str">
        <f>IF(AV162="true","&lt;img src=@img/drinkicon.png@&gt;","")</f>
        <v/>
      </c>
      <c r="BC162" s="1" t="str">
        <f>IF(AW162="true","&lt;img src=@img/foodicon.png@&gt;","")</f>
        <v/>
      </c>
      <c r="BD162" s="1" t="str">
        <f>CONCATENATE(AY162,AZ162,BA162,BB162,BC162,BK162)</f>
        <v>&lt;img src=@img/outdoor.png@&gt;&lt;img src=@img/hard.png@&gt;</v>
      </c>
      <c r="BE162" s="1" t="str">
        <f>CONCATENATE(IF(AS162&gt;0,"outdoor ",""),IF(AT162&gt;0,"pet ",""),IF(AV162="true","drink ",""),IF(AW162="true","food ",""),AU162," ",E162," ",C162,IF(BJ162=TRUE," kid",""))</f>
        <v>outdoor hard med old</v>
      </c>
      <c r="BF162" s="1" t="str">
        <f>IF(C162="old","Old Town",IF(C162="campus","Near Campus",IF(C162="sfoco","South Foco",IF(C162="nfoco","North Foco",IF(C162="midtown","Midtown",IF(C162="cwest","Campus West",IF(C162="efoco","East FoCo",IF(C162="windsor","Windsor",""))))))))</f>
        <v>Old Town</v>
      </c>
      <c r="BG162" s="1">
        <v>40.586450999999997</v>
      </c>
      <c r="BH162" s="1">
        <v>-105.078568</v>
      </c>
      <c r="BI162" s="1" t="str">
        <f>CONCATENATE("[",BG162,",",BH162,"],")</f>
        <v>[40.586451,-105.078568],</v>
      </c>
      <c r="BK162" s="1" t="str">
        <f>IF(BJ162&gt;0,"&lt;img src=@img/kidicon.png@&gt;","")</f>
        <v/>
      </c>
    </row>
    <row r="163" spans="2:64" ht="21" customHeight="1" x14ac:dyDescent="0.25">
      <c r="B163" s="1" t="s">
        <v>674</v>
      </c>
      <c r="C163" s="1" t="s">
        <v>428</v>
      </c>
      <c r="E163" s="1" t="s">
        <v>432</v>
      </c>
      <c r="G163" s="1" t="s">
        <v>700</v>
      </c>
      <c r="W163" s="1" t="str">
        <f>IF(H163&gt;0,H163/100,"")</f>
        <v/>
      </c>
      <c r="X163" s="1" t="str">
        <f>IF(I163&gt;0,I163/100,"")</f>
        <v/>
      </c>
      <c r="Y163" s="1" t="str">
        <f>IF(J163&gt;0,J163/100,"")</f>
        <v/>
      </c>
      <c r="Z163" s="1" t="str">
        <f>IF(K163&gt;0,K163/100,"")</f>
        <v/>
      </c>
      <c r="AA163" s="1" t="str">
        <f>IF(L163&gt;0,L163/100,"")</f>
        <v/>
      </c>
      <c r="AB163" s="1" t="str">
        <f>IF(M163&gt;0,M163/100,"")</f>
        <v/>
      </c>
      <c r="AC163" s="1" t="str">
        <f>IF(N163&gt;0,N163/100,"")</f>
        <v/>
      </c>
      <c r="AD163" s="1" t="str">
        <f>IF(O163&gt;0,O163/100,"")</f>
        <v/>
      </c>
      <c r="AE163" s="1" t="str">
        <f>IF(P163&gt;0,P163/100,"")</f>
        <v/>
      </c>
      <c r="AF163" s="1" t="str">
        <f>IF(Q163&gt;0,Q163/100,"")</f>
        <v/>
      </c>
      <c r="AG163" s="1" t="str">
        <f>IF(R163&gt;0,R163/100,"")</f>
        <v/>
      </c>
      <c r="AH163" s="1" t="str">
        <f>IF(S163&gt;0,S163/100,"")</f>
        <v/>
      </c>
      <c r="AI163" s="1" t="str">
        <f>IF(T163&gt;0,T163/100,"")</f>
        <v/>
      </c>
      <c r="AJ163" s="1" t="str">
        <f>IF(U163&gt;0,U163/100,"")</f>
        <v/>
      </c>
      <c r="AK163" s="1" t="str">
        <f>IF(H163&gt;0,CONCATENATE(IF(W163&lt;=12,W163,W163-12),IF(OR(W163&lt;12,W163=24),"am","pm"),"-",IF(X163&lt;=12,X163,X163-12),IF(OR(X163&lt;12,X163=24),"am","pm")),"")</f>
        <v/>
      </c>
      <c r="AL163" s="1" t="str">
        <f>IF(J163&gt;0,CONCATENATE(IF(Y163&lt;=12,Y163,Y163-12),IF(OR(Y163&lt;12,Y163=24),"am","pm"),"-",IF(Z163&lt;=12,Z163,Z163-12),IF(OR(Z163&lt;12,Z163=24),"am","pm")),"")</f>
        <v/>
      </c>
      <c r="AM163" s="1" t="str">
        <f>IF(L163&gt;0,CONCATENATE(IF(AA163&lt;=12,AA163,AA163-12),IF(OR(AA163&lt;12,AA163=24),"am","pm"),"-",IF(AB163&lt;=12,AB163,AB163-12),IF(OR(AB163&lt;12,AB163=24),"am","pm")),"")</f>
        <v/>
      </c>
      <c r="AN163" s="1" t="str">
        <f>IF(N163&gt;0,CONCATENATE(IF(AC163&lt;=12,AC163,AC163-12),IF(OR(AC163&lt;12,AC163=24),"am","pm"),"-",IF(AD163&lt;=12,AD163,AD163-12),IF(OR(AD163&lt;12,AD163=24),"am","pm")),"")</f>
        <v/>
      </c>
      <c r="AO163" s="1" t="str">
        <f>IF(O163&gt;0,CONCATENATE(IF(AE163&lt;=12,AE163,AE163-12),IF(OR(AE163&lt;12,AE163=24),"am","pm"),"-",IF(AF163&lt;=12,AF163,AF163-12),IF(OR(AF163&lt;12,AF163=24),"am","pm")),"")</f>
        <v/>
      </c>
      <c r="AP163" s="1" t="str">
        <f>IF(R163&gt;0,CONCATENATE(IF(AG163&lt;=12,AG163,AG163-12),IF(OR(AG163&lt;12,AG163=24),"am","pm"),"-",IF(AH163&lt;=12,AH163,AH163-12),IF(OR(AH163&lt;12,AH163=24),"am","pm")),"")</f>
        <v/>
      </c>
      <c r="AQ163" s="1" t="str">
        <f>IF(T163&gt;0,CONCATENATE(IF(AI163&lt;=12,AI163,AI163-12),IF(OR(AI163&lt;12,AI163=24),"am","pm"),"-",IF(AJ163&lt;=12,AJ163,AJ163-12),IF(OR(AJ163&lt;12,AJ163=24),"am","pm")),"")</f>
        <v/>
      </c>
      <c r="AU163" s="1" t="s">
        <v>300</v>
      </c>
      <c r="AV163" s="5" t="s">
        <v>308</v>
      </c>
      <c r="AW163" s="5" t="s">
        <v>308</v>
      </c>
      <c r="AX163" s="6" t="str">
        <f>CONCATENATE("{
    'name': """,B163,""",
    'area': ","""",C163,""",",
"'hours': {
      'sunday-start':","""",H163,"""",", 'sunday-end':","""",I163,"""",", 'monday-start':","""",J163,"""",", 'monday-end':","""",K163,"""",", 'tuesday-start':","""",L163,"""",", 'tuesday-end':","""",M163,""", 'wednesday-start':","""",N163,""", 'wednesday-end':","""",O163,""", 'thursday-start':","""",P163,""", 'thursday-end':","""",Q163,""", 'friday-start':","""",R163,""", 'friday-end':","""",S163,""", 'saturday-start':","""",T163,""", 'saturday-end':","""",U163,"""","},","  'description': ","""",V163,"""",", 'link':","""",AR163,"""",", 'pricing':","""",E163,"""",",   'phone-number': ","""",F163,"""",", 'address': ","""",G163,"""",", 'other-amenities': [","'",AS163,"','",AT163,"','",AU163,"'","]",", 'has-drink':",AV163,", 'has-food':",AW163,"},")</f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3" s="1" t="str">
        <f>IF(AS163&gt;0,"&lt;img src=@img/outdoor.png@&gt;","")</f>
        <v/>
      </c>
      <c r="AZ163" s="1" t="str">
        <f>IF(AT163&gt;0,"&lt;img src=@img/pets.png@&gt;","")</f>
        <v/>
      </c>
      <c r="BA163" s="1" t="str">
        <f>IF(AU163="hard","&lt;img src=@img/hard.png@&gt;",IF(AU163="medium","&lt;img src=@img/medium.png@&gt;",IF(AU163="easy","&lt;img src=@img/easy.png@&gt;","")))</f>
        <v>&lt;img src=@img/easy.png@&gt;</v>
      </c>
      <c r="BB163" s="1" t="str">
        <f>IF(AV163="true","&lt;img src=@img/drinkicon.png@&gt;","")</f>
        <v/>
      </c>
      <c r="BC163" s="1" t="str">
        <f>IF(AW163="true","&lt;img src=@img/foodicon.png@&gt;","")</f>
        <v/>
      </c>
      <c r="BD163" s="1" t="str">
        <f>CONCATENATE(AY163,AZ163,BA163,BB163,BC163,BK163)</f>
        <v>&lt;img src=@img/easy.png@&gt;</v>
      </c>
      <c r="BE163" s="1" t="str">
        <f>CONCATENATE(IF(AS163&gt;0,"outdoor ",""),IF(AT163&gt;0,"pet ",""),IF(AV163="true","drink ",""),IF(AW163="true","food ",""),AU163," ",E163," ",C163,IF(BJ163=TRUE," kid",""))</f>
        <v>easy med nfoco</v>
      </c>
      <c r="BF163" s="1" t="str">
        <f>IF(C163="old","Old Town",IF(C163="campus","Near Campus",IF(C163="sfoco","South Foco",IF(C163="nfoco","North Foco",IF(C163="midtown","Midtown",IF(C163="cwest","Campus West",IF(C163="efoco","East FoCo",IF(C163="windsor","Windsor",""))))))))</f>
        <v>North Foco</v>
      </c>
      <c r="BG163" s="1">
        <v>40.660179999999997</v>
      </c>
      <c r="BH163" s="1">
        <v>-105.16171900000001</v>
      </c>
      <c r="BI163" s="1" t="str">
        <f>CONCATENATE("[",BG163,",",BH163,"],")</f>
        <v>[40.66018,-105.161719],</v>
      </c>
    </row>
    <row r="164" spans="2:64" ht="21" customHeight="1" x14ac:dyDescent="0.25">
      <c r="B164" s="1" t="s">
        <v>453</v>
      </c>
      <c r="C164" s="1" t="s">
        <v>429</v>
      </c>
      <c r="E164" s="1" t="s">
        <v>432</v>
      </c>
      <c r="G164" s="12" t="s">
        <v>475</v>
      </c>
      <c r="W164" s="1" t="str">
        <f>IF(H164&gt;0,H164/100,"")</f>
        <v/>
      </c>
      <c r="X164" s="1" t="str">
        <f>IF(I164&gt;0,I164/100,"")</f>
        <v/>
      </c>
      <c r="Y164" s="1" t="str">
        <f>IF(J164&gt;0,J164/100,"")</f>
        <v/>
      </c>
      <c r="Z164" s="1" t="str">
        <f>IF(K164&gt;0,K164/100,"")</f>
        <v/>
      </c>
      <c r="AA164" s="1" t="str">
        <f>IF(L164&gt;0,L164/100,"")</f>
        <v/>
      </c>
      <c r="AB164" s="1" t="str">
        <f>IF(M164&gt;0,M164/100,"")</f>
        <v/>
      </c>
      <c r="AC164" s="1" t="str">
        <f>IF(N164&gt;0,N164/100,"")</f>
        <v/>
      </c>
      <c r="AD164" s="1" t="str">
        <f>IF(O164&gt;0,O164/100,"")</f>
        <v/>
      </c>
      <c r="AE164" s="1" t="str">
        <f>IF(P164&gt;0,P164/100,"")</f>
        <v/>
      </c>
      <c r="AF164" s="1" t="str">
        <f>IF(Q164&gt;0,Q164/100,"")</f>
        <v/>
      </c>
      <c r="AG164" s="1" t="str">
        <f>IF(R164&gt;0,R164/100,"")</f>
        <v/>
      </c>
      <c r="AH164" s="1" t="str">
        <f>IF(S164&gt;0,S164/100,"")</f>
        <v/>
      </c>
      <c r="AI164" s="1" t="str">
        <f>IF(T164&gt;0,T164/100,"")</f>
        <v/>
      </c>
      <c r="AJ164" s="1" t="str">
        <f>IF(U164&gt;0,U164/100,"")</f>
        <v/>
      </c>
      <c r="AK164" s="1" t="str">
        <f>IF(H164&gt;0,CONCATENATE(IF(W164&lt;=12,W164,W164-12),IF(OR(W164&lt;12,W164=24),"am","pm"),"-",IF(X164&lt;=12,X164,X164-12),IF(OR(X164&lt;12,X164=24),"am","pm")),"")</f>
        <v/>
      </c>
      <c r="AL164" s="1" t="str">
        <f>IF(J164&gt;0,CONCATENATE(IF(Y164&lt;=12,Y164,Y164-12),IF(OR(Y164&lt;12,Y164=24),"am","pm"),"-",IF(Z164&lt;=12,Z164,Z164-12),IF(OR(Z164&lt;12,Z164=24),"am","pm")),"")</f>
        <v/>
      </c>
      <c r="AM164" s="1" t="str">
        <f>IF(L164&gt;0,CONCATENATE(IF(AA164&lt;=12,AA164,AA164-12),IF(OR(AA164&lt;12,AA164=24),"am","pm"),"-",IF(AB164&lt;=12,AB164,AB164-12),IF(OR(AB164&lt;12,AB164=24),"am","pm")),"")</f>
        <v/>
      </c>
      <c r="AN164" s="1" t="str">
        <f>IF(N164&gt;0,CONCATENATE(IF(AC164&lt;=12,AC164,AC164-12),IF(OR(AC164&lt;12,AC164=24),"am","pm"),"-",IF(AD164&lt;=12,AD164,AD164-12),IF(OR(AD164&lt;12,AD164=24),"am","pm")),"")</f>
        <v/>
      </c>
      <c r="AO164" s="1" t="str">
        <f>IF(O164&gt;0,CONCATENATE(IF(AE164&lt;=12,AE164,AE164-12),IF(OR(AE164&lt;12,AE164=24),"am","pm"),"-",IF(AF164&lt;=12,AF164,AF164-12),IF(OR(AF164&lt;12,AF164=24),"am","pm")),"")</f>
        <v/>
      </c>
      <c r="AP164" s="1" t="str">
        <f>IF(R164&gt;0,CONCATENATE(IF(AG164&lt;=12,AG164,AG164-12),IF(OR(AG164&lt;12,AG164=24),"am","pm"),"-",IF(AH164&lt;=12,AH164,AH164-12),IF(OR(AH164&lt;12,AH164=24),"am","pm")),"")</f>
        <v/>
      </c>
      <c r="AQ164" s="1" t="str">
        <f>IF(T164&gt;0,CONCATENATE(IF(AI164&lt;=12,AI164,AI164-12),IF(OR(AI164&lt;12,AI164=24),"am","pm"),"-",IF(AJ164&lt;=12,AJ164,AJ164-12),IF(OR(AJ164&lt;12,AJ164=24),"am","pm")),"")</f>
        <v/>
      </c>
      <c r="AU164" s="1" t="s">
        <v>300</v>
      </c>
      <c r="AV164" s="1" t="b">
        <v>0</v>
      </c>
      <c r="AW164" s="1" t="b">
        <v>0</v>
      </c>
      <c r="AX164" s="6" t="str">
        <f>CONCATENATE("{
    'name': """,B164,""",
    'area': ","""",C164,""",",
"'hours': {
      'sunday-start':","""",H164,"""",", 'sunday-end':","""",I164,"""",", 'monday-start':","""",J164,"""",", 'monday-end':","""",K164,"""",", 'tuesday-start':","""",L164,"""",", 'tuesday-end':","""",M164,""", 'wednesday-start':","""",N164,""", 'wednesday-end':","""",O164,""", 'thursday-start':","""",P164,""", 'thursday-end':","""",Q164,""", 'friday-start':","""",R164,""", 'friday-end':","""",S164,""", 'saturday-start':","""",T164,""", 'saturday-end':","""",U164,"""","},","  'description': ","""",V164,"""",", 'link':","""",AR164,"""",", 'pricing':","""",E164,"""",",   'phone-number': ","""",F164,"""",", 'address': ","""",G164,"""",", 'other-amenities': [","'",AS164,"','",AT164,"','",AU164,"'","]",", 'has-drink':",AV164,", 'has-food':",AW164,"},")</f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4" s="1" t="str">
        <f>IF(AS164&gt;0,"&lt;img src=@img/outdoor.png@&gt;","")</f>
        <v/>
      </c>
      <c r="AZ164" s="1" t="str">
        <f>IF(AT164&gt;0,"&lt;img src=@img/pets.png@&gt;","")</f>
        <v/>
      </c>
      <c r="BA164" s="1" t="str">
        <f>IF(AU164="hard","&lt;img src=@img/hard.png@&gt;",IF(AU164="medium","&lt;img src=@img/medium.png@&gt;",IF(AU164="easy","&lt;img src=@img/easy.png@&gt;","")))</f>
        <v>&lt;img src=@img/easy.png@&gt;</v>
      </c>
      <c r="BB164" s="1" t="str">
        <f>IF(AV164="true","&lt;img src=@img/drinkicon.png@&gt;","")</f>
        <v/>
      </c>
      <c r="BC164" s="1" t="str">
        <f>IF(AW164="true","&lt;img src=@img/foodicon.png@&gt;","")</f>
        <v/>
      </c>
      <c r="BD164" s="1" t="str">
        <f>CONCATENATE(AY164,AZ164,BA164,BB164,BC164,BK164)</f>
        <v>&lt;img src=@img/easy.png@&gt;&lt;img src=@img/kidicon.png@&gt;</v>
      </c>
      <c r="BE164" s="1" t="str">
        <f>CONCATENATE(IF(AS164&gt;0,"outdoor ",""),IF(AT164&gt;0,"pet ",""),IF(AV164="true","drink ",""),IF(AW164="true","food ",""),AU164," ",E164," ",C164,IF(BJ164=TRUE," kid",""))</f>
        <v>easy med sfoco kid</v>
      </c>
      <c r="BF164" s="1" t="str">
        <f>IF(C164="old","Old Town",IF(C164="campus","Near Campus",IF(C164="sfoco","South Foco",IF(C164="nfoco","North Foco",IF(C164="midtown","Midtown",IF(C164="cwest","Campus West",IF(C164="efoco","East FoCo",IF(C164="windsor","Windsor",""))))))))</f>
        <v>South Foco</v>
      </c>
      <c r="BG164" s="1">
        <v>40.521909999999998</v>
      </c>
      <c r="BH164" s="1">
        <v>-105.042134</v>
      </c>
      <c r="BI164" s="1" t="str">
        <f>CONCATENATE("[",BG164,",",BH164,"],")</f>
        <v>[40.52191,-105.042134],</v>
      </c>
      <c r="BJ164" s="1" t="b">
        <v>1</v>
      </c>
      <c r="BK164" s="1" t="str">
        <f>IF(BJ164&gt;0,"&lt;img src=@img/kidicon.png@&gt;","")</f>
        <v>&lt;img src=@img/kidicon.png@&gt;</v>
      </c>
      <c r="BL164" s="1" t="s">
        <v>476</v>
      </c>
    </row>
    <row r="165" spans="2:64" ht="21" customHeight="1" x14ac:dyDescent="0.25">
      <c r="B165" s="1" t="s">
        <v>100</v>
      </c>
      <c r="C165" s="1" t="s">
        <v>309</v>
      </c>
      <c r="D165" s="1" t="s">
        <v>101</v>
      </c>
      <c r="E165" s="1" t="s">
        <v>54</v>
      </c>
      <c r="G165" s="3" t="s">
        <v>102</v>
      </c>
      <c r="W165" s="1" t="str">
        <f>IF(H165&gt;0,H165/100,"")</f>
        <v/>
      </c>
      <c r="X165" s="1" t="str">
        <f>IF(I165&gt;0,I165/100,"")</f>
        <v/>
      </c>
      <c r="Y165" s="1" t="str">
        <f>IF(J165&gt;0,J165/100,"")</f>
        <v/>
      </c>
      <c r="Z165" s="1" t="str">
        <f>IF(K165&gt;0,K165/100,"")</f>
        <v/>
      </c>
      <c r="AA165" s="1" t="str">
        <f>IF(L165&gt;0,L165/100,"")</f>
        <v/>
      </c>
      <c r="AB165" s="1" t="str">
        <f>IF(M165&gt;0,M165/100,"")</f>
        <v/>
      </c>
      <c r="AC165" s="1" t="str">
        <f>IF(N165&gt;0,N165/100,"")</f>
        <v/>
      </c>
      <c r="AD165" s="1" t="str">
        <f>IF(O165&gt;0,O165/100,"")</f>
        <v/>
      </c>
      <c r="AE165" s="1" t="str">
        <f>IF(P165&gt;0,P165/100,"")</f>
        <v/>
      </c>
      <c r="AF165" s="1" t="str">
        <f>IF(Q165&gt;0,Q165/100,"")</f>
        <v/>
      </c>
      <c r="AG165" s="1" t="str">
        <f>IF(R165&gt;0,R165/100,"")</f>
        <v/>
      </c>
      <c r="AH165" s="1" t="str">
        <f>IF(S165&gt;0,S165/100,"")</f>
        <v/>
      </c>
      <c r="AI165" s="1" t="str">
        <f>IF(T165&gt;0,T165/100,"")</f>
        <v/>
      </c>
      <c r="AJ165" s="1" t="str">
        <f>IF(U165&gt;0,U165/100,"")</f>
        <v/>
      </c>
      <c r="AK165" s="1" t="str">
        <f>IF(H165&gt;0,CONCATENATE(IF(W165&lt;=12,W165,W165-12),IF(OR(W165&lt;12,W165=24),"am","pm"),"-",IF(X165&lt;=12,X165,X165-12),IF(OR(X165&lt;12,X165=24),"am","pm")),"")</f>
        <v/>
      </c>
      <c r="AL165" s="1" t="str">
        <f>IF(J165&gt;0,CONCATENATE(IF(Y165&lt;=12,Y165,Y165-12),IF(OR(Y165&lt;12,Y165=24),"am","pm"),"-",IF(Z165&lt;=12,Z165,Z165-12),IF(OR(Z165&lt;12,Z165=24),"am","pm")),"")</f>
        <v/>
      </c>
      <c r="AM165" s="1" t="str">
        <f>IF(L165&gt;0,CONCATENATE(IF(AA165&lt;=12,AA165,AA165-12),IF(OR(AA165&lt;12,AA165=24),"am","pm"),"-",IF(AB165&lt;=12,AB165,AB165-12),IF(OR(AB165&lt;12,AB165=24),"am","pm")),"")</f>
        <v/>
      </c>
      <c r="AN165" s="1" t="str">
        <f>IF(N165&gt;0,CONCATENATE(IF(AC165&lt;=12,AC165,AC165-12),IF(OR(AC165&lt;12,AC165=24),"am","pm"),"-",IF(AD165&lt;=12,AD165,AD165-12),IF(OR(AD165&lt;12,AD165=24),"am","pm")),"")</f>
        <v/>
      </c>
      <c r="AO165" s="1" t="str">
        <f>IF(O165&gt;0,CONCATENATE(IF(AE165&lt;=12,AE165,AE165-12),IF(OR(AE165&lt;12,AE165=24),"am","pm"),"-",IF(AF165&lt;=12,AF165,AF165-12),IF(OR(AF165&lt;12,AF165=24),"am","pm")),"")</f>
        <v/>
      </c>
      <c r="AP165" s="1" t="str">
        <f>IF(R165&gt;0,CONCATENATE(IF(AG165&lt;=12,AG165,AG165-12),IF(OR(AG165&lt;12,AG165=24),"am","pm"),"-",IF(AH165&lt;=12,AH165,AH165-12),IF(OR(AH165&lt;12,AH165=24),"am","pm")),"")</f>
        <v/>
      </c>
      <c r="AQ165" s="1" t="str">
        <f>IF(T165&gt;0,CONCATENATE(IF(AI165&lt;=12,AI165,AI165-12),IF(OR(AI165&lt;12,AI165=24),"am","pm"),"-",IF(AJ165&lt;=12,AJ165,AJ165-12),IF(OR(AJ165&lt;12,AJ165=24),"am","pm")),"")</f>
        <v/>
      </c>
      <c r="AR165" s="4" t="s">
        <v>321</v>
      </c>
      <c r="AU165" s="1" t="s">
        <v>300</v>
      </c>
      <c r="AV165" s="5" t="s">
        <v>308</v>
      </c>
      <c r="AW165" s="5" t="s">
        <v>308</v>
      </c>
      <c r="AX165" s="6" t="str">
        <f>CONCATENATE("{
    'name': """,B165,""",
    'area': ","""",C165,""",",
"'hours': {
      'sunday-start':","""",H165,"""",", 'sunday-end':","""",I165,"""",", 'monday-start':","""",J165,"""",", 'monday-end':","""",K165,"""",", 'tuesday-start':","""",L165,"""",", 'tuesday-end':","""",M165,""", 'wednesday-start':","""",N165,""", 'wednesday-end':","""",O165,""", 'thursday-start':","""",P165,""", 'thursday-end':","""",Q165,""", 'friday-start':","""",R165,""", 'friday-end':","""",S165,""", 'saturday-start':","""",T165,""", 'saturday-end':","""",U165,"""","},","  'description': ","""",V165,"""",", 'link':","""",AR165,"""",", 'pricing':","""",E165,"""",",   'phone-number': ","""",F165,"""",", 'address': ","""",G165,"""",", 'other-amenities': [","'",AS165,"','",AT165,"','",AU165,"'","]",", 'has-drink':",AV165,", 'has-food':",AW165,"},")</f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5" s="1" t="str">
        <f>IF(AS165&gt;0,"&lt;img src=@img/outdoor.png@&gt;","")</f>
        <v/>
      </c>
      <c r="AZ165" s="1" t="str">
        <f>IF(AT165&gt;0,"&lt;img src=@img/pets.png@&gt;","")</f>
        <v/>
      </c>
      <c r="BA165" s="1" t="str">
        <f>IF(AU165="hard","&lt;img src=@img/hard.png@&gt;",IF(AU165="medium","&lt;img src=@img/medium.png@&gt;",IF(AU165="easy","&lt;img src=@img/easy.png@&gt;","")))</f>
        <v>&lt;img src=@img/easy.png@&gt;</v>
      </c>
      <c r="BB165" s="1" t="str">
        <f>IF(AV165="true","&lt;img src=@img/drinkicon.png@&gt;","")</f>
        <v/>
      </c>
      <c r="BC165" s="1" t="str">
        <f>IF(AW165="true","&lt;img src=@img/foodicon.png@&gt;","")</f>
        <v/>
      </c>
      <c r="BD165" s="1" t="str">
        <f>CONCATENATE(AY165,AZ165,BA165,BB165,BC165,BK165)</f>
        <v>&lt;img src=@img/easy.png@&gt;</v>
      </c>
      <c r="BE165" s="1" t="str">
        <f>CONCATENATE(IF(AS165&gt;0,"outdoor ",""),IF(AT165&gt;0,"pet ",""),IF(AV165="true","drink ",""),IF(AW165="true","food ",""),AU165," ",E165," ",C165,IF(BJ165=TRUE," kid",""))</f>
        <v>easy low campus</v>
      </c>
      <c r="BF165" s="1" t="str">
        <f>IF(C165="old","Old Town",IF(C165="campus","Near Campus",IF(C165="sfoco","South Foco",IF(C165="nfoco","North Foco",IF(C165="midtown","Midtown",IF(C165="cwest","Campus West",IF(C165="efoco","East FoCo",IF(C165="windsor","Windsor",""))))))))</f>
        <v>Near Campus</v>
      </c>
      <c r="BG165" s="1">
        <v>40.577893000000003</v>
      </c>
      <c r="BH165" s="1">
        <v>-105.07640600000001</v>
      </c>
      <c r="BI165" s="1" t="str">
        <f>CONCATENATE("[",BG165,",",BH165,"],")</f>
        <v>[40.577893,-105.076406],</v>
      </c>
      <c r="BK165" s="1" t="str">
        <f>IF(BJ165&gt;0,"&lt;img src=@img/kidicon.png@&gt;","")</f>
        <v/>
      </c>
    </row>
    <row r="166" spans="2:64" ht="21" customHeight="1" x14ac:dyDescent="0.25">
      <c r="B166" s="1" t="s">
        <v>633</v>
      </c>
      <c r="C166" s="1" t="s">
        <v>430</v>
      </c>
      <c r="G166" s="9" t="s">
        <v>634</v>
      </c>
      <c r="W166" s="1" t="str">
        <f>IF(H166&gt;0,H166/100,"")</f>
        <v/>
      </c>
      <c r="X166" s="1" t="str">
        <f>IF(I166&gt;0,I166/100,"")</f>
        <v/>
      </c>
      <c r="Y166" s="1" t="str">
        <f>IF(J166&gt;0,J166/100,"")</f>
        <v/>
      </c>
      <c r="Z166" s="1" t="str">
        <f>IF(K166&gt;0,K166/100,"")</f>
        <v/>
      </c>
      <c r="AA166" s="1" t="str">
        <f>IF(L166&gt;0,L166/100,"")</f>
        <v/>
      </c>
      <c r="AB166" s="1" t="str">
        <f>IF(M166&gt;0,M166/100,"")</f>
        <v/>
      </c>
      <c r="AC166" s="1" t="str">
        <f>IF(N166&gt;0,N166/100,"")</f>
        <v/>
      </c>
      <c r="AD166" s="1" t="str">
        <f>IF(O166&gt;0,O166/100,"")</f>
        <v/>
      </c>
      <c r="AE166" s="1" t="str">
        <f>IF(P166&gt;0,P166/100,"")</f>
        <v/>
      </c>
      <c r="AF166" s="1" t="str">
        <f>IF(Q166&gt;0,Q166/100,"")</f>
        <v/>
      </c>
      <c r="AG166" s="1" t="str">
        <f>IF(R166&gt;0,R166/100,"")</f>
        <v/>
      </c>
      <c r="AH166" s="1" t="str">
        <f>IF(S166&gt;0,S166/100,"")</f>
        <v/>
      </c>
      <c r="AI166" s="1" t="str">
        <f>IF(T166&gt;0,T166/100,"")</f>
        <v/>
      </c>
      <c r="AJ166" s="1" t="str">
        <f>IF(U166&gt;0,U166/100,"")</f>
        <v/>
      </c>
      <c r="AK166" s="1" t="str">
        <f>IF(H166&gt;0,CONCATENATE(IF(W166&lt;=12,W166,W166-12),IF(OR(W166&lt;12,W166=24),"am","pm"),"-",IF(X166&lt;=12,X166,X166-12),IF(OR(X166&lt;12,X166=24),"am","pm")),"")</f>
        <v/>
      </c>
      <c r="AL166" s="1" t="str">
        <f>IF(J166&gt;0,CONCATENATE(IF(Y166&lt;=12,Y166,Y166-12),IF(OR(Y166&lt;12,Y166=24),"am","pm"),"-",IF(Z166&lt;=12,Z166,Z166-12),IF(OR(Z166&lt;12,Z166=24),"am","pm")),"")</f>
        <v/>
      </c>
      <c r="AM166" s="1" t="str">
        <f>IF(L166&gt;0,CONCATENATE(IF(AA166&lt;=12,AA166,AA166-12),IF(OR(AA166&lt;12,AA166=24),"am","pm"),"-",IF(AB166&lt;=12,AB166,AB166-12),IF(OR(AB166&lt;12,AB166=24),"am","pm")),"")</f>
        <v/>
      </c>
      <c r="AN166" s="1" t="str">
        <f>IF(N166&gt;0,CONCATENATE(IF(AC166&lt;=12,AC166,AC166-12),IF(OR(AC166&lt;12,AC166=24),"am","pm"),"-",IF(AD166&lt;=12,AD166,AD166-12),IF(OR(AD166&lt;12,AD166=24),"am","pm")),"")</f>
        <v/>
      </c>
      <c r="AO166" s="1" t="str">
        <f>IF(O166&gt;0,CONCATENATE(IF(AE166&lt;=12,AE166,AE166-12),IF(OR(AE166&lt;12,AE166=24),"am","pm"),"-",IF(AF166&lt;=12,AF166,AF166-12),IF(OR(AF166&lt;12,AF166=24),"am","pm")),"")</f>
        <v/>
      </c>
      <c r="AP166" s="1" t="str">
        <f>IF(R166&gt;0,CONCATENATE(IF(AG166&lt;=12,AG166,AG166-12),IF(OR(AG166&lt;12,AG166=24),"am","pm"),"-",IF(AH166&lt;=12,AH166,AH166-12),IF(OR(AH166&lt;12,AH166=24),"am","pm")),"")</f>
        <v/>
      </c>
      <c r="AQ166" s="1" t="str">
        <f>IF(T166&gt;0,CONCATENATE(IF(AI166&lt;=12,AI166,AI166-12),IF(OR(AI166&lt;12,AI166=24),"am","pm"),"-",IF(AJ166&lt;=12,AJ166,AJ166-12),IF(OR(AJ166&lt;12,AJ166=24),"am","pm")),"")</f>
        <v/>
      </c>
      <c r="AU166" s="1" t="s">
        <v>300</v>
      </c>
      <c r="AV166" s="1" t="b">
        <v>0</v>
      </c>
      <c r="AW166" s="1" t="b">
        <v>0</v>
      </c>
      <c r="AX166" s="6" t="str">
        <f>CONCATENATE("{
    'name': """,B166,""",
    'area': ","""",C166,""",",
"'hours': {
      'sunday-start':","""",H166,"""",", 'sunday-end':","""",I166,"""",", 'monday-start':","""",J166,"""",", 'monday-end':","""",K166,"""",", 'tuesday-start':","""",L166,"""",", 'tuesday-end':","""",M166,""", 'wednesday-start':","""",N166,""", 'wednesday-end':","""",O166,""", 'thursday-start':","""",P166,""", 'thursday-end':","""",Q166,""", 'friday-start':","""",R166,""", 'friday-end':","""",S166,""", 'saturday-start':","""",T166,""", 'saturday-end':","""",U166,"""","},","  'description': ","""",V166,"""",", 'link':","""",AR166,"""",", 'pricing':","""",E166,"""",",   'phone-number': ","""",F166,"""",", 'address': ","""",G166,"""",", 'other-amenities': [","'",AS166,"','",AT166,"','",AU166,"'","]",", 'has-drink':",AV166,", 'has-food':",AW166,"},")</f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6" s="1" t="str">
        <f>IF(AS166&gt;0,"&lt;img src=@img/outdoor.png@&gt;","")</f>
        <v/>
      </c>
      <c r="AZ166" s="1" t="str">
        <f>IF(AT166&gt;0,"&lt;img src=@img/pets.png@&gt;","")</f>
        <v/>
      </c>
      <c r="BA166" s="1" t="str">
        <f>IF(AU166="hard","&lt;img src=@img/hard.png@&gt;",IF(AU166="medium","&lt;img src=@img/medium.png@&gt;",IF(AU166="easy","&lt;img src=@img/easy.png@&gt;","")))</f>
        <v>&lt;img src=@img/easy.png@&gt;</v>
      </c>
      <c r="BB166" s="1" t="str">
        <f>IF(AV166="true","&lt;img src=@img/drinkicon.png@&gt;","")</f>
        <v/>
      </c>
      <c r="BC166" s="1" t="str">
        <f>IF(AW166="true","&lt;img src=@img/foodicon.png@&gt;","")</f>
        <v/>
      </c>
      <c r="BD166" s="1" t="str">
        <f>CONCATENATE(AY166,AZ166,BA166,BB166,BC166,BK166)</f>
        <v>&lt;img src=@img/easy.png@&gt;</v>
      </c>
      <c r="BE166" s="1" t="str">
        <f>CONCATENATE(IF(AS166&gt;0,"outdoor ",""),IF(AT166&gt;0,"pet ",""),IF(AV166="true","drink ",""),IF(AW166="true","food ",""),AU166," ",E166," ",C166,IF(BJ166=TRUE," kid",""))</f>
        <v>easy  cwest</v>
      </c>
      <c r="BF166" s="1" t="str">
        <f>IF(C166="old","Old Town",IF(C166="campus","Near Campus",IF(C166="sfoco","South Foco",IF(C166="nfoco","North Foco",IF(C166="midtown","Midtown",IF(C166="cwest","Campus West",IF(C166="efoco","East FoCo",IF(C166="windsor","Windsor",""))))))))</f>
        <v>Campus West</v>
      </c>
      <c r="BG166" s="1">
        <v>40.579059999999998</v>
      </c>
      <c r="BH166" s="1">
        <v>-105.07656</v>
      </c>
      <c r="BI166" s="1" t="str">
        <f>CONCATENATE("[",BG166,",",BH166,"],")</f>
        <v>[40.57906,-105.07656],</v>
      </c>
    </row>
    <row r="167" spans="2:64" ht="21" customHeight="1" x14ac:dyDescent="0.25">
      <c r="B167" s="1" t="s">
        <v>83</v>
      </c>
      <c r="C167" s="1" t="s">
        <v>427</v>
      </c>
      <c r="D167" s="1" t="s">
        <v>84</v>
      </c>
      <c r="E167" s="1" t="s">
        <v>35</v>
      </c>
      <c r="G167" s="3" t="s">
        <v>85</v>
      </c>
      <c r="W167" s="1" t="str">
        <f>IF(H167&gt;0,H167/100,"")</f>
        <v/>
      </c>
      <c r="X167" s="1" t="str">
        <f>IF(I167&gt;0,I167/100,"")</f>
        <v/>
      </c>
      <c r="Y167" s="1" t="str">
        <f>IF(J167&gt;0,J167/100,"")</f>
        <v/>
      </c>
      <c r="Z167" s="1" t="str">
        <f>IF(K167&gt;0,K167/100,"")</f>
        <v/>
      </c>
      <c r="AA167" s="1" t="str">
        <f>IF(L167&gt;0,L167/100,"")</f>
        <v/>
      </c>
      <c r="AB167" s="1" t="str">
        <f>IF(M167&gt;0,M167/100,"")</f>
        <v/>
      </c>
      <c r="AC167" s="1" t="str">
        <f>IF(N167&gt;0,N167/100,"")</f>
        <v/>
      </c>
      <c r="AD167" s="1" t="str">
        <f>IF(O167&gt;0,O167/100,"")</f>
        <v/>
      </c>
      <c r="AE167" s="1" t="str">
        <f>IF(P167&gt;0,P167/100,"")</f>
        <v/>
      </c>
      <c r="AF167" s="1" t="str">
        <f>IF(Q167&gt;0,Q167/100,"")</f>
        <v/>
      </c>
      <c r="AG167" s="1" t="str">
        <f>IF(R167&gt;0,R167/100,"")</f>
        <v/>
      </c>
      <c r="AH167" s="1" t="str">
        <f>IF(S167&gt;0,S167/100,"")</f>
        <v/>
      </c>
      <c r="AI167" s="1" t="str">
        <f>IF(T167&gt;0,T167/100,"")</f>
        <v/>
      </c>
      <c r="AJ167" s="1" t="str">
        <f>IF(U167&gt;0,U167/100,"")</f>
        <v/>
      </c>
      <c r="AK167" s="1" t="str">
        <f>IF(H167&gt;0,CONCATENATE(IF(W167&lt;=12,W167,W167-12),IF(OR(W167&lt;12,W167=24),"am","pm"),"-",IF(X167&lt;=12,X167,X167-12),IF(OR(X167&lt;12,X167=24),"am","pm")),"")</f>
        <v/>
      </c>
      <c r="AL167" s="1" t="str">
        <f>IF(J167&gt;0,CONCATENATE(IF(Y167&lt;=12,Y167,Y167-12),IF(OR(Y167&lt;12,Y167=24),"am","pm"),"-",IF(Z167&lt;=12,Z167,Z167-12),IF(OR(Z167&lt;12,Z167=24),"am","pm")),"")</f>
        <v/>
      </c>
      <c r="AM167" s="1" t="str">
        <f>IF(L167&gt;0,CONCATENATE(IF(AA167&lt;=12,AA167,AA167-12),IF(OR(AA167&lt;12,AA167=24),"am","pm"),"-",IF(AB167&lt;=12,AB167,AB167-12),IF(OR(AB167&lt;12,AB167=24),"am","pm")),"")</f>
        <v/>
      </c>
      <c r="AN167" s="1" t="str">
        <f>IF(N167&gt;0,CONCATENATE(IF(AC167&lt;=12,AC167,AC167-12),IF(OR(AC167&lt;12,AC167=24),"am","pm"),"-",IF(AD167&lt;=12,AD167,AD167-12),IF(OR(AD167&lt;12,AD167=24),"am","pm")),"")</f>
        <v/>
      </c>
      <c r="AO167" s="1" t="str">
        <f>IF(O167&gt;0,CONCATENATE(IF(AE167&lt;=12,AE167,AE167-12),IF(OR(AE167&lt;12,AE167=24),"am","pm"),"-",IF(AF167&lt;=12,AF167,AF167-12),IF(OR(AF167&lt;12,AF167=24),"am","pm")),"")</f>
        <v/>
      </c>
      <c r="AP167" s="1" t="str">
        <f>IF(R167&gt;0,CONCATENATE(IF(AG167&lt;=12,AG167,AG167-12),IF(OR(AG167&lt;12,AG167=24),"am","pm"),"-",IF(AH167&lt;=12,AH167,AH167-12),IF(OR(AH167&lt;12,AH167=24),"am","pm")),"")</f>
        <v/>
      </c>
      <c r="AQ167" s="1" t="str">
        <f>IF(T167&gt;0,CONCATENATE(IF(AI167&lt;=12,AI167,AI167-12),IF(OR(AI167&lt;12,AI167=24),"am","pm"),"-",IF(AJ167&lt;=12,AJ167,AJ167-12),IF(OR(AJ167&lt;12,AJ167=24),"am","pm")),"")</f>
        <v/>
      </c>
      <c r="AR167" s="8" t="s">
        <v>242</v>
      </c>
      <c r="AS167" s="1" t="s">
        <v>296</v>
      </c>
      <c r="AU167" s="1" t="s">
        <v>28</v>
      </c>
      <c r="AV167" s="5" t="s">
        <v>308</v>
      </c>
      <c r="AW167" s="5" t="s">
        <v>308</v>
      </c>
      <c r="AX167" s="6" t="str">
        <f>CONCATENATE("{
    'name': """,B167,""",
    'area': ","""",C167,""",",
"'hours': {
      'sunday-start':","""",H167,"""",", 'sunday-end':","""",I167,"""",", 'monday-start':","""",J167,"""",", 'monday-end':","""",K167,"""",", 'tuesday-start':","""",L167,"""",", 'tuesday-end':","""",M167,""", 'wednesday-start':","""",N167,""", 'wednesday-end':","""",O167,""", 'thursday-start':","""",P167,""", 'thursday-end':","""",Q167,""", 'friday-start':","""",R167,""", 'friday-end':","""",S167,""", 'saturday-start':","""",T167,""", 'saturday-end':","""",U167,"""","},","  'description': ","""",V167,"""",", 'link':","""",AR167,"""",", 'pricing':","""",E167,"""",",   'phone-number': ","""",F167,"""",", 'address': ","""",G167,"""",", 'other-amenities': [","'",AS167,"','",AT167,"','",AU167,"'","]",", 'has-drink':",AV167,", 'has-food':",AW167,"},")</f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7" s="1" t="str">
        <f>IF(AS167&gt;0,"&lt;img src=@img/outdoor.png@&gt;","")</f>
        <v>&lt;img src=@img/outdoor.png@&gt;</v>
      </c>
      <c r="AZ167" s="1" t="str">
        <f>IF(AT167&gt;0,"&lt;img src=@img/pets.png@&gt;","")</f>
        <v/>
      </c>
      <c r="BA167" s="1" t="str">
        <f>IF(AU167="hard","&lt;img src=@img/hard.png@&gt;",IF(AU167="medium","&lt;img src=@img/medium.png@&gt;",IF(AU167="easy","&lt;img src=@img/easy.png@&gt;","")))</f>
        <v>&lt;img src=@img/medium.png@&gt;</v>
      </c>
      <c r="BB167" s="1" t="str">
        <f>IF(AV167="true","&lt;img src=@img/drinkicon.png@&gt;","")</f>
        <v/>
      </c>
      <c r="BC167" s="1" t="str">
        <f>IF(AW167="true","&lt;img src=@img/foodicon.png@&gt;","")</f>
        <v/>
      </c>
      <c r="BD167" s="1" t="str">
        <f>CONCATENATE(AY167,AZ167,BA167,BB167,BC167,BK167)</f>
        <v>&lt;img src=@img/outdoor.png@&gt;&lt;img src=@img/medium.png@&gt;</v>
      </c>
      <c r="BE167" s="1" t="str">
        <f>CONCATENATE(IF(AS167&gt;0,"outdoor ",""),IF(AT167&gt;0,"pet ",""),IF(AV167="true","drink ",""),IF(AW167="true","food ",""),AU167," ",E167," ",C167,IF(BJ167=TRUE," kid",""))</f>
        <v>outdoor medium high old</v>
      </c>
      <c r="BF167" s="1" t="str">
        <f>IF(C167="old","Old Town",IF(C167="campus","Near Campus",IF(C167="sfoco","South Foco",IF(C167="nfoco","North Foco",IF(C167="midtown","Midtown",IF(C167="cwest","Campus West",IF(C167="efoco","East FoCo",IF(C167="windsor","Windsor",""))))))))</f>
        <v>Old Town</v>
      </c>
      <c r="BG167" s="1">
        <v>40.582315000000001</v>
      </c>
      <c r="BH167" s="1">
        <v>-105.079252</v>
      </c>
      <c r="BI167" s="1" t="str">
        <f>CONCATENATE("[",BG167,",",BH167,"],")</f>
        <v>[40.582315,-105.079252],</v>
      </c>
      <c r="BK167" s="1" t="str">
        <f>IF(BJ167&gt;0,"&lt;img src=@img/kidicon.png@&gt;","")</f>
        <v/>
      </c>
    </row>
    <row r="168" spans="2:64" ht="21" customHeight="1" x14ac:dyDescent="0.25">
      <c r="B168" s="1" t="s">
        <v>218</v>
      </c>
      <c r="C168" s="1" t="s">
        <v>309</v>
      </c>
      <c r="D168" s="1" t="s">
        <v>90</v>
      </c>
      <c r="E168" s="1" t="s">
        <v>432</v>
      </c>
      <c r="G168" s="1" t="s">
        <v>219</v>
      </c>
      <c r="J168" s="1">
        <v>1500</v>
      </c>
      <c r="K168" s="1">
        <v>1800</v>
      </c>
      <c r="L168" s="1">
        <v>1500</v>
      </c>
      <c r="M168" s="1">
        <v>1800</v>
      </c>
      <c r="N168" s="1">
        <v>1500</v>
      </c>
      <c r="O168" s="1">
        <v>1800</v>
      </c>
      <c r="P168" s="1">
        <v>1500</v>
      </c>
      <c r="Q168" s="1">
        <v>1800</v>
      </c>
      <c r="R168" s="1">
        <v>1500</v>
      </c>
      <c r="S168" s="1">
        <v>1800</v>
      </c>
      <c r="V168" s="1" t="s">
        <v>505</v>
      </c>
      <c r="W168" s="1" t="str">
        <f>IF(H168&gt;0,H168/100,"")</f>
        <v/>
      </c>
      <c r="X168" s="1" t="str">
        <f>IF(I168&gt;0,I168/100,"")</f>
        <v/>
      </c>
      <c r="Y168" s="1">
        <f>IF(J168&gt;0,J168/100,"")</f>
        <v>15</v>
      </c>
      <c r="Z168" s="1">
        <f>IF(K168&gt;0,K168/100,"")</f>
        <v>18</v>
      </c>
      <c r="AA168" s="1">
        <f>IF(L168&gt;0,L168/100,"")</f>
        <v>15</v>
      </c>
      <c r="AB168" s="1">
        <f>IF(M168&gt;0,M168/100,"")</f>
        <v>18</v>
      </c>
      <c r="AC168" s="1">
        <f>IF(N168&gt;0,N168/100,"")</f>
        <v>15</v>
      </c>
      <c r="AD168" s="1">
        <f>IF(O168&gt;0,O168/100,"")</f>
        <v>18</v>
      </c>
      <c r="AE168" s="1">
        <f>IF(P168&gt;0,P168/100,"")</f>
        <v>15</v>
      </c>
      <c r="AF168" s="1">
        <f>IF(Q168&gt;0,Q168/100,"")</f>
        <v>18</v>
      </c>
      <c r="AG168" s="1">
        <f>IF(R168&gt;0,R168/100,"")</f>
        <v>15</v>
      </c>
      <c r="AH168" s="1">
        <f>IF(S168&gt;0,S168/100,"")</f>
        <v>18</v>
      </c>
      <c r="AI168" s="1" t="str">
        <f>IF(T168&gt;0,T168/100,"")</f>
        <v/>
      </c>
      <c r="AJ168" s="1" t="str">
        <f>IF(U168&gt;0,U168/100,"")</f>
        <v/>
      </c>
      <c r="AK168" s="1" t="str">
        <f>IF(H168&gt;0,CONCATENATE(IF(W168&lt;=12,W168,W168-12),IF(OR(W168&lt;12,W168=24),"am","pm"),"-",IF(X168&lt;=12,X168,X168-12),IF(OR(X168&lt;12,X168=24),"am","pm")),"")</f>
        <v/>
      </c>
      <c r="AL168" s="1" t="str">
        <f>IF(J168&gt;0,CONCATENATE(IF(Y168&lt;=12,Y168,Y168-12),IF(OR(Y168&lt;12,Y168=24),"am","pm"),"-",IF(Z168&lt;=12,Z168,Z168-12),IF(OR(Z168&lt;12,Z168=24),"am","pm")),"")</f>
        <v>3pm-6pm</v>
      </c>
      <c r="AM168" s="1" t="str">
        <f>IF(L168&gt;0,CONCATENATE(IF(AA168&lt;=12,AA168,AA168-12),IF(OR(AA168&lt;12,AA168=24),"am","pm"),"-",IF(AB168&lt;=12,AB168,AB168-12),IF(OR(AB168&lt;12,AB168=24),"am","pm")),"")</f>
        <v>3pm-6pm</v>
      </c>
      <c r="AN168" s="1" t="str">
        <f>IF(N168&gt;0,CONCATENATE(IF(AC168&lt;=12,AC168,AC168-12),IF(OR(AC168&lt;12,AC168=24),"am","pm"),"-",IF(AD168&lt;=12,AD168,AD168-12),IF(OR(AD168&lt;12,AD168=24),"am","pm")),"")</f>
        <v>3pm-6pm</v>
      </c>
      <c r="AO168" s="1" t="str">
        <f>IF(O168&gt;0,CONCATENATE(IF(AE168&lt;=12,AE168,AE168-12),IF(OR(AE168&lt;12,AE168=24),"am","pm"),"-",IF(AF168&lt;=12,AF168,AF168-12),IF(OR(AF168&lt;12,AF168=24),"am","pm")),"")</f>
        <v>3pm-6pm</v>
      </c>
      <c r="AP168" s="1" t="str">
        <f>IF(R168&gt;0,CONCATENATE(IF(AG168&lt;=12,AG168,AG168-12),IF(OR(AG168&lt;12,AG168=24),"am","pm"),"-",IF(AH168&lt;=12,AH168,AH168-12),IF(OR(AH168&lt;12,AH168=24),"am","pm")),"")</f>
        <v>3pm-6pm</v>
      </c>
      <c r="AQ168" s="1" t="str">
        <f>IF(T168&gt;0,CONCATENATE(IF(AI168&lt;=12,AI168,AI168-12),IF(OR(AI168&lt;12,AI168=24),"am","pm"),"-",IF(AJ168&lt;=12,AJ168,AJ168-12),IF(OR(AJ168&lt;12,AJ168=24),"am","pm")),"")</f>
        <v/>
      </c>
      <c r="AR168" s="4" t="s">
        <v>356</v>
      </c>
      <c r="AU168" s="1" t="s">
        <v>28</v>
      </c>
      <c r="AV168" s="5" t="s">
        <v>307</v>
      </c>
      <c r="AW168" s="5" t="s">
        <v>307</v>
      </c>
      <c r="AX168" s="6" t="str">
        <f>CONCATENATE("{
    'name': """,B168,""",
    'area': ","""",C168,""",",
"'hours': {
      'sunday-start':","""",H168,"""",", 'sunday-end':","""",I168,"""",", 'monday-start':","""",J168,"""",", 'monday-end':","""",K168,"""",", 'tuesday-start':","""",L168,"""",", 'tuesday-end':","""",M168,""", 'wednesday-start':","""",N168,""", 'wednesday-end':","""",O168,""", 'thursday-start':","""",P168,""", 'thursday-end':","""",Q168,""", 'friday-start':","""",R168,""", 'friday-end':","""",S168,""", 'saturday-start':","""",T168,""", 'saturday-end':","""",U168,"""","},","  'description': ","""",V168,"""",", 'link':","""",AR168,"""",", 'pricing':","""",E168,"""",",   'phone-number': ","""",F168,"""",", 'address': ","""",G168,"""",", 'other-amenities': [","'",AS168,"','",AT168,"','",AU168,"'","]",", 'has-drink':",AV168,", 'has-food':",AW168,"},")</f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8" s="1" t="str">
        <f>IF(AS168&gt;0,"&lt;img src=@img/outdoor.png@&gt;","")</f>
        <v/>
      </c>
      <c r="AZ168" s="1" t="str">
        <f>IF(AT168&gt;0,"&lt;img src=@img/pets.png@&gt;","")</f>
        <v/>
      </c>
      <c r="BA168" s="1" t="str">
        <f>IF(AU168="hard","&lt;img src=@img/hard.png@&gt;",IF(AU168="medium","&lt;img src=@img/medium.png@&gt;",IF(AU168="easy","&lt;img src=@img/easy.png@&gt;","")))</f>
        <v>&lt;img src=@img/medium.png@&gt;</v>
      </c>
      <c r="BB168" s="1" t="str">
        <f>IF(AV168="true","&lt;img src=@img/drinkicon.png@&gt;","")</f>
        <v>&lt;img src=@img/drinkicon.png@&gt;</v>
      </c>
      <c r="BC168" s="1" t="str">
        <f>IF(AW168="true","&lt;img src=@img/foodicon.png@&gt;","")</f>
        <v>&lt;img src=@img/foodicon.png@&gt;</v>
      </c>
      <c r="BD168" s="1" t="str">
        <f>CONCATENATE(AY168,AZ168,BA168,BB168,BC168,BK168)</f>
        <v>&lt;img src=@img/medium.png@&gt;&lt;img src=@img/drinkicon.png@&gt;&lt;img src=@img/foodicon.png@&gt;</v>
      </c>
      <c r="BE168" s="1" t="str">
        <f>CONCATENATE(IF(AS168&gt;0,"outdoor ",""),IF(AT168&gt;0,"pet ",""),IF(AV168="true","drink ",""),IF(AW168="true","food ",""),AU168," ",E168," ",C168,IF(BJ168=TRUE," kid",""))</f>
        <v>drink food medium med campus</v>
      </c>
      <c r="BF168" s="1" t="str">
        <f>IF(C168="old","Old Town",IF(C168="campus","Near Campus",IF(C168="sfoco","South Foco",IF(C168="nfoco","North Foco",IF(C168="midtown","Midtown",IF(C168="cwest","Campus West",IF(C168="efoco","East FoCo",IF(C168="windsor","Windsor",""))))))))</f>
        <v>Near Campus</v>
      </c>
      <c r="BG168" s="1">
        <v>40.578552000000002</v>
      </c>
      <c r="BH168" s="1">
        <v>-105.076792</v>
      </c>
      <c r="BI168" s="1" t="str">
        <f>CONCATENATE("[",BG168,",",BH168,"],")</f>
        <v>[40.578552,-105.076792],</v>
      </c>
      <c r="BK168" s="1" t="str">
        <f>IF(BJ168&gt;0,"&lt;img src=@img/kidicon.png@&gt;","")</f>
        <v/>
      </c>
    </row>
    <row r="169" spans="2:64" ht="21" customHeight="1" x14ac:dyDescent="0.25">
      <c r="B169" s="1" t="s">
        <v>635</v>
      </c>
      <c r="C169" s="1" t="s">
        <v>310</v>
      </c>
      <c r="G169" s="9" t="s">
        <v>636</v>
      </c>
      <c r="L169" s="1">
        <v>1600</v>
      </c>
      <c r="M169" s="1">
        <v>1800</v>
      </c>
      <c r="N169" s="1">
        <v>1600</v>
      </c>
      <c r="O169" s="1">
        <v>1800</v>
      </c>
      <c r="P169" s="1">
        <v>1600</v>
      </c>
      <c r="Q169" s="1">
        <v>1800</v>
      </c>
      <c r="R169" s="1">
        <v>1600</v>
      </c>
      <c r="S169" s="1">
        <v>1800</v>
      </c>
      <c r="W169" s="1" t="str">
        <f>IF(H169&gt;0,H169/100,"")</f>
        <v/>
      </c>
      <c r="X169" s="1" t="str">
        <f>IF(I169&gt;0,I169/100,"")</f>
        <v/>
      </c>
      <c r="Y169" s="1" t="str">
        <f>IF(J169&gt;0,J169/100,"")</f>
        <v/>
      </c>
      <c r="Z169" s="1" t="str">
        <f>IF(K169&gt;0,K169/100,"")</f>
        <v/>
      </c>
      <c r="AA169" s="1">
        <f>IF(L169&gt;0,L169/100,"")</f>
        <v>16</v>
      </c>
      <c r="AB169" s="1">
        <f>IF(M169&gt;0,M169/100,"")</f>
        <v>18</v>
      </c>
      <c r="AC169" s="1">
        <f>IF(N169&gt;0,N169/100,"")</f>
        <v>16</v>
      </c>
      <c r="AD169" s="1">
        <f>IF(O169&gt;0,O169/100,"")</f>
        <v>18</v>
      </c>
      <c r="AE169" s="1">
        <f>IF(P169&gt;0,P169/100,"")</f>
        <v>16</v>
      </c>
      <c r="AF169" s="1">
        <f>IF(Q169&gt;0,Q169/100,"")</f>
        <v>18</v>
      </c>
      <c r="AG169" s="1">
        <f>IF(R169&gt;0,R169/100,"")</f>
        <v>16</v>
      </c>
      <c r="AH169" s="1">
        <f>IF(S169&gt;0,S169/100,"")</f>
        <v>18</v>
      </c>
      <c r="AI169" s="1" t="str">
        <f>IF(T169&gt;0,T169/100,"")</f>
        <v/>
      </c>
      <c r="AJ169" s="1" t="str">
        <f>IF(U169&gt;0,U169/100,"")</f>
        <v/>
      </c>
      <c r="AK169" s="1" t="str">
        <f>IF(H169&gt;0,CONCATENATE(IF(W169&lt;=12,W169,W169-12),IF(OR(W169&lt;12,W169=24),"am","pm"),"-",IF(X169&lt;=12,X169,X169-12),IF(OR(X169&lt;12,X169=24),"am","pm")),"")</f>
        <v/>
      </c>
      <c r="AL169" s="1" t="str">
        <f>IF(J169&gt;0,CONCATENATE(IF(Y169&lt;=12,Y169,Y169-12),IF(OR(Y169&lt;12,Y169=24),"am","pm"),"-",IF(Z169&lt;=12,Z169,Z169-12),IF(OR(Z169&lt;12,Z169=24),"am","pm")),"")</f>
        <v/>
      </c>
      <c r="AM169" s="1" t="str">
        <f>IF(L169&gt;0,CONCATENATE(IF(AA169&lt;=12,AA169,AA169-12),IF(OR(AA169&lt;12,AA169=24),"am","pm"),"-",IF(AB169&lt;=12,AB169,AB169-12),IF(OR(AB169&lt;12,AB169=24),"am","pm")),"")</f>
        <v>4pm-6pm</v>
      </c>
      <c r="AN169" s="1" t="str">
        <f>IF(N169&gt;0,CONCATENATE(IF(AC169&lt;=12,AC169,AC169-12),IF(OR(AC169&lt;12,AC169=24),"am","pm"),"-",IF(AD169&lt;=12,AD169,AD169-12),IF(OR(AD169&lt;12,AD169=24),"am","pm")),"")</f>
        <v>4pm-6pm</v>
      </c>
      <c r="AO169" s="1" t="str">
        <f>IF(O169&gt;0,CONCATENATE(IF(AE169&lt;=12,AE169,AE169-12),IF(OR(AE169&lt;12,AE169=24),"am","pm"),"-",IF(AF169&lt;=12,AF169,AF169-12),IF(OR(AF169&lt;12,AF169=24),"am","pm")),"")</f>
        <v>4pm-6pm</v>
      </c>
      <c r="AP169" s="1" t="str">
        <f>IF(R169&gt;0,CONCATENATE(IF(AG169&lt;=12,AG169,AG169-12),IF(OR(AG169&lt;12,AG169=24),"am","pm"),"-",IF(AH169&lt;=12,AH169,AH169-12),IF(OR(AH169&lt;12,AH169=24),"am","pm")),"")</f>
        <v>4pm-6pm</v>
      </c>
      <c r="AQ169" s="1" t="str">
        <f>IF(T169&gt;0,CONCATENATE(IF(AI169&lt;=12,AI169,AI169-12),IF(OR(AI169&lt;12,AI169=24),"am","pm"),"-",IF(AJ169&lt;=12,AJ169,AJ169-12),IF(OR(AJ169&lt;12,AJ169=24),"am","pm")),"")</f>
        <v/>
      </c>
      <c r="AR169" s="15" t="s">
        <v>637</v>
      </c>
      <c r="AU169" s="1" t="s">
        <v>300</v>
      </c>
      <c r="AV169" s="1" t="b">
        <v>0</v>
      </c>
      <c r="AW169" s="1" t="b">
        <v>0</v>
      </c>
      <c r="AX169" s="6" t="str">
        <f>CONCATENATE("{
    'name': """,B169,""",
    'area': ","""",C169,""",",
"'hours': {
      'sunday-start':","""",H169,"""",", 'sunday-end':","""",I169,"""",", 'monday-start':","""",J169,"""",", 'monday-end':","""",K169,"""",", 'tuesday-start':","""",L169,"""",", 'tuesday-end':","""",M169,""", 'wednesday-start':","""",N169,""", 'wednesday-end':","""",O169,""", 'thursday-start':","""",P169,""", 'thursday-end':","""",Q169,""", 'friday-start':","""",R169,""", 'friday-end':","""",S169,""", 'saturday-start':","""",T169,""", 'saturday-end':","""",U169,"""","},","  'description': ","""",V169,"""",", 'link':","""",AR169,"""",", 'pricing':","""",E169,"""",",   'phone-number': ","""",F169,"""",", 'address': ","""",G169,"""",", 'other-amenities': [","'",AS169,"','",AT169,"','",AU169,"'","]",", 'has-drink':",AV169,", 'has-food':",AW169,"},")</f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9" s="1" t="str">
        <f>IF(AS169&gt;0,"&lt;img src=@img/outdoor.png@&gt;","")</f>
        <v/>
      </c>
      <c r="AZ169" s="1" t="str">
        <f>IF(AT169&gt;0,"&lt;img src=@img/pets.png@&gt;","")</f>
        <v/>
      </c>
      <c r="BA169" s="1" t="str">
        <f>IF(AU169="hard","&lt;img src=@img/hard.png@&gt;",IF(AU169="medium","&lt;img src=@img/medium.png@&gt;",IF(AU169="easy","&lt;img src=@img/easy.png@&gt;","")))</f>
        <v>&lt;img src=@img/easy.png@&gt;</v>
      </c>
      <c r="BB169" s="1" t="str">
        <f>IF(AV169="true","&lt;img src=@img/drinkicon.png@&gt;","")</f>
        <v/>
      </c>
      <c r="BC169" s="1" t="str">
        <f>IF(AW169="true","&lt;img src=@img/foodicon.png@&gt;","")</f>
        <v/>
      </c>
      <c r="BD169" s="1" t="str">
        <f>CONCATENATE(AY169,AZ169,BA169,BB169,BC169,BK169)</f>
        <v>&lt;img src=@img/easy.png@&gt;</v>
      </c>
      <c r="BE169" s="1" t="str">
        <f>CONCATENATE(IF(AS169&gt;0,"outdoor ",""),IF(AT169&gt;0,"pet ",""),IF(AV169="true","drink ",""),IF(AW169="true","food ",""),AU169," ",E169," ",C169,IF(BJ169=TRUE," kid",""))</f>
        <v>easy  midtown</v>
      </c>
      <c r="BF169" s="1" t="str">
        <f>IF(C169="old","Old Town",IF(C169="campus","Near Campus",IF(C169="sfoco","South Foco",IF(C169="nfoco","North Foco",IF(C169="midtown","Midtown",IF(C169="cwest","Campus West",IF(C169="efoco","East FoCo",IF(C169="windsor","Windsor",""))))))))</f>
        <v>Midtown</v>
      </c>
      <c r="BG169" s="1">
        <v>40.562080000000002</v>
      </c>
      <c r="BH169" s="1">
        <v>-105.03864</v>
      </c>
      <c r="BI169" s="1" t="str">
        <f>CONCATENATE("[",BG169,",",BH169,"],")</f>
        <v>[40.56208,-105.03864],</v>
      </c>
    </row>
    <row r="170" spans="2:64" ht="21" customHeight="1" x14ac:dyDescent="0.25">
      <c r="B170" s="1" t="s">
        <v>173</v>
      </c>
      <c r="C170" s="1" t="s">
        <v>427</v>
      </c>
      <c r="D170" s="1" t="s">
        <v>174</v>
      </c>
      <c r="E170" s="1" t="s">
        <v>35</v>
      </c>
      <c r="G170" s="1" t="s">
        <v>175</v>
      </c>
      <c r="J170" s="1">
        <v>1500</v>
      </c>
      <c r="K170" s="1">
        <v>1800</v>
      </c>
      <c r="L170" s="1">
        <v>1500</v>
      </c>
      <c r="M170" s="1">
        <v>1800</v>
      </c>
      <c r="N170" s="1">
        <v>1500</v>
      </c>
      <c r="O170" s="1">
        <v>1800</v>
      </c>
      <c r="P170" s="1">
        <v>1500</v>
      </c>
      <c r="Q170" s="1">
        <v>1800</v>
      </c>
      <c r="R170" s="1">
        <v>1500</v>
      </c>
      <c r="S170" s="1">
        <v>1800</v>
      </c>
      <c r="V170" s="1" t="s">
        <v>506</v>
      </c>
      <c r="W170" s="1" t="str">
        <f>IF(H170&gt;0,H170/100,"")</f>
        <v/>
      </c>
      <c r="X170" s="1" t="str">
        <f>IF(I170&gt;0,I170/100,"")</f>
        <v/>
      </c>
      <c r="Y170" s="1">
        <f>IF(J170&gt;0,J170/100,"")</f>
        <v>15</v>
      </c>
      <c r="Z170" s="1">
        <f>IF(K170&gt;0,K170/100,"")</f>
        <v>18</v>
      </c>
      <c r="AA170" s="1">
        <f>IF(L170&gt;0,L170/100,"")</f>
        <v>15</v>
      </c>
      <c r="AB170" s="1">
        <f>IF(M170&gt;0,M170/100,"")</f>
        <v>18</v>
      </c>
      <c r="AC170" s="1">
        <f>IF(N170&gt;0,N170/100,"")</f>
        <v>15</v>
      </c>
      <c r="AD170" s="1">
        <f>IF(O170&gt;0,O170/100,"")</f>
        <v>18</v>
      </c>
      <c r="AE170" s="1">
        <f>IF(P170&gt;0,P170/100,"")</f>
        <v>15</v>
      </c>
      <c r="AF170" s="1">
        <f>IF(Q170&gt;0,Q170/100,"")</f>
        <v>18</v>
      </c>
      <c r="AG170" s="1">
        <f>IF(R170&gt;0,R170/100,"")</f>
        <v>15</v>
      </c>
      <c r="AH170" s="1">
        <f>IF(S170&gt;0,S170/100,"")</f>
        <v>18</v>
      </c>
      <c r="AI170" s="1" t="str">
        <f>IF(T170&gt;0,T170/100,"")</f>
        <v/>
      </c>
      <c r="AJ170" s="1" t="str">
        <f>IF(U170&gt;0,U170/100,"")</f>
        <v/>
      </c>
      <c r="AK170" s="1" t="str">
        <f>IF(H170&gt;0,CONCATENATE(IF(W170&lt;=12,W170,W170-12),IF(OR(W170&lt;12,W170=24),"am","pm"),"-",IF(X170&lt;=12,X170,X170-12),IF(OR(X170&lt;12,X170=24),"am","pm")),"")</f>
        <v/>
      </c>
      <c r="AL170" s="1" t="str">
        <f>IF(J170&gt;0,CONCATENATE(IF(Y170&lt;=12,Y170,Y170-12),IF(OR(Y170&lt;12,Y170=24),"am","pm"),"-",IF(Z170&lt;=12,Z170,Z170-12),IF(OR(Z170&lt;12,Z170=24),"am","pm")),"")</f>
        <v>3pm-6pm</v>
      </c>
      <c r="AM170" s="1" t="str">
        <f>IF(L170&gt;0,CONCATENATE(IF(AA170&lt;=12,AA170,AA170-12),IF(OR(AA170&lt;12,AA170=24),"am","pm"),"-",IF(AB170&lt;=12,AB170,AB170-12),IF(OR(AB170&lt;12,AB170=24),"am","pm")),"")</f>
        <v>3pm-6pm</v>
      </c>
      <c r="AN170" s="1" t="str">
        <f>IF(N170&gt;0,CONCATENATE(IF(AC170&lt;=12,AC170,AC170-12),IF(OR(AC170&lt;12,AC170=24),"am","pm"),"-",IF(AD170&lt;=12,AD170,AD170-12),IF(OR(AD170&lt;12,AD170=24),"am","pm")),"")</f>
        <v>3pm-6pm</v>
      </c>
      <c r="AO170" s="1" t="str">
        <f>IF(O170&gt;0,CONCATENATE(IF(AE170&lt;=12,AE170,AE170-12),IF(OR(AE170&lt;12,AE170=24),"am","pm"),"-",IF(AF170&lt;=12,AF170,AF170-12),IF(OR(AF170&lt;12,AF170=24),"am","pm")),"")</f>
        <v>3pm-6pm</v>
      </c>
      <c r="AP170" s="1" t="str">
        <f>IF(R170&gt;0,CONCATENATE(IF(AG170&lt;=12,AG170,AG170-12),IF(OR(AG170&lt;12,AG170=24),"am","pm"),"-",IF(AH170&lt;=12,AH170,AH170-12),IF(OR(AH170&lt;12,AH170=24),"am","pm")),"")</f>
        <v>3pm-6pm</v>
      </c>
      <c r="AQ170" s="1" t="str">
        <f>IF(T170&gt;0,CONCATENATE(IF(AI170&lt;=12,AI170,AI170-12),IF(OR(AI170&lt;12,AI170=24),"am","pm"),"-",IF(AJ170&lt;=12,AJ170,AJ170-12),IF(OR(AJ170&lt;12,AJ170=24),"am","pm")),"")</f>
        <v/>
      </c>
      <c r="AR170" s="8" t="s">
        <v>255</v>
      </c>
      <c r="AU170" s="1" t="s">
        <v>299</v>
      </c>
      <c r="AV170" s="5" t="s">
        <v>307</v>
      </c>
      <c r="AW170" s="5" t="s">
        <v>307</v>
      </c>
      <c r="AX170" s="6" t="str">
        <f>CONCATENATE("{
    'name': """,B170,""",
    'area': ","""",C170,""",",
"'hours': {
      'sunday-start':","""",H170,"""",", 'sunday-end':","""",I170,"""",", 'monday-start':","""",J170,"""",", 'monday-end':","""",K170,"""",", 'tuesday-start':","""",L170,"""",", 'tuesday-end':","""",M170,""", 'wednesday-start':","""",N170,""", 'wednesday-end':","""",O170,""", 'thursday-start':","""",P170,""", 'thursday-end':","""",Q170,""", 'friday-start':","""",R170,""", 'friday-end':","""",S170,""", 'saturday-start':","""",T170,""", 'saturday-end':","""",U170,"""","},","  'description': ","""",V170,"""",", 'link':","""",AR170,"""",", 'pricing':","""",E170,"""",",   'phone-number': ","""",F170,"""",", 'address': ","""",G170,"""",", 'other-amenities': [","'",AS170,"','",AT170,"','",AU170,"'","]",", 'has-drink':",AV170,", 'has-food':",AW170,"},")</f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70" s="1" t="str">
        <f>IF(AS170&gt;0,"&lt;img src=@img/outdoor.png@&gt;","")</f>
        <v/>
      </c>
      <c r="AZ170" s="1" t="str">
        <f>IF(AT170&gt;0,"&lt;img src=@img/pets.png@&gt;","")</f>
        <v/>
      </c>
      <c r="BA170" s="1" t="str">
        <f>IF(AU170="hard","&lt;img src=@img/hard.png@&gt;",IF(AU170="medium","&lt;img src=@img/medium.png@&gt;",IF(AU170="easy","&lt;img src=@img/easy.png@&gt;","")))</f>
        <v>&lt;img src=@img/hard.png@&gt;</v>
      </c>
      <c r="BB170" s="1" t="str">
        <f>IF(AV170="true","&lt;img src=@img/drinkicon.png@&gt;","")</f>
        <v>&lt;img src=@img/drinkicon.png@&gt;</v>
      </c>
      <c r="BC170" s="1" t="str">
        <f>IF(AW170="true","&lt;img src=@img/foodicon.png@&gt;","")</f>
        <v>&lt;img src=@img/foodicon.png@&gt;</v>
      </c>
      <c r="BD170" s="1" t="str">
        <f>CONCATENATE(AY170,AZ170,BA170,BB170,BC170,BK170)</f>
        <v>&lt;img src=@img/hard.png@&gt;&lt;img src=@img/drinkicon.png@&gt;&lt;img src=@img/foodicon.png@&gt;</v>
      </c>
      <c r="BE170" s="1" t="str">
        <f>CONCATENATE(IF(AS170&gt;0,"outdoor ",""),IF(AT170&gt;0,"pet ",""),IF(AV170="true","drink ",""),IF(AW170="true","food ",""),AU170," ",E170," ",C170,IF(BJ170=TRUE," kid",""))</f>
        <v>drink food hard high old</v>
      </c>
      <c r="BF170" s="1" t="str">
        <f>IF(C170="old","Old Town",IF(C170="campus","Near Campus",IF(C170="sfoco","South Foco",IF(C170="nfoco","North Foco",IF(C170="midtown","Midtown",IF(C170="cwest","Campus West",IF(C170="efoco","East FoCo",IF(C170="windsor","Windsor",""))))))))</f>
        <v>Old Town</v>
      </c>
      <c r="BG170" s="1">
        <v>40.587240999999999</v>
      </c>
      <c r="BH170" s="1">
        <v>-105.076707</v>
      </c>
      <c r="BI170" s="1" t="str">
        <f>CONCATENATE("[",BG170,",",BH170,"],")</f>
        <v>[40.587241,-105.076707],</v>
      </c>
      <c r="BK170" s="1" t="str">
        <f>IF(BJ170&gt;0,"&lt;img src=@img/kidicon.png@&gt;","")</f>
        <v/>
      </c>
    </row>
    <row r="171" spans="2:64" ht="21" customHeight="1" x14ac:dyDescent="0.25">
      <c r="B171" s="1" t="s">
        <v>574</v>
      </c>
      <c r="C171" s="1" t="s">
        <v>427</v>
      </c>
      <c r="D171" s="1" t="s">
        <v>563</v>
      </c>
      <c r="E171" s="1" t="s">
        <v>432</v>
      </c>
      <c r="G171" s="1" t="s">
        <v>575</v>
      </c>
      <c r="W171" s="1" t="str">
        <f>IF(H171&gt;0,H171/100,"")</f>
        <v/>
      </c>
      <c r="X171" s="1" t="str">
        <f>IF(I171&gt;0,I171/100,"")</f>
        <v/>
      </c>
      <c r="Y171" s="1" t="str">
        <f>IF(J171&gt;0,J171/100,"")</f>
        <v/>
      </c>
      <c r="Z171" s="1" t="str">
        <f>IF(K171&gt;0,K171/100,"")</f>
        <v/>
      </c>
      <c r="AA171" s="1" t="str">
        <f>IF(L171&gt;0,L171/100,"")</f>
        <v/>
      </c>
      <c r="AB171" s="1" t="str">
        <f>IF(M171&gt;0,M171/100,"")</f>
        <v/>
      </c>
      <c r="AC171" s="1" t="str">
        <f>IF(N171&gt;0,N171/100,"")</f>
        <v/>
      </c>
      <c r="AD171" s="1" t="str">
        <f>IF(O171&gt;0,O171/100,"")</f>
        <v/>
      </c>
      <c r="AE171" s="1" t="str">
        <f>IF(P171&gt;0,P171/100,"")</f>
        <v/>
      </c>
      <c r="AF171" s="1" t="str">
        <f>IF(Q171&gt;0,Q171/100,"")</f>
        <v/>
      </c>
      <c r="AG171" s="1" t="str">
        <f>IF(R171&gt;0,R171/100,"")</f>
        <v/>
      </c>
      <c r="AH171" s="1" t="str">
        <f>IF(S171&gt;0,S171/100,"")</f>
        <v/>
      </c>
      <c r="AI171" s="1" t="str">
        <f>IF(T171&gt;0,T171/100,"")</f>
        <v/>
      </c>
      <c r="AJ171" s="1" t="str">
        <f>IF(U171&gt;0,U171/100,"")</f>
        <v/>
      </c>
      <c r="AK171" s="1" t="str">
        <f>IF(H171&gt;0,CONCATENATE(IF(W171&lt;=12,W171,W171-12),IF(OR(W171&lt;12,W171=24),"am","pm"),"-",IF(X171&lt;=12,X171,X171-12),IF(OR(X171&lt;12,X171=24),"am","pm")),"")</f>
        <v/>
      </c>
      <c r="AL171" s="1" t="str">
        <f>IF(J171&gt;0,CONCATENATE(IF(Y171&lt;=12,Y171,Y171-12),IF(OR(Y171&lt;12,Y171=24),"am","pm"),"-",IF(Z171&lt;=12,Z171,Z171-12),IF(OR(Z171&lt;12,Z171=24),"am","pm")),"")</f>
        <v/>
      </c>
      <c r="AM171" s="1" t="str">
        <f>IF(L171&gt;0,CONCATENATE(IF(AA171&lt;=12,AA171,AA171-12),IF(OR(AA171&lt;12,AA171=24),"am","pm"),"-",IF(AB171&lt;=12,AB171,AB171-12),IF(OR(AB171&lt;12,AB171=24),"am","pm")),"")</f>
        <v/>
      </c>
      <c r="AN171" s="1" t="str">
        <f>IF(N171&gt;0,CONCATENATE(IF(AC171&lt;=12,AC171,AC171-12),IF(OR(AC171&lt;12,AC171=24),"am","pm"),"-",IF(AD171&lt;=12,AD171,AD171-12),IF(OR(AD171&lt;12,AD171=24),"am","pm")),"")</f>
        <v/>
      </c>
      <c r="AO171" s="1" t="str">
        <f>IF(O171&gt;0,CONCATENATE(IF(AE171&lt;=12,AE171,AE171-12),IF(OR(AE171&lt;12,AE171=24),"am","pm"),"-",IF(AF171&lt;=12,AF171,AF171-12),IF(OR(AF171&lt;12,AF171=24),"am","pm")),"")</f>
        <v/>
      </c>
      <c r="AP171" s="1" t="str">
        <f>IF(R171&gt;0,CONCATENATE(IF(AG171&lt;=12,AG171,AG171-12),IF(OR(AG171&lt;12,AG171=24),"am","pm"),"-",IF(AH171&lt;=12,AH171,AH171-12),IF(OR(AH171&lt;12,AH171=24),"am","pm")),"")</f>
        <v/>
      </c>
      <c r="AQ171" s="1" t="str">
        <f>IF(T171&gt;0,CONCATENATE(IF(AI171&lt;=12,AI171,AI171-12),IF(OR(AI171&lt;12,AI171=24),"am","pm"),"-",IF(AJ171&lt;=12,AJ171,AJ171-12),IF(OR(AJ171&lt;12,AJ171=24),"am","pm")),"")</f>
        <v/>
      </c>
      <c r="AR171" s="4" t="s">
        <v>576</v>
      </c>
      <c r="AS171" s="1" t="s">
        <v>296</v>
      </c>
      <c r="AU171" s="5" t="s">
        <v>28</v>
      </c>
      <c r="AV171" s="5" t="s">
        <v>308</v>
      </c>
      <c r="AW171" s="5" t="s">
        <v>308</v>
      </c>
      <c r="AX171" s="6" t="str">
        <f>CONCATENATE("{
    'name': """,B171,""",
    'area': ","""",C171,""",",
"'hours': {
      'sunday-start':","""",H171,"""",", 'sunday-end':","""",I171,"""",", 'monday-start':","""",J171,"""",", 'monday-end':","""",K171,"""",", 'tuesday-start':","""",L171,"""",", 'tuesday-end':","""",M171,""", 'wednesday-start':","""",N171,""", 'wednesday-end':","""",O171,""", 'thursday-start':","""",P171,""", 'thursday-end':","""",Q171,""", 'friday-start':","""",R171,""", 'friday-end':","""",S171,""", 'saturday-start':","""",T171,""", 'saturday-end':","""",U171,"""","},","  'description': ","""",V171,"""",", 'link':","""",AR171,"""",", 'pricing':","""",E171,"""",",   'phone-number': ","""",F171,"""",", 'address': ","""",G171,"""",", 'other-amenities': [","'",AS171,"','",AT171,"','",AU171,"'","]",", 'has-drink':",AV171,", 'has-food':",AW171,"},")</f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71" s="1" t="str">
        <f>IF(AS171&gt;0,"&lt;img src=@img/outdoor.png@&gt;","")</f>
        <v>&lt;img src=@img/outdoor.png@&gt;</v>
      </c>
      <c r="AZ171" s="1" t="str">
        <f>IF(AT171&gt;0,"&lt;img src=@img/pets.png@&gt;","")</f>
        <v/>
      </c>
      <c r="BA171" s="1" t="str">
        <f>IF(AU171="hard","&lt;img src=@img/hard.png@&gt;",IF(AU171="medium","&lt;img src=@img/medium.png@&gt;",IF(AU171="easy","&lt;img src=@img/easy.png@&gt;","")))</f>
        <v>&lt;img src=@img/medium.png@&gt;</v>
      </c>
      <c r="BB171" s="1" t="str">
        <f>IF(AV171="true","&lt;img src=@img/drinkicon.png@&gt;","")</f>
        <v/>
      </c>
      <c r="BC171" s="1" t="str">
        <f>IF(AW171="true","&lt;img src=@img/foodicon.png@&gt;","")</f>
        <v/>
      </c>
      <c r="BD171" s="1" t="str">
        <f>CONCATENATE(AY171,AZ171,BA171,BB171,BC171,BK171)</f>
        <v>&lt;img src=@img/outdoor.png@&gt;&lt;img src=@img/medium.png@&gt;</v>
      </c>
      <c r="BE171" s="1" t="str">
        <f>CONCATENATE(IF(AS171&gt;0,"outdoor ",""),IF(AT171&gt;0,"pet ",""),IF(AV171="true","drink ",""),IF(AW171="true","food ",""),AU171," ",E171," ",C171,IF(BJ171=TRUE," kid",""))</f>
        <v>outdoor medium med old</v>
      </c>
      <c r="BF171" s="1" t="str">
        <f>IF(C171="old","Old Town",IF(C171="campus","Near Campus",IF(C171="sfoco","South Foco",IF(C171="nfoco","North Foco",IF(C171="midtown","Midtown",IF(C171="cwest","Campus West",IF(C171="efoco","East FoCo",IF(C171="windsor","Windsor",""))))))))</f>
        <v>Old Town</v>
      </c>
      <c r="BG171" s="1">
        <v>40.57891</v>
      </c>
      <c r="BH171" s="1">
        <v>-105.07843</v>
      </c>
      <c r="BI171" s="1" t="str">
        <f>CONCATENATE("[",BG171,",",BH171,"],")</f>
        <v>[40.57891,-105.07843],</v>
      </c>
    </row>
    <row r="172" spans="2:64" ht="21" customHeight="1" x14ac:dyDescent="0.25">
      <c r="B172" s="1" t="s">
        <v>761</v>
      </c>
      <c r="C172" s="1" t="s">
        <v>427</v>
      </c>
      <c r="E172" s="1" t="s">
        <v>432</v>
      </c>
      <c r="G172" s="18" t="s">
        <v>774</v>
      </c>
      <c r="W172" s="1" t="str">
        <f>IF(H172&gt;0,H172/100,"")</f>
        <v/>
      </c>
      <c r="X172" s="1" t="str">
        <f>IF(I172&gt;0,I172/100,"")</f>
        <v/>
      </c>
      <c r="Y172" s="1" t="str">
        <f>IF(J172&gt;0,J172/100,"")</f>
        <v/>
      </c>
      <c r="Z172" s="1" t="str">
        <f>IF(K172&gt;0,K172/100,"")</f>
        <v/>
      </c>
      <c r="AA172" s="1" t="str">
        <f>IF(L172&gt;0,L172/100,"")</f>
        <v/>
      </c>
      <c r="AB172" s="1" t="str">
        <f>IF(M172&gt;0,M172/100,"")</f>
        <v/>
      </c>
      <c r="AC172" s="1" t="str">
        <f>IF(N172&gt;0,N172/100,"")</f>
        <v/>
      </c>
      <c r="AD172" s="1" t="str">
        <f>IF(O172&gt;0,O172/100,"")</f>
        <v/>
      </c>
      <c r="AG172" s="1" t="str">
        <f>IF(R172&gt;0,R172/100,"")</f>
        <v/>
      </c>
      <c r="AH172" s="1" t="str">
        <f>IF(S172&gt;0,S172/100,"")</f>
        <v/>
      </c>
      <c r="AI172" s="1" t="str">
        <f>IF(T172&gt;0,T172/100,"")</f>
        <v/>
      </c>
      <c r="AJ172" s="1" t="str">
        <f>IF(U172&gt;0,U172/100,"")</f>
        <v/>
      </c>
      <c r="AK172" s="1" t="str">
        <f>IF(H172&gt;0,CONCATENATE(IF(W172&lt;=12,W172,W172-12),IF(OR(W172&lt;12,W172=24),"am","pm"),"-",IF(X172&lt;=12,X172,X172-12),IF(OR(X172&lt;12,X172=24),"am","pm")),"")</f>
        <v/>
      </c>
      <c r="AL172" s="1" t="str">
        <f>IF(J172&gt;0,CONCATENATE(IF(Y172&lt;=12,Y172,Y172-12),IF(OR(Y172&lt;12,Y172=24),"am","pm"),"-",IF(Z172&lt;=12,Z172,Z172-12),IF(OR(Z172&lt;12,Z172=24),"am","pm")),"")</f>
        <v/>
      </c>
      <c r="AM172" s="1" t="str">
        <f>IF(L172&gt;0,CONCATENATE(IF(AA172&lt;=12,AA172,AA172-12),IF(OR(AA172&lt;12,AA172=24),"am","pm"),"-",IF(AB172&lt;=12,AB172,AB172-12),IF(OR(AB172&lt;12,AB172=24),"am","pm")),"")</f>
        <v/>
      </c>
      <c r="AN172" s="1" t="str">
        <f>IF(N172&gt;0,CONCATENATE(IF(AC172&lt;=12,AC172,AC172-12),IF(OR(AC172&lt;12,AC172=24),"am","pm"),"-",IF(AD172&lt;=12,AD172,AD172-12),IF(OR(AD172&lt;12,AD172=24),"am","pm")),"")</f>
        <v/>
      </c>
      <c r="AO172" s="1" t="str">
        <f>IF(O172&gt;0,CONCATENATE(IF(AE172&lt;=12,AE172,AE172-12),IF(OR(AE172&lt;12,AE172=24),"am","pm"),"-",IF(AF172&lt;=12,AF172,AF172-12),IF(OR(AF172&lt;12,AF172=24),"am","pm")),"")</f>
        <v/>
      </c>
      <c r="AP172" s="1" t="str">
        <f>IF(R172&gt;0,CONCATENATE(IF(AG172&lt;=12,AG172,AG172-12),IF(OR(AG172&lt;12,AG172=24),"am","pm"),"-",IF(AH172&lt;=12,AH172,AH172-12),IF(OR(AH172&lt;12,AH172=24),"am","pm")),"")</f>
        <v/>
      </c>
      <c r="AQ172" s="1" t="str">
        <f>IF(T172&gt;0,CONCATENATE(IF(AI172&lt;=12,AI172,AI172-12),IF(OR(AI172&lt;12,AI172=24),"am","pm"),"-",IF(AJ172&lt;=12,AJ172,AJ172-12),IF(OR(AJ172&lt;12,AJ172=24),"am","pm")),"")</f>
        <v/>
      </c>
      <c r="AR172" s="1" t="s">
        <v>775</v>
      </c>
      <c r="AU172" s="1" t="s">
        <v>299</v>
      </c>
      <c r="AV172" s="1" t="b">
        <v>0</v>
      </c>
      <c r="AW172" s="1" t="b">
        <v>0</v>
      </c>
      <c r="AX172" s="6" t="str">
        <f>CONCATENATE("{
    'name': """,B172,""",
    'area': ","""",C172,""",",
"'hours': {
      'sunday-start':","""",H172,"""",", 'sunday-end':","""",I172,"""",", 'monday-start':","""",J172,"""",", 'monday-end':","""",K172,"""",", 'tuesday-start':","""",L172,"""",", 'tuesday-end':","""",M172,""", 'wednesday-start':","""",N172,""", 'wednesday-end':","""",O172,""", 'thursday-start':","""",P172,""", 'thursday-end':","""",Q172,""", 'friday-start':","""",R172,""", 'friday-end':","""",S172,""", 'saturday-start':","""",T172,""", 'saturday-end':","""",U172,"""","},","  'description': ","""",V172,"""",", 'link':","""",AR172,"""",", 'pricing':","""",E172,"""",",   'phone-number': ","""",F172,"""",", 'address': ","""",G172,"""",", 'other-amenities': [","'",AS172,"','",AT172,"','",AU172,"'","]",", 'has-drink':",AV172,", 'has-food':",AW172,"},")</f>
        <v>{
    'name': "The Regional",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'link':"https://www.theregionalfood.com/", 'pricing':"med",   'phone-number': "", 'address': "130 S Mason St, Fort Collins, CO 80524", 'other-amenities': ['','','hard'], 'has-drink':FALSE, 'has-food':FALSE},</v>
      </c>
      <c r="AY172" s="1" t="str">
        <f>IF(AS172&gt;0,"&lt;img src=@img/outdoor.png@&gt;","")</f>
        <v/>
      </c>
      <c r="AZ172" s="1" t="str">
        <f>IF(AT172&gt;0,"&lt;img src=@img/pets.png@&gt;","")</f>
        <v/>
      </c>
      <c r="BA172" s="1" t="str">
        <f>IF(AU172="hard","&lt;img src=@img/hard.png@&gt;",IF(AU172="medium","&lt;img src=@img/medium.png@&gt;",IF(AU172="easy","&lt;img src=@img/easy.png@&gt;","")))</f>
        <v>&lt;img src=@img/hard.png@&gt;</v>
      </c>
      <c r="BB172" s="1" t="str">
        <f>IF(AV172="true","&lt;img src=@img/drinkicon.png@&gt;","")</f>
        <v/>
      </c>
      <c r="BC172" s="1" t="str">
        <f>IF(AW172="true","&lt;img src=@img/foodicon.png@&gt;","")</f>
        <v/>
      </c>
      <c r="BD172" s="1" t="str">
        <f>CONCATENATE(AY172,AZ172,BA172,BB172,BC172,BK172)</f>
        <v>&lt;img src=@img/hard.png@&gt;</v>
      </c>
      <c r="BE172" s="1" t="str">
        <f>CONCATENATE(IF(AS172&gt;0,"outdoor ",""),IF(AT172&gt;0,"pet ",""),IF(AV172="true","drink ",""),IF(AW172="true","food ",""),AU172," ",E172," ",C172,IF(BJ172=TRUE," kid",""))</f>
        <v>hard med old</v>
      </c>
      <c r="BF172" s="1" t="str">
        <f>IF(C172="old","Old Town",IF(C172="campus","Near Campus",IF(C172="sfoco","South Foco",IF(C172="nfoco","North Foco",IF(C172="midtown","Midtown",IF(C172="cwest","Campus West",IF(C172="efoco","East FoCo",IF(C172="windsor","Windsor",""))))))))</f>
        <v>Old Town</v>
      </c>
      <c r="BG172" s="11">
        <v>40.586450999999997</v>
      </c>
      <c r="BH172" s="11">
        <v>-105.078568</v>
      </c>
      <c r="BI172" s="1" t="str">
        <f>CONCATENATE("[",BG172,",",BH172,"],")</f>
        <v>[40.586451,-105.078568],</v>
      </c>
    </row>
    <row r="173" spans="2:64" ht="21" customHeight="1" x14ac:dyDescent="0.25">
      <c r="B173" s="1" t="s">
        <v>706</v>
      </c>
      <c r="C173" s="1" t="s">
        <v>427</v>
      </c>
      <c r="D173" s="1" t="s">
        <v>558</v>
      </c>
      <c r="E173" s="1" t="s">
        <v>35</v>
      </c>
      <c r="G173" s="9" t="s">
        <v>559</v>
      </c>
      <c r="J173" s="1">
        <v>1100</v>
      </c>
      <c r="K173" s="1">
        <v>1700</v>
      </c>
      <c r="L173" s="1">
        <v>1600</v>
      </c>
      <c r="M173" s="1">
        <v>1800</v>
      </c>
      <c r="N173" s="1">
        <v>1600</v>
      </c>
      <c r="O173" s="1">
        <v>1800</v>
      </c>
      <c r="P173" s="1">
        <v>1600</v>
      </c>
      <c r="Q173" s="1">
        <v>1800</v>
      </c>
      <c r="R173" s="1">
        <v>1600</v>
      </c>
      <c r="S173" s="1">
        <v>1800</v>
      </c>
      <c r="T173" s="1">
        <v>1100</v>
      </c>
      <c r="U173" s="1">
        <v>1700</v>
      </c>
      <c r="V173" s="1" t="s">
        <v>560</v>
      </c>
      <c r="W173" s="1" t="str">
        <f>IF(H173&gt;0,H173/100,"")</f>
        <v/>
      </c>
      <c r="X173" s="1" t="str">
        <f>IF(I173&gt;0,I173/100,"")</f>
        <v/>
      </c>
      <c r="Y173" s="1">
        <f>IF(J173&gt;0,J173/100,"")</f>
        <v>11</v>
      </c>
      <c r="Z173" s="1">
        <f>IF(K173&gt;0,K173/100,"")</f>
        <v>17</v>
      </c>
      <c r="AA173" s="1">
        <f>IF(L173&gt;0,L173/100,"")</f>
        <v>16</v>
      </c>
      <c r="AB173" s="1">
        <f>IF(M173&gt;0,M173/100,"")</f>
        <v>18</v>
      </c>
      <c r="AC173" s="1">
        <f>IF(N173&gt;0,N173/100,"")</f>
        <v>16</v>
      </c>
      <c r="AD173" s="1">
        <f>IF(O173&gt;0,O173/100,"")</f>
        <v>18</v>
      </c>
      <c r="AE173" s="1">
        <f>IF(P173&gt;0,P173/100,"")</f>
        <v>16</v>
      </c>
      <c r="AF173" s="1">
        <f>IF(Q173&gt;0,Q173/100,"")</f>
        <v>18</v>
      </c>
      <c r="AG173" s="1">
        <f>IF(R173&gt;0,R173/100,"")</f>
        <v>16</v>
      </c>
      <c r="AH173" s="1">
        <f>IF(S173&gt;0,S173/100,"")</f>
        <v>18</v>
      </c>
      <c r="AI173" s="1">
        <f>IF(T173&gt;0,T173/100,"")</f>
        <v>11</v>
      </c>
      <c r="AJ173" s="1">
        <f>IF(U173&gt;0,U173/100,"")</f>
        <v>17</v>
      </c>
      <c r="AK173" s="1" t="str">
        <f>IF(H173&gt;0,CONCATENATE(IF(W173&lt;=12,W173,W173-12),IF(OR(W173&lt;12,W173=24),"am","pm"),"-",IF(X173&lt;=12,X173,X173-12),IF(OR(X173&lt;12,X173=24),"am","pm")),"")</f>
        <v/>
      </c>
      <c r="AL173" s="1" t="str">
        <f>IF(J173&gt;0,CONCATENATE(IF(Y173&lt;=12,Y173,Y173-12),IF(OR(Y173&lt;12,Y173=24),"am","pm"),"-",IF(Z173&lt;=12,Z173,Z173-12),IF(OR(Z173&lt;12,Z173=24),"am","pm")),"")</f>
        <v>11am-5pm</v>
      </c>
      <c r="AM173" s="1" t="str">
        <f>IF(L173&gt;0,CONCATENATE(IF(AA173&lt;=12,AA173,AA173-12),IF(OR(AA173&lt;12,AA173=24),"am","pm"),"-",IF(AB173&lt;=12,AB173,AB173-12),IF(OR(AB173&lt;12,AB173=24),"am","pm")),"")</f>
        <v>4pm-6pm</v>
      </c>
      <c r="AN173" s="1" t="str">
        <f>IF(N173&gt;0,CONCATENATE(IF(AC173&lt;=12,AC173,AC173-12),IF(OR(AC173&lt;12,AC173=24),"am","pm"),"-",IF(AD173&lt;=12,AD173,AD173-12),IF(OR(AD173&lt;12,AD173=24),"am","pm")),"")</f>
        <v>4pm-6pm</v>
      </c>
      <c r="AO173" s="1" t="str">
        <f>IF(O173&gt;0,CONCATENATE(IF(AE173&lt;=12,AE173,AE173-12),IF(OR(AE173&lt;12,AE173=24),"am","pm"),"-",IF(AF173&lt;=12,AF173,AF173-12),IF(OR(AF173&lt;12,AF173=24),"am","pm")),"")</f>
        <v>4pm-6pm</v>
      </c>
      <c r="AP173" s="1" t="str">
        <f>IF(R173&gt;0,CONCATENATE(IF(AG173&lt;=12,AG173,AG173-12),IF(OR(AG173&lt;12,AG173=24),"am","pm"),"-",IF(AH173&lt;=12,AH173,AH173-12),IF(OR(AH173&lt;12,AH173=24),"am","pm")),"")</f>
        <v>4pm-6pm</v>
      </c>
      <c r="AQ173" s="1" t="str">
        <f>IF(T173&gt;0,CONCATENATE(IF(AI173&lt;=12,AI173,AI173-12),IF(OR(AI173&lt;12,AI173=24),"am","pm"),"-",IF(AJ173&lt;=12,AJ173,AJ173-12),IF(OR(AJ173&lt;12,AJ173=24),"am","pm")),"")</f>
        <v>11am-5pm</v>
      </c>
      <c r="AR173" s="4" t="s">
        <v>561</v>
      </c>
      <c r="AU173" s="1" t="s">
        <v>299</v>
      </c>
      <c r="AV173" s="5" t="s">
        <v>307</v>
      </c>
      <c r="AW173" s="5" t="s">
        <v>307</v>
      </c>
      <c r="AX173" s="6" t="str">
        <f>CONCATENATE("{
    'name': """,B173,""",
    'area': ","""",C173,""",",
"'hours': {
      'sunday-start':","""",H173,"""",", 'sunday-end':","""",I173,"""",", 'monday-start':","""",J173,"""",", 'monday-end':","""",K173,"""",", 'tuesday-start':","""",L173,"""",", 'tuesday-end':","""",M173,""", 'wednesday-start':","""",N173,""", 'wednesday-end':","""",O173,""", 'thursday-start':","""",P173,""", 'thursday-end':","""",Q173,""", 'friday-start':","""",R173,""", 'friday-end':","""",S173,""", 'saturday-start':","""",T173,""", 'saturday-end':","""",U173,"""","},","  'description': ","""",V173,"""",", 'link':","""",AR173,"""",", 'pricing':","""",E173,"""",",   'phone-number': ","""",F173,"""",", 'address': ","""",G173,"""",", 'other-amenities': [","'",AS173,"','",AT173,"','",AU173,"'","]",", 'has-drink':",AV173,", 'has-food':",AW173,"},")</f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73" s="1" t="str">
        <f>IF(AS173&gt;0,"&lt;img src=@img/outdoor.png@&gt;","")</f>
        <v/>
      </c>
      <c r="AZ173" s="1" t="str">
        <f>IF(AT173&gt;0,"&lt;img src=@img/pets.png@&gt;","")</f>
        <v/>
      </c>
      <c r="BA173" s="1" t="str">
        <f>IF(AU173="hard","&lt;img src=@img/hard.png@&gt;",IF(AU173="medium","&lt;img src=@img/medium.png@&gt;",IF(AU173="easy","&lt;img src=@img/easy.png@&gt;","")))</f>
        <v>&lt;img src=@img/hard.png@&gt;</v>
      </c>
      <c r="BB173" s="1" t="str">
        <f>IF(AV173="true","&lt;img src=@img/drinkicon.png@&gt;","")</f>
        <v>&lt;img src=@img/drinkicon.png@&gt;</v>
      </c>
      <c r="BC173" s="1" t="str">
        <f>IF(AW173="true","&lt;img src=@img/foodicon.png@&gt;","")</f>
        <v>&lt;img src=@img/foodicon.png@&gt;</v>
      </c>
      <c r="BD173" s="1" t="str">
        <f>CONCATENATE(AY173,AZ173,BA173,BB173,BC173,BK173)</f>
        <v>&lt;img src=@img/hard.png@&gt;&lt;img src=@img/drinkicon.png@&gt;&lt;img src=@img/foodicon.png@&gt;</v>
      </c>
      <c r="BE173" s="1" t="str">
        <f>CONCATENATE(IF(AS173&gt;0,"outdoor ",""),IF(AT173&gt;0,"pet ",""),IF(AV173="true","drink ",""),IF(AW173="true","food ",""),AU173," ",E173," ",C173,IF(BJ173=TRUE," kid",""))</f>
        <v>drink food hard high old</v>
      </c>
      <c r="BF173" s="1" t="str">
        <f>IF(C173="old","Old Town",IF(C173="campus","Near Campus",IF(C173="sfoco","South Foco",IF(C173="nfoco","North Foco",IF(C173="midtown","Midtown",IF(C173="cwest","Campus West",IF(C173="efoco","East FoCo",IF(C173="windsor","Windsor",""))))))))</f>
        <v>Old Town</v>
      </c>
      <c r="BG173" s="1">
        <v>40.588149999999999</v>
      </c>
      <c r="BH173" s="1">
        <v>-105.07761000000001</v>
      </c>
      <c r="BI173" s="1" t="str">
        <f>CONCATENATE("[",BG173,",",BH173,"],")</f>
        <v>[40.58815,-105.07761],</v>
      </c>
    </row>
    <row r="174" spans="2:64" ht="21" customHeight="1" x14ac:dyDescent="0.25">
      <c r="B174" s="1" t="s">
        <v>638</v>
      </c>
      <c r="C174" s="1" t="s">
        <v>427</v>
      </c>
      <c r="G174" s="9" t="s">
        <v>639</v>
      </c>
      <c r="W174" s="1" t="str">
        <f>IF(H174&gt;0,H174/100,"")</f>
        <v/>
      </c>
      <c r="X174" s="1" t="str">
        <f>IF(I174&gt;0,I174/100,"")</f>
        <v/>
      </c>
      <c r="Y174" s="1" t="str">
        <f>IF(J174&gt;0,J174/100,"")</f>
        <v/>
      </c>
      <c r="Z174" s="1" t="str">
        <f>IF(K174&gt;0,K174/100,"")</f>
        <v/>
      </c>
      <c r="AA174" s="1" t="str">
        <f>IF(L174&gt;0,L174/100,"")</f>
        <v/>
      </c>
      <c r="AB174" s="1" t="str">
        <f>IF(M174&gt;0,M174/100,"")</f>
        <v/>
      </c>
      <c r="AC174" s="1" t="str">
        <f>IF(N174&gt;0,N174/100,"")</f>
        <v/>
      </c>
      <c r="AD174" s="1" t="str">
        <f>IF(O174&gt;0,O174/100,"")</f>
        <v/>
      </c>
      <c r="AE174" s="1" t="str">
        <f>IF(P174&gt;0,P174/100,"")</f>
        <v/>
      </c>
      <c r="AF174" s="1" t="str">
        <f>IF(Q174&gt;0,Q174/100,"")</f>
        <v/>
      </c>
      <c r="AG174" s="1" t="str">
        <f>IF(R174&gt;0,R174/100,"")</f>
        <v/>
      </c>
      <c r="AH174" s="1" t="str">
        <f>IF(S174&gt;0,S174/100,"")</f>
        <v/>
      </c>
      <c r="AI174" s="1" t="str">
        <f>IF(T174&gt;0,T174/100,"")</f>
        <v/>
      </c>
      <c r="AJ174" s="1" t="str">
        <f>IF(U174&gt;0,U174/100,"")</f>
        <v/>
      </c>
      <c r="AK174" s="1" t="str">
        <f>IF(H174&gt;0,CONCATENATE(IF(W174&lt;=12,W174,W174-12),IF(OR(W174&lt;12,W174=24),"am","pm"),"-",IF(X174&lt;=12,X174,X174-12),IF(OR(X174&lt;12,X174=24),"am","pm")),"")</f>
        <v/>
      </c>
      <c r="AL174" s="1" t="str">
        <f>IF(J174&gt;0,CONCATENATE(IF(Y174&lt;=12,Y174,Y174-12),IF(OR(Y174&lt;12,Y174=24),"am","pm"),"-",IF(Z174&lt;=12,Z174,Z174-12),IF(OR(Z174&lt;12,Z174=24),"am","pm")),"")</f>
        <v/>
      </c>
      <c r="AM174" s="1" t="str">
        <f>IF(L174&gt;0,CONCATENATE(IF(AA174&lt;=12,AA174,AA174-12),IF(OR(AA174&lt;12,AA174=24),"am","pm"),"-",IF(AB174&lt;=12,AB174,AB174-12),IF(OR(AB174&lt;12,AB174=24),"am","pm")),"")</f>
        <v/>
      </c>
      <c r="AN174" s="1" t="str">
        <f>IF(N174&gt;0,CONCATENATE(IF(AC174&lt;=12,AC174,AC174-12),IF(OR(AC174&lt;12,AC174=24),"am","pm"),"-",IF(AD174&lt;=12,AD174,AD174-12),IF(OR(AD174&lt;12,AD174=24),"am","pm")),"")</f>
        <v/>
      </c>
      <c r="AO174" s="1" t="str">
        <f>IF(O174&gt;0,CONCATENATE(IF(AE174&lt;=12,AE174,AE174-12),IF(OR(AE174&lt;12,AE174=24),"am","pm"),"-",IF(AF174&lt;=12,AF174,AF174-12),IF(OR(AF174&lt;12,AF174=24),"am","pm")),"")</f>
        <v/>
      </c>
      <c r="AP174" s="1" t="str">
        <f>IF(R174&gt;0,CONCATENATE(IF(AG174&lt;=12,AG174,AG174-12),IF(OR(AG174&lt;12,AG174=24),"am","pm"),"-",IF(AH174&lt;=12,AH174,AH174-12),IF(OR(AH174&lt;12,AH174=24),"am","pm")),"")</f>
        <v/>
      </c>
      <c r="AQ174" s="1" t="str">
        <f>IF(T174&gt;0,CONCATENATE(IF(AI174&lt;=12,AI174,AI174-12),IF(OR(AI174&lt;12,AI174=24),"am","pm"),"-",IF(AJ174&lt;=12,AJ174,AJ174-12),IF(OR(AJ174&lt;12,AJ174=24),"am","pm")),"")</f>
        <v/>
      </c>
      <c r="AR174" s="15" t="s">
        <v>640</v>
      </c>
      <c r="AU174" s="1" t="s">
        <v>299</v>
      </c>
      <c r="AV174" s="1" t="b">
        <v>0</v>
      </c>
      <c r="AW174" s="1" t="b">
        <v>0</v>
      </c>
      <c r="AX174" s="6" t="str">
        <f>CONCATENATE("{
    'name': """,B174,""",
    'area': ","""",C174,""",",
"'hours': {
      'sunday-start':","""",H174,"""",", 'sunday-end':","""",I174,"""",", 'monday-start':","""",J174,"""",", 'monday-end':","""",K174,"""",", 'tuesday-start':","""",L174,"""",", 'tuesday-end':","""",M174,""", 'wednesday-start':","""",N174,""", 'wednesday-end':","""",O174,""", 'thursday-start':","""",P174,""", 'thursday-end':","""",Q174,""", 'friday-start':","""",R174,""", 'friday-end':","""",S174,""", 'saturday-start':","""",T174,""", 'saturday-end':","""",U174,"""","},","  'description': ","""",V174,"""",", 'link':","""",AR174,"""",", 'pricing':","""",E174,"""",",   'phone-number': ","""",F174,"""",", 'address': ","""",G174,"""",", 'other-amenities': [","'",AS174,"','",AT174,"','",AU174,"'","]",", 'has-drink':",AV174,", 'has-food':",AW174,"},")</f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4" s="1" t="str">
        <f>IF(AS174&gt;0,"&lt;img src=@img/outdoor.png@&gt;","")</f>
        <v/>
      </c>
      <c r="AZ174" s="1" t="str">
        <f>IF(AT174&gt;0,"&lt;img src=@img/pets.png@&gt;","")</f>
        <v/>
      </c>
      <c r="BA174" s="1" t="str">
        <f>IF(AU174="hard","&lt;img src=@img/hard.png@&gt;",IF(AU174="medium","&lt;img src=@img/medium.png@&gt;",IF(AU174="easy","&lt;img src=@img/easy.png@&gt;","")))</f>
        <v>&lt;img src=@img/hard.png@&gt;</v>
      </c>
      <c r="BB174" s="1" t="str">
        <f>IF(AV174="true","&lt;img src=@img/drinkicon.png@&gt;","")</f>
        <v/>
      </c>
      <c r="BC174" s="1" t="str">
        <f>IF(AW174="true","&lt;img src=@img/foodicon.png@&gt;","")</f>
        <v/>
      </c>
      <c r="BD174" s="1" t="str">
        <f>CONCATENATE(AY174,AZ174,BA174,BB174,BC174,BK174)</f>
        <v>&lt;img src=@img/hard.png@&gt;</v>
      </c>
      <c r="BE174" s="1" t="str">
        <f>CONCATENATE(IF(AS174&gt;0,"outdoor ",""),IF(AT174&gt;0,"pet ",""),IF(AV174="true","drink ",""),IF(AW174="true","food ",""),AU174," ",E174," ",C174,IF(BJ174=TRUE," kid",""))</f>
        <v>hard  old</v>
      </c>
      <c r="BF174" s="1" t="str">
        <f>IF(C174="old","Old Town",IF(C174="campus","Near Campus",IF(C174="sfoco","South Foco",IF(C174="nfoco","North Foco",IF(C174="midtown","Midtown",IF(C174="cwest","Campus West",IF(C174="efoco","East FoCo",IF(C174="windsor","Windsor",""))))))))</f>
        <v>Old Town</v>
      </c>
      <c r="BG174" s="1">
        <v>40.588990000000003</v>
      </c>
      <c r="BH174" s="1">
        <v>-105.07637</v>
      </c>
      <c r="BI174" s="1" t="str">
        <f>CONCATENATE("[",BG174,",",BH174,"],")</f>
        <v>[40.58899,-105.07637],</v>
      </c>
    </row>
    <row r="175" spans="2:64" ht="21" customHeight="1" x14ac:dyDescent="0.25">
      <c r="B175" s="1" t="s">
        <v>567</v>
      </c>
      <c r="C175" s="1" t="s">
        <v>427</v>
      </c>
      <c r="D175" s="1" t="s">
        <v>568</v>
      </c>
      <c r="E175" s="1" t="s">
        <v>35</v>
      </c>
      <c r="G175" s="9" t="s">
        <v>569</v>
      </c>
      <c r="W175" s="1" t="str">
        <f>IF(H175&gt;0,H175/100,"")</f>
        <v/>
      </c>
      <c r="X175" s="1" t="str">
        <f>IF(I175&gt;0,I175/100,"")</f>
        <v/>
      </c>
      <c r="Y175" s="1" t="str">
        <f>IF(J175&gt;0,J175/100,"")</f>
        <v/>
      </c>
      <c r="Z175" s="1" t="str">
        <f>IF(K175&gt;0,K175/100,"")</f>
        <v/>
      </c>
      <c r="AA175" s="1" t="str">
        <f>IF(L175&gt;0,L175/100,"")</f>
        <v/>
      </c>
      <c r="AB175" s="1" t="str">
        <f>IF(M175&gt;0,M175/100,"")</f>
        <v/>
      </c>
      <c r="AC175" s="1" t="str">
        <f>IF(N175&gt;0,N175/100,"")</f>
        <v/>
      </c>
      <c r="AD175" s="1" t="str">
        <f>IF(O175&gt;0,O175/100,"")</f>
        <v/>
      </c>
      <c r="AE175" s="1" t="str">
        <f>IF(P175&gt;0,P175/100,"")</f>
        <v/>
      </c>
      <c r="AF175" s="1" t="str">
        <f>IF(Q175&gt;0,Q175/100,"")</f>
        <v/>
      </c>
      <c r="AG175" s="1" t="str">
        <f>IF(R175&gt;0,R175/100,"")</f>
        <v/>
      </c>
      <c r="AH175" s="1" t="str">
        <f>IF(S175&gt;0,S175/100,"")</f>
        <v/>
      </c>
      <c r="AI175" s="1" t="str">
        <f>IF(T175&gt;0,T175/100,"")</f>
        <v/>
      </c>
      <c r="AJ175" s="1" t="str">
        <f>IF(U175&gt;0,U175/100,"")</f>
        <v/>
      </c>
      <c r="AK175" s="1" t="str">
        <f>IF(H175&gt;0,CONCATENATE(IF(W175&lt;=12,W175,W175-12),IF(OR(W175&lt;12,W175=24),"am","pm"),"-",IF(X175&lt;=12,X175,X175-12),IF(OR(X175&lt;12,X175=24),"am","pm")),"")</f>
        <v/>
      </c>
      <c r="AL175" s="1" t="str">
        <f>IF(J175&gt;0,CONCATENATE(IF(Y175&lt;=12,Y175,Y175-12),IF(OR(Y175&lt;12,Y175=24),"am","pm"),"-",IF(Z175&lt;=12,Z175,Z175-12),IF(OR(Z175&lt;12,Z175=24),"am","pm")),"")</f>
        <v/>
      </c>
      <c r="AM175" s="1" t="str">
        <f>IF(L175&gt;0,CONCATENATE(IF(AA175&lt;=12,AA175,AA175-12),IF(OR(AA175&lt;12,AA175=24),"am","pm"),"-",IF(AB175&lt;=12,AB175,AB175-12),IF(OR(AB175&lt;12,AB175=24),"am","pm")),"")</f>
        <v/>
      </c>
      <c r="AN175" s="1" t="str">
        <f>IF(N175&gt;0,CONCATENATE(IF(AC175&lt;=12,AC175,AC175-12),IF(OR(AC175&lt;12,AC175=24),"am","pm"),"-",IF(AD175&lt;=12,AD175,AD175-12),IF(OR(AD175&lt;12,AD175=24),"am","pm")),"")</f>
        <v/>
      </c>
      <c r="AO175" s="1" t="str">
        <f>IF(O175&gt;0,CONCATENATE(IF(AE175&lt;=12,AE175,AE175-12),IF(OR(AE175&lt;12,AE175=24),"am","pm"),"-",IF(AF175&lt;=12,AF175,AF175-12),IF(OR(AF175&lt;12,AF175=24),"am","pm")),"")</f>
        <v/>
      </c>
      <c r="AP175" s="1" t="str">
        <f>IF(R175&gt;0,CONCATENATE(IF(AG175&lt;=12,AG175,AG175-12),IF(OR(AG175&lt;12,AG175=24),"am","pm"),"-",IF(AH175&lt;=12,AH175,AH175-12),IF(OR(AH175&lt;12,AH175=24),"am","pm")),"")</f>
        <v/>
      </c>
      <c r="AQ175" s="1" t="str">
        <f>IF(T175&gt;0,CONCATENATE(IF(AI175&lt;=12,AI175,AI175-12),IF(OR(AI175&lt;12,AI175=24),"am","pm"),"-",IF(AJ175&lt;=12,AJ175,AJ175-12),IF(OR(AJ175&lt;12,AJ175=24),"am","pm")),"")</f>
        <v/>
      </c>
      <c r="AR175" s="15" t="s">
        <v>570</v>
      </c>
      <c r="AU175" s="1" t="s">
        <v>299</v>
      </c>
      <c r="AV175" s="5" t="s">
        <v>308</v>
      </c>
      <c r="AW175" s="5" t="s">
        <v>308</v>
      </c>
      <c r="AX175" s="6" t="str">
        <f>CONCATENATE("{
    'name': """,B175,""",
    'area': ","""",C175,""",",
"'hours': {
      'sunday-start':","""",H175,"""",", 'sunday-end':","""",I175,"""",", 'monday-start':","""",J175,"""",", 'monday-end':","""",K175,"""",", 'tuesday-start':","""",L175,"""",", 'tuesday-end':","""",M175,""", 'wednesday-start':","""",N175,""", 'wednesday-end':","""",O175,""", 'thursday-start':","""",P175,""", 'thursday-end':","""",Q175,""", 'friday-start':","""",R175,""", 'friday-end':","""",S175,""", 'saturday-start':","""",T175,""", 'saturday-end':","""",U175,"""","},","  'description': ","""",V175,"""",", 'link':","""",AR175,"""",", 'pricing':","""",E175,"""",",   'phone-number': ","""",F175,"""",", 'address': ","""",G175,"""",", 'other-amenities': [","'",AS175,"','",AT175,"','",AU175,"'","]",", 'has-drink':",AV175,", 'has-food':",AW175,"},")</f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5" s="1" t="str">
        <f>IF(AS175&gt;0,"&lt;img src=@img/outdoor.png@&gt;","")</f>
        <v/>
      </c>
      <c r="AZ175" s="1" t="str">
        <f>IF(AT175&gt;0,"&lt;img src=@img/pets.png@&gt;","")</f>
        <v/>
      </c>
      <c r="BA175" s="1" t="str">
        <f>IF(AU175="hard","&lt;img src=@img/hard.png@&gt;",IF(AU175="medium","&lt;img src=@img/medium.png@&gt;",IF(AU175="easy","&lt;img src=@img/easy.png@&gt;","")))</f>
        <v>&lt;img src=@img/hard.png@&gt;</v>
      </c>
      <c r="BB175" s="1" t="str">
        <f>IF(AV175="true","&lt;img src=@img/drinkicon.png@&gt;","")</f>
        <v/>
      </c>
      <c r="BC175" s="1" t="str">
        <f>IF(AW175="true","&lt;img src=@img/foodicon.png@&gt;","")</f>
        <v/>
      </c>
      <c r="BD175" s="1" t="str">
        <f>CONCATENATE(AY175,AZ175,BA175,BB175,BC175,BK175)</f>
        <v>&lt;img src=@img/hard.png@&gt;</v>
      </c>
      <c r="BE175" s="1" t="str">
        <f>CONCATENATE(IF(AS175&gt;0,"outdoor ",""),IF(AT175&gt;0,"pet ",""),IF(AV175="true","drink ",""),IF(AW175="true","food ",""),AU175," ",E175," ",C175,IF(BJ175=TRUE," kid",""))</f>
        <v>hard high old</v>
      </c>
      <c r="BF175" s="1" t="str">
        <f>IF(C175="old","Old Town",IF(C175="campus","Near Campus",IF(C175="sfoco","South Foco",IF(C175="nfoco","North Foco",IF(C175="midtown","Midtown",IF(C175="cwest","Campus West",IF(C175="efoco","East FoCo",IF(C175="windsor","Windsor",""))))))))</f>
        <v>Old Town</v>
      </c>
      <c r="BG175" s="1">
        <v>40.584870000000002</v>
      </c>
      <c r="BH175" s="1">
        <v>-105.0765</v>
      </c>
      <c r="BI175" s="1" t="str">
        <f>CONCATENATE("[",BG175,",",BH175,"],")</f>
        <v>[40.58487,-105.0765],</v>
      </c>
    </row>
    <row r="176" spans="2:64" ht="21" customHeight="1" x14ac:dyDescent="0.25">
      <c r="B176" s="1" t="s">
        <v>641</v>
      </c>
      <c r="C176" s="1" t="s">
        <v>427</v>
      </c>
      <c r="G176" s="9" t="s">
        <v>642</v>
      </c>
      <c r="W176" s="1" t="str">
        <f>IF(H176&gt;0,H176/100,"")</f>
        <v/>
      </c>
      <c r="X176" s="1" t="str">
        <f>IF(I176&gt;0,I176/100,"")</f>
        <v/>
      </c>
      <c r="Y176" s="1" t="str">
        <f>IF(J176&gt;0,J176/100,"")</f>
        <v/>
      </c>
      <c r="Z176" s="1" t="str">
        <f>IF(K176&gt;0,K176/100,"")</f>
        <v/>
      </c>
      <c r="AA176" s="1" t="str">
        <f>IF(L176&gt;0,L176/100,"")</f>
        <v/>
      </c>
      <c r="AB176" s="1" t="str">
        <f>IF(M176&gt;0,M176/100,"")</f>
        <v/>
      </c>
      <c r="AC176" s="1" t="str">
        <f>IF(N176&gt;0,N176/100,"")</f>
        <v/>
      </c>
      <c r="AD176" s="1" t="str">
        <f>IF(O176&gt;0,O176/100,"")</f>
        <v/>
      </c>
      <c r="AE176" s="1" t="str">
        <f>IF(P176&gt;0,P176/100,"")</f>
        <v/>
      </c>
      <c r="AF176" s="1" t="str">
        <f>IF(Q176&gt;0,Q176/100,"")</f>
        <v/>
      </c>
      <c r="AG176" s="1" t="str">
        <f>IF(R176&gt;0,R176/100,"")</f>
        <v/>
      </c>
      <c r="AH176" s="1" t="str">
        <f>IF(S176&gt;0,S176/100,"")</f>
        <v/>
      </c>
      <c r="AI176" s="1" t="str">
        <f>IF(T176&gt;0,T176/100,"")</f>
        <v/>
      </c>
      <c r="AJ176" s="1" t="str">
        <f>IF(U176&gt;0,U176/100,"")</f>
        <v/>
      </c>
      <c r="AK176" s="1" t="str">
        <f>IF(H176&gt;0,CONCATENATE(IF(W176&lt;=12,W176,W176-12),IF(OR(W176&lt;12,W176=24),"am","pm"),"-",IF(X176&lt;=12,X176,X176-12),IF(OR(X176&lt;12,X176=24),"am","pm")),"")</f>
        <v/>
      </c>
      <c r="AL176" s="1" t="str">
        <f>IF(J176&gt;0,CONCATENATE(IF(Y176&lt;=12,Y176,Y176-12),IF(OR(Y176&lt;12,Y176=24),"am","pm"),"-",IF(Z176&lt;=12,Z176,Z176-12),IF(OR(Z176&lt;12,Z176=24),"am","pm")),"")</f>
        <v/>
      </c>
      <c r="AM176" s="1" t="str">
        <f>IF(L176&gt;0,CONCATENATE(IF(AA176&lt;=12,AA176,AA176-12),IF(OR(AA176&lt;12,AA176=24),"am","pm"),"-",IF(AB176&lt;=12,AB176,AB176-12),IF(OR(AB176&lt;12,AB176=24),"am","pm")),"")</f>
        <v/>
      </c>
      <c r="AN176" s="1" t="str">
        <f>IF(N176&gt;0,CONCATENATE(IF(AC176&lt;=12,AC176,AC176-12),IF(OR(AC176&lt;12,AC176=24),"am","pm"),"-",IF(AD176&lt;=12,AD176,AD176-12),IF(OR(AD176&lt;12,AD176=24),"am","pm")),"")</f>
        <v/>
      </c>
      <c r="AO176" s="1" t="str">
        <f>IF(O176&gt;0,CONCATENATE(IF(AE176&lt;=12,AE176,AE176-12),IF(OR(AE176&lt;12,AE176=24),"am","pm"),"-",IF(AF176&lt;=12,AF176,AF176-12),IF(OR(AF176&lt;12,AF176=24),"am","pm")),"")</f>
        <v/>
      </c>
      <c r="AP176" s="1" t="str">
        <f>IF(R176&gt;0,CONCATENATE(IF(AG176&lt;=12,AG176,AG176-12),IF(OR(AG176&lt;12,AG176=24),"am","pm"),"-",IF(AH176&lt;=12,AH176,AH176-12),IF(OR(AH176&lt;12,AH176=24),"am","pm")),"")</f>
        <v/>
      </c>
      <c r="AQ176" s="1" t="str">
        <f>IF(T176&gt;0,CONCATENATE(IF(AI176&lt;=12,AI176,AI176-12),IF(OR(AI176&lt;12,AI176=24),"am","pm"),"-",IF(AJ176&lt;=12,AJ176,AJ176-12),IF(OR(AJ176&lt;12,AJ176=24),"am","pm")),"")</f>
        <v/>
      </c>
      <c r="AR176" s="1" t="s">
        <v>641</v>
      </c>
      <c r="AS176" s="1" t="s">
        <v>296</v>
      </c>
      <c r="AU176" s="1" t="s">
        <v>299</v>
      </c>
      <c r="AV176" s="1" t="b">
        <v>0</v>
      </c>
      <c r="AW176" s="1" t="b">
        <v>0</v>
      </c>
      <c r="AX176" s="6" t="str">
        <f>CONCATENATE("{
    'name': """,B176,""",
    'area': ","""",C176,""",",
"'hours': {
      'sunday-start':","""",H176,"""",", 'sunday-end':","""",I176,"""",", 'monday-start':","""",J176,"""",", 'monday-end':","""",K176,"""",", 'tuesday-start':","""",L176,"""",", 'tuesday-end':","""",M176,""", 'wednesday-start':","""",N176,""", 'wednesday-end':","""",O176,""", 'thursday-start':","""",P176,""", 'thursday-end':","""",Q176,""", 'friday-start':","""",R176,""", 'friday-end':","""",S176,""", 'saturday-start':","""",T176,""", 'saturday-end':","""",U176,"""","},","  'description': ","""",V176,"""",", 'link':","""",AR176,"""",", 'pricing':","""",E176,"""",",   'phone-number': ","""",F176,"""",", 'address': ","""",G176,"""",", 'other-amenities': [","'",AS176,"','",AT176,"','",AU176,"'","]",", 'has-drink':",AV176,", 'has-food':",AW176,"},")</f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6" s="1" t="str">
        <f>IF(AS176&gt;0,"&lt;img src=@img/outdoor.png@&gt;","")</f>
        <v>&lt;img src=@img/outdoor.png@&gt;</v>
      </c>
      <c r="AZ176" s="1" t="str">
        <f>IF(AT176&gt;0,"&lt;img src=@img/pets.png@&gt;","")</f>
        <v/>
      </c>
      <c r="BA176" s="1" t="str">
        <f>IF(AU176="hard","&lt;img src=@img/hard.png@&gt;",IF(AU176="medium","&lt;img src=@img/medium.png@&gt;",IF(AU176="easy","&lt;img src=@img/easy.png@&gt;","")))</f>
        <v>&lt;img src=@img/hard.png@&gt;</v>
      </c>
      <c r="BB176" s="1" t="str">
        <f>IF(AV176="true","&lt;img src=@img/drinkicon.png@&gt;","")</f>
        <v/>
      </c>
      <c r="BC176" s="1" t="str">
        <f>IF(AW176="true","&lt;img src=@img/foodicon.png@&gt;","")</f>
        <v/>
      </c>
      <c r="BD176" s="1" t="str">
        <f>CONCATENATE(AY176,AZ176,BA176,BB176,BC176,BK176)</f>
        <v>&lt;img src=@img/outdoor.png@&gt;&lt;img src=@img/hard.png@&gt;</v>
      </c>
      <c r="BE176" s="1" t="str">
        <f>CONCATENATE(IF(AS176&gt;0,"outdoor ",""),IF(AT176&gt;0,"pet ",""),IF(AV176="true","drink ",""),IF(AW176="true","food ",""),AU176," ",E176," ",C176,IF(BJ176=TRUE," kid",""))</f>
        <v>outdoor hard  old</v>
      </c>
      <c r="BF176" s="1" t="str">
        <f>IF(C176="old","Old Town",IF(C176="campus","Near Campus",IF(C176="sfoco","South Foco",IF(C176="nfoco","North Foco",IF(C176="midtown","Midtown",IF(C176="cwest","Campus West",IF(C176="efoco","East FoCo",IF(C176="windsor","Windsor",""))))))))</f>
        <v>Old Town</v>
      </c>
      <c r="BG176" s="1">
        <v>40.587580000000003</v>
      </c>
      <c r="BH176" s="1">
        <v>-105.07635999999999</v>
      </c>
      <c r="BI176" s="1" t="str">
        <f>CONCATENATE("[",BG176,",",BH176,"],")</f>
        <v>[40.58758,-105.07636],</v>
      </c>
    </row>
    <row r="177" spans="2:64" ht="21" customHeight="1" x14ac:dyDescent="0.25">
      <c r="B177" s="1" t="s">
        <v>454</v>
      </c>
      <c r="C177" s="1" t="s">
        <v>429</v>
      </c>
      <c r="E177" s="1" t="s">
        <v>54</v>
      </c>
      <c r="G177" s="1" t="s">
        <v>477</v>
      </c>
      <c r="W177" s="1" t="str">
        <f>IF(H177&gt;0,H177/100,"")</f>
        <v/>
      </c>
      <c r="X177" s="1" t="str">
        <f>IF(I177&gt;0,I177/100,"")</f>
        <v/>
      </c>
      <c r="Y177" s="1" t="str">
        <f>IF(J177&gt;0,J177/100,"")</f>
        <v/>
      </c>
      <c r="Z177" s="1" t="str">
        <f>IF(K177&gt;0,K177/100,"")</f>
        <v/>
      </c>
      <c r="AA177" s="1" t="str">
        <f>IF(L177&gt;0,L177/100,"")</f>
        <v/>
      </c>
      <c r="AB177" s="1" t="str">
        <f>IF(M177&gt;0,M177/100,"")</f>
        <v/>
      </c>
      <c r="AC177" s="1" t="str">
        <f>IF(N177&gt;0,N177/100,"")</f>
        <v/>
      </c>
      <c r="AD177" s="1" t="str">
        <f>IF(O177&gt;0,O177/100,"")</f>
        <v/>
      </c>
      <c r="AE177" s="1" t="str">
        <f>IF(P177&gt;0,P177/100,"")</f>
        <v/>
      </c>
      <c r="AF177" s="1" t="str">
        <f>IF(Q177&gt;0,Q177/100,"")</f>
        <v/>
      </c>
      <c r="AG177" s="1" t="str">
        <f>IF(R177&gt;0,R177/100,"")</f>
        <v/>
      </c>
      <c r="AH177" s="1" t="str">
        <f>IF(S177&gt;0,S177/100,"")</f>
        <v/>
      </c>
      <c r="AI177" s="1" t="str">
        <f>IF(T177&gt;0,T177/100,"")</f>
        <v/>
      </c>
      <c r="AJ177" s="1" t="str">
        <f>IF(U177&gt;0,U177/100,"")</f>
        <v/>
      </c>
      <c r="AK177" s="1" t="str">
        <f>IF(H177&gt;0,CONCATENATE(IF(W177&lt;=12,W177,W177-12),IF(OR(W177&lt;12,W177=24),"am","pm"),"-",IF(X177&lt;=12,X177,X177-12),IF(OR(X177&lt;12,X177=24),"am","pm")),"")</f>
        <v/>
      </c>
      <c r="AL177" s="1" t="str">
        <f>IF(J177&gt;0,CONCATENATE(IF(Y177&lt;=12,Y177,Y177-12),IF(OR(Y177&lt;12,Y177=24),"am","pm"),"-",IF(Z177&lt;=12,Z177,Z177-12),IF(OR(Z177&lt;12,Z177=24),"am","pm")),"")</f>
        <v/>
      </c>
      <c r="AM177" s="1" t="str">
        <f>IF(L177&gt;0,CONCATENATE(IF(AA177&lt;=12,AA177,AA177-12),IF(OR(AA177&lt;12,AA177=24),"am","pm"),"-",IF(AB177&lt;=12,AB177,AB177-12),IF(OR(AB177&lt;12,AB177=24),"am","pm")),"")</f>
        <v/>
      </c>
      <c r="AN177" s="1" t="str">
        <f>IF(N177&gt;0,CONCATENATE(IF(AC177&lt;=12,AC177,AC177-12),IF(OR(AC177&lt;12,AC177=24),"am","pm"),"-",IF(AD177&lt;=12,AD177,AD177-12),IF(OR(AD177&lt;12,AD177=24),"am","pm")),"")</f>
        <v/>
      </c>
      <c r="AO177" s="1" t="str">
        <f>IF(O177&gt;0,CONCATENATE(IF(AE177&lt;=12,AE177,AE177-12),IF(OR(AE177&lt;12,AE177=24),"am","pm"),"-",IF(AF177&lt;=12,AF177,AF177-12),IF(OR(AF177&lt;12,AF177=24),"am","pm")),"")</f>
        <v/>
      </c>
      <c r="AP177" s="1" t="str">
        <f>IF(R177&gt;0,CONCATENATE(IF(AG177&lt;=12,AG177,AG177-12),IF(OR(AG177&lt;12,AG177=24),"am","pm"),"-",IF(AH177&lt;=12,AH177,AH177-12),IF(OR(AH177&lt;12,AH177=24),"am","pm")),"")</f>
        <v/>
      </c>
      <c r="AQ177" s="1" t="str">
        <f>IF(T177&gt;0,CONCATENATE(IF(AI177&lt;=12,AI177,AI177-12),IF(OR(AI177&lt;12,AI177=24),"am","pm"),"-",IF(AJ177&lt;=12,AJ177,AJ177-12),IF(OR(AJ177&lt;12,AJ177=24),"am","pm")),"")</f>
        <v/>
      </c>
      <c r="AU177" s="1" t="s">
        <v>300</v>
      </c>
      <c r="AV177" s="1" t="b">
        <v>0</v>
      </c>
      <c r="AW177" s="1" t="b">
        <v>0</v>
      </c>
      <c r="AX177" s="6" t="str">
        <f>CONCATENATE("{
    'name': """,B177,""",
    'area': ","""",C177,""",",
"'hours': {
      'sunday-start':","""",H177,"""",", 'sunday-end':","""",I177,"""",", 'monday-start':","""",J177,"""",", 'monday-end':","""",K177,"""",", 'tuesday-start':","""",L177,"""",", 'tuesday-end':","""",M177,""", 'wednesday-start':","""",N177,""", 'wednesday-end':","""",O177,""", 'thursday-start':","""",P177,""", 'thursday-end':","""",Q177,""", 'friday-start':","""",R177,""", 'friday-end':","""",S177,""", 'saturday-start':","""",T177,""", 'saturday-end':","""",U177,"""","},","  'description': ","""",V177,"""",", 'link':","""",AR177,"""",", 'pricing':","""",E177,"""",",   'phone-number': ","""",F177,"""",", 'address': ","""",G177,"""",", 'other-amenities': [","'",AS177,"','",AT177,"','",AU177,"'","]",", 'has-drink':",AV177,", 'has-food':",AW177,"},")</f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7" s="1" t="str">
        <f>IF(AS177&gt;0,"&lt;img src=@img/outdoor.png@&gt;","")</f>
        <v/>
      </c>
      <c r="AZ177" s="1" t="str">
        <f>IF(AT177&gt;0,"&lt;img src=@img/pets.png@&gt;","")</f>
        <v/>
      </c>
      <c r="BA177" s="1" t="str">
        <f>IF(AU177="hard","&lt;img src=@img/hard.png@&gt;",IF(AU177="medium","&lt;img src=@img/medium.png@&gt;",IF(AU177="easy","&lt;img src=@img/easy.png@&gt;","")))</f>
        <v>&lt;img src=@img/easy.png@&gt;</v>
      </c>
      <c r="BB177" s="1" t="str">
        <f>IF(AV177="true","&lt;img src=@img/drinkicon.png@&gt;","")</f>
        <v/>
      </c>
      <c r="BC177" s="1" t="str">
        <f>IF(AW177="true","&lt;img src=@img/foodicon.png@&gt;","")</f>
        <v/>
      </c>
      <c r="BD177" s="1" t="str">
        <f>CONCATENATE(AY177,AZ177,BA177,BB177,BC177,BK177)</f>
        <v>&lt;img src=@img/easy.png@&gt;&lt;img src=@img/kidicon.png@&gt;</v>
      </c>
      <c r="BE177" s="1" t="str">
        <f>CONCATENATE(IF(AS177&gt;0,"outdoor ",""),IF(AT177&gt;0,"pet ",""),IF(AV177="true","drink ",""),IF(AW177="true","food ",""),AU177," ",E177," ",C177,IF(BJ177=TRUE," kid",""))</f>
        <v>easy low sfoco kid</v>
      </c>
      <c r="BF177" s="1" t="str">
        <f>IF(C177="old","Old Town",IF(C177="campus","Near Campus",IF(C177="sfoco","South Foco",IF(C177="nfoco","North Foco",IF(C177="midtown","Midtown",IF(C177="cwest","Campus West",IF(C177="efoco","East FoCo",IF(C177="windsor","Windsor",""))))))))</f>
        <v>South Foco</v>
      </c>
      <c r="BG177" s="1">
        <v>40.522661999999997</v>
      </c>
      <c r="BH177" s="1">
        <v>-105.023278</v>
      </c>
      <c r="BI177" s="1" t="str">
        <f>CONCATENATE("[",BG177,",",BH177,"],")</f>
        <v>[40.522662,-105.023278],</v>
      </c>
      <c r="BJ177" s="1" t="b">
        <v>1</v>
      </c>
      <c r="BK177" s="1" t="str">
        <f>IF(BJ177&gt;0,"&lt;img src=@img/kidicon.png@&gt;","")</f>
        <v>&lt;img src=@img/kidicon.png@&gt;</v>
      </c>
      <c r="BL177" s="1" t="s">
        <v>478</v>
      </c>
    </row>
    <row r="178" spans="2:64" ht="21" customHeight="1" x14ac:dyDescent="0.25">
      <c r="B178" s="1" t="s">
        <v>220</v>
      </c>
      <c r="C178" s="1" t="s">
        <v>427</v>
      </c>
      <c r="D178" s="1" t="s">
        <v>221</v>
      </c>
      <c r="E178" s="1" t="s">
        <v>432</v>
      </c>
      <c r="G178" s="1" t="s">
        <v>222</v>
      </c>
      <c r="H178" s="1">
        <v>930</v>
      </c>
      <c r="I178" s="1">
        <v>2400</v>
      </c>
      <c r="J178" s="1">
        <v>1030</v>
      </c>
      <c r="K178" s="1">
        <v>1900</v>
      </c>
      <c r="L178" s="1">
        <v>1030</v>
      </c>
      <c r="M178" s="1">
        <v>1900</v>
      </c>
      <c r="N178" s="1">
        <v>1030</v>
      </c>
      <c r="O178" s="1">
        <v>1900</v>
      </c>
      <c r="P178" s="1">
        <v>1030</v>
      </c>
      <c r="Q178" s="1">
        <v>1900</v>
      </c>
      <c r="R178" s="1">
        <v>1030</v>
      </c>
      <c r="S178" s="1">
        <v>1900</v>
      </c>
      <c r="T178" s="1">
        <v>930</v>
      </c>
      <c r="U178" s="1">
        <v>1900</v>
      </c>
      <c r="V178" s="1" t="s">
        <v>507</v>
      </c>
      <c r="W178" s="1">
        <f>IF(H178&gt;0,H178/100,"")</f>
        <v>9.3000000000000007</v>
      </c>
      <c r="X178" s="1">
        <f>IF(I178&gt;0,I178/100,"")</f>
        <v>24</v>
      </c>
      <c r="Y178" s="1">
        <f>IF(J178&gt;0,J178/100,"")</f>
        <v>10.3</v>
      </c>
      <c r="Z178" s="1">
        <f>IF(K178&gt;0,K178/100,"")</f>
        <v>19</v>
      </c>
      <c r="AA178" s="1">
        <f>IF(L178&gt;0,L178/100,"")</f>
        <v>10.3</v>
      </c>
      <c r="AB178" s="1">
        <f>IF(M178&gt;0,M178/100,"")</f>
        <v>19</v>
      </c>
      <c r="AC178" s="1">
        <f>IF(N178&gt;0,N178/100,"")</f>
        <v>10.3</v>
      </c>
      <c r="AD178" s="1">
        <f>IF(O178&gt;0,O178/100,"")</f>
        <v>19</v>
      </c>
      <c r="AE178" s="1">
        <f>IF(P178&gt;0,P178/100,"")</f>
        <v>10.3</v>
      </c>
      <c r="AF178" s="1">
        <f>IF(Q178&gt;0,Q178/100,"")</f>
        <v>19</v>
      </c>
      <c r="AG178" s="1">
        <f>IF(R178&gt;0,R178/100,"")</f>
        <v>10.3</v>
      </c>
      <c r="AH178" s="1">
        <f>IF(S178&gt;0,S178/100,"")</f>
        <v>19</v>
      </c>
      <c r="AI178" s="1">
        <f>IF(T178&gt;0,T178/100,"")</f>
        <v>9.3000000000000007</v>
      </c>
      <c r="AJ178" s="1">
        <f>IF(U178&gt;0,U178/100,"")</f>
        <v>19</v>
      </c>
      <c r="AK178" s="1" t="str">
        <f>IF(H178&gt;0,CONCATENATE(IF(W178&lt;=12,W178,W178-12),IF(OR(W178&lt;12,W178=24),"am","pm"),"-",IF(X178&lt;=12,X178,X178-12),IF(OR(X178&lt;12,X178=24),"am","pm")),"")</f>
        <v>9.3am-12am</v>
      </c>
      <c r="AL178" s="1" t="str">
        <f>IF(J178&gt;0,CONCATENATE(IF(Y178&lt;=12,Y178,Y178-12),IF(OR(Y178&lt;12,Y178=24),"am","pm"),"-",IF(Z178&lt;=12,Z178,Z178-12),IF(OR(Z178&lt;12,Z178=24),"am","pm")),"")</f>
        <v>10.3am-7pm</v>
      </c>
      <c r="AM178" s="1" t="str">
        <f>IF(L178&gt;0,CONCATENATE(IF(AA178&lt;=12,AA178,AA178-12),IF(OR(AA178&lt;12,AA178=24),"am","pm"),"-",IF(AB178&lt;=12,AB178,AB178-12),IF(OR(AB178&lt;12,AB178=24),"am","pm")),"")</f>
        <v>10.3am-7pm</v>
      </c>
      <c r="AN178" s="1" t="str">
        <f>IF(N178&gt;0,CONCATENATE(IF(AC178&lt;=12,AC178,AC178-12),IF(OR(AC178&lt;12,AC178=24),"am","pm"),"-",IF(AD178&lt;=12,AD178,AD178-12),IF(OR(AD178&lt;12,AD178=24),"am","pm")),"")</f>
        <v>10.3am-7pm</v>
      </c>
      <c r="AO178" s="1" t="str">
        <f>IF(O178&gt;0,CONCATENATE(IF(AE178&lt;=12,AE178,AE178-12),IF(OR(AE178&lt;12,AE178=24),"am","pm"),"-",IF(AF178&lt;=12,AF178,AF178-12),IF(OR(AF178&lt;12,AF178=24),"am","pm")),"")</f>
        <v>10.3am-7pm</v>
      </c>
      <c r="AP178" s="1" t="str">
        <f>IF(R178&gt;0,CONCATENATE(IF(AG178&lt;=12,AG178,AG178-12),IF(OR(AG178&lt;12,AG178=24),"am","pm"),"-",IF(AH178&lt;=12,AH178,AH178-12),IF(OR(AH178&lt;12,AH178=24),"am","pm")),"")</f>
        <v>10.3am-7pm</v>
      </c>
      <c r="AQ178" s="1" t="str">
        <f>IF(T178&gt;0,CONCATENATE(IF(AI178&lt;=12,AI178,AI178-12),IF(OR(AI178&lt;12,AI178=24),"am","pm"),"-",IF(AJ178&lt;=12,AJ178,AJ178-12),IF(OR(AJ178&lt;12,AJ178=24),"am","pm")),"")</f>
        <v>9.3am-7pm</v>
      </c>
      <c r="AR178" s="10" t="s">
        <v>265</v>
      </c>
      <c r="AS178" s="1" t="s">
        <v>296</v>
      </c>
      <c r="AU178" s="1" t="s">
        <v>299</v>
      </c>
      <c r="AV178" s="5" t="s">
        <v>307</v>
      </c>
      <c r="AW178" s="5" t="s">
        <v>307</v>
      </c>
      <c r="AX178" s="6" t="str">
        <f>CONCATENATE("{
    'name': """,B178,""",
    'area': ","""",C178,""",",
"'hours': {
      'sunday-start':","""",H178,"""",", 'sunday-end':","""",I178,"""",", 'monday-start':","""",J178,"""",", 'monday-end':","""",K178,"""",", 'tuesday-start':","""",L178,"""",", 'tuesday-end':","""",M178,""", 'wednesday-start':","""",N178,""", 'wednesday-end':","""",O178,""", 'thursday-start':","""",P178,""", 'thursday-end':","""",Q178,""", 'friday-start':","""",R178,""", 'friday-end':","""",S178,""", 'saturday-start':","""",T178,""", 'saturday-end':","""",U178,"""","},","  'description': ","""",V178,"""",", 'link':","""",AR178,"""",", 'pricing':","""",E178,"""",",   'phone-number': ","""",F178,"""",", 'address': ","""",G178,"""",", 'other-amenities': [","'",AS178,"','",AT178,"','",AU178,"'","]",", 'has-drink':",AV178,", 'has-food':",AW178,"},")</f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8" s="1" t="str">
        <f>IF(AS178&gt;0,"&lt;img src=@img/outdoor.png@&gt;","")</f>
        <v>&lt;img src=@img/outdoor.png@&gt;</v>
      </c>
      <c r="AZ178" s="1" t="str">
        <f>IF(AT178&gt;0,"&lt;img src=@img/pets.png@&gt;","")</f>
        <v/>
      </c>
      <c r="BA178" s="1" t="str">
        <f>IF(AU178="hard","&lt;img src=@img/hard.png@&gt;",IF(AU178="medium","&lt;img src=@img/medium.png@&gt;",IF(AU178="easy","&lt;img src=@img/easy.png@&gt;","")))</f>
        <v>&lt;img src=@img/hard.png@&gt;</v>
      </c>
      <c r="BB178" s="1" t="str">
        <f>IF(AV178="true","&lt;img src=@img/drinkicon.png@&gt;","")</f>
        <v>&lt;img src=@img/drinkicon.png@&gt;</v>
      </c>
      <c r="BC178" s="1" t="str">
        <f>IF(AW178="true","&lt;img src=@img/foodicon.png@&gt;","")</f>
        <v>&lt;img src=@img/foodicon.png@&gt;</v>
      </c>
      <c r="BD178" s="1" t="str">
        <f>CONCATENATE(AY178,AZ178,BA178,BB178,BC178,BK178)</f>
        <v>&lt;img src=@img/outdoor.png@&gt;&lt;img src=@img/hard.png@&gt;&lt;img src=@img/drinkicon.png@&gt;&lt;img src=@img/foodicon.png@&gt;</v>
      </c>
      <c r="BE178" s="1" t="str">
        <f>CONCATENATE(IF(AS178&gt;0,"outdoor ",""),IF(AT178&gt;0,"pet ",""),IF(AV178="true","drink ",""),IF(AW178="true","food ",""),AU178," ",E178," ",C178,IF(BJ178=TRUE," kid",""))</f>
        <v>outdoor drink food hard med old</v>
      </c>
      <c r="BF178" s="1" t="str">
        <f>IF(C178="old","Old Town",IF(C178="campus","Near Campus",IF(C178="sfoco","South Foco",IF(C178="nfoco","North Foco",IF(C178="midtown","Midtown",IF(C178="cwest","Campus West",IF(C178="efoco","East FoCo",IF(C178="windsor","Windsor",""))))))))</f>
        <v>Old Town</v>
      </c>
      <c r="BG178" s="1">
        <v>40.584795999999997</v>
      </c>
      <c r="BH178" s="1">
        <v>-105.076611</v>
      </c>
      <c r="BI178" s="1" t="str">
        <f>CONCATENATE("[",BG178,",",BH178,"],")</f>
        <v>[40.584796,-105.076611],</v>
      </c>
      <c r="BK178" s="1" t="str">
        <f>IF(BJ178&gt;0,"&lt;img src=@img/kidicon.png@&gt;","")</f>
        <v/>
      </c>
    </row>
    <row r="179" spans="2:64" ht="21" customHeight="1" x14ac:dyDescent="0.25">
      <c r="B179" s="1" t="s">
        <v>381</v>
      </c>
      <c r="C179" s="1" t="s">
        <v>310</v>
      </c>
      <c r="D179" s="1" t="s">
        <v>383</v>
      </c>
      <c r="E179" s="1" t="s">
        <v>432</v>
      </c>
      <c r="G179" s="1" t="s">
        <v>392</v>
      </c>
      <c r="J179" s="1">
        <v>1500</v>
      </c>
      <c r="K179" s="1">
        <v>1900</v>
      </c>
      <c r="L179" s="1">
        <v>1500</v>
      </c>
      <c r="M179" s="1">
        <v>1900</v>
      </c>
      <c r="N179" s="1">
        <v>1500</v>
      </c>
      <c r="O179" s="1">
        <v>1900</v>
      </c>
      <c r="P179" s="1">
        <v>1500</v>
      </c>
      <c r="Q179" s="1">
        <v>1900</v>
      </c>
      <c r="R179" s="1">
        <v>1500</v>
      </c>
      <c r="S179" s="1">
        <v>1900</v>
      </c>
      <c r="V179" s="1" t="s">
        <v>508</v>
      </c>
      <c r="W179" s="1" t="str">
        <f>IF(H179&gt;0,H179/100,"")</f>
        <v/>
      </c>
      <c r="X179" s="1" t="str">
        <f>IF(I179&gt;0,I179/100,"")</f>
        <v/>
      </c>
      <c r="Y179" s="1">
        <f>IF(J179&gt;0,J179/100,"")</f>
        <v>15</v>
      </c>
      <c r="Z179" s="1">
        <f>IF(K179&gt;0,K179/100,"")</f>
        <v>19</v>
      </c>
      <c r="AA179" s="1">
        <f>IF(L179&gt;0,L179/100,"")</f>
        <v>15</v>
      </c>
      <c r="AB179" s="1">
        <f>IF(M179&gt;0,M179/100,"")</f>
        <v>19</v>
      </c>
      <c r="AC179" s="1">
        <f>IF(N179&gt;0,N179/100,"")</f>
        <v>15</v>
      </c>
      <c r="AD179" s="1">
        <f>IF(O179&gt;0,O179/100,"")</f>
        <v>19</v>
      </c>
      <c r="AE179" s="1">
        <f>IF(P179&gt;0,P179/100,"")</f>
        <v>15</v>
      </c>
      <c r="AF179" s="1">
        <f>IF(Q179&gt;0,Q179/100,"")</f>
        <v>19</v>
      </c>
      <c r="AG179" s="1">
        <f>IF(R179&gt;0,R179/100,"")</f>
        <v>15</v>
      </c>
      <c r="AH179" s="1">
        <f>IF(S179&gt;0,S179/100,"")</f>
        <v>19</v>
      </c>
      <c r="AI179" s="1" t="str">
        <f>IF(T179&gt;0,T179/100,"")</f>
        <v/>
      </c>
      <c r="AJ179" s="1" t="str">
        <f>IF(U179&gt;0,U179/100,"")</f>
        <v/>
      </c>
      <c r="AK179" s="1" t="str">
        <f>IF(H179&gt;0,CONCATENATE(IF(W179&lt;=12,W179,W179-12),IF(OR(W179&lt;12,W179=24),"am","pm"),"-",IF(X179&lt;=12,X179,X179-12),IF(OR(X179&lt;12,X179=24),"am","pm")),"")</f>
        <v/>
      </c>
      <c r="AL179" s="1" t="str">
        <f>IF(J179&gt;0,CONCATENATE(IF(Y179&lt;=12,Y179,Y179-12),IF(OR(Y179&lt;12,Y179=24),"am","pm"),"-",IF(Z179&lt;=12,Z179,Z179-12),IF(OR(Z179&lt;12,Z179=24),"am","pm")),"")</f>
        <v>3pm-7pm</v>
      </c>
      <c r="AM179" s="1" t="str">
        <f>IF(L179&gt;0,CONCATENATE(IF(AA179&lt;=12,AA179,AA179-12),IF(OR(AA179&lt;12,AA179=24),"am","pm"),"-",IF(AB179&lt;=12,AB179,AB179-12),IF(OR(AB179&lt;12,AB179=24),"am","pm")),"")</f>
        <v>3pm-7pm</v>
      </c>
      <c r="AN179" s="1" t="str">
        <f>IF(N179&gt;0,CONCATENATE(IF(AC179&lt;=12,AC179,AC179-12),IF(OR(AC179&lt;12,AC179=24),"am","pm"),"-",IF(AD179&lt;=12,AD179,AD179-12),IF(OR(AD179&lt;12,AD179=24),"am","pm")),"")</f>
        <v>3pm-7pm</v>
      </c>
      <c r="AO179" s="1" t="str">
        <f>IF(O179&gt;0,CONCATENATE(IF(AE179&lt;=12,AE179,AE179-12),IF(OR(AE179&lt;12,AE179=24),"am","pm"),"-",IF(AF179&lt;=12,AF179,AF179-12),IF(OR(AF179&lt;12,AF179=24),"am","pm")),"")</f>
        <v>3pm-7pm</v>
      </c>
      <c r="AP179" s="1" t="str">
        <f>IF(R179&gt;0,CONCATENATE(IF(AG179&lt;=12,AG179,AG179-12),IF(OR(AG179&lt;12,AG179=24),"am","pm"),"-",IF(AH179&lt;=12,AH179,AH179-12),IF(OR(AH179&lt;12,AH179=24),"am","pm")),"")</f>
        <v>3pm-7pm</v>
      </c>
      <c r="AQ179" s="1" t="str">
        <f>IF(T179&gt;0,CONCATENATE(IF(AI179&lt;=12,AI179,AI179-12),IF(OR(AI179&lt;12,AI179=24),"am","pm"),"-",IF(AJ179&lt;=12,AJ179,AJ179-12),IF(OR(AJ179&lt;12,AJ179=24),"am","pm")),"")</f>
        <v/>
      </c>
      <c r="AR179" s="1" t="s">
        <v>391</v>
      </c>
      <c r="AS179" s="1" t="s">
        <v>296</v>
      </c>
      <c r="AU179" s="1" t="s">
        <v>300</v>
      </c>
      <c r="AV179" s="5" t="s">
        <v>307</v>
      </c>
      <c r="AW179" s="5" t="s">
        <v>307</v>
      </c>
      <c r="AX179" s="6" t="str">
        <f>CONCATENATE("{
    'name': """,B179,""",
    'area': ","""",C179,""",",
"'hours': {
      'sunday-start':","""",H179,"""",", 'sunday-end':","""",I179,"""",", 'monday-start':","""",J179,"""",", 'monday-end':","""",K179,"""",", 'tuesday-start':","""",L179,"""",", 'tuesday-end':","""",M179,""", 'wednesday-start':","""",N179,""", 'wednesday-end':","""",O179,""", 'thursday-start':","""",P179,""", 'thursday-end':","""",Q179,""", 'friday-start':","""",R179,""", 'friday-end':","""",S179,""", 'saturday-start':","""",T179,""", 'saturday-end':","""",U179,"""","},","  'description': ","""",V179,"""",", 'link':","""",AR179,"""",", 'pricing':","""",E179,"""",",   'phone-number': ","""",F179,"""",", 'address': ","""",G179,"""",", 'other-amenities': [","'",AS179,"','",AT179,"','",AU179,"'","]",", 'has-drink':",AV179,", 'has-food':",AW179,"},")</f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9" s="1" t="str">
        <f>IF(AS179&gt;0,"&lt;img src=@img/outdoor.png@&gt;","")</f>
        <v>&lt;img src=@img/outdoor.png@&gt;</v>
      </c>
      <c r="AZ179" s="1" t="str">
        <f>IF(AT179&gt;0,"&lt;img src=@img/pets.png@&gt;","")</f>
        <v/>
      </c>
      <c r="BA179" s="1" t="str">
        <f>IF(AU179="hard","&lt;img src=@img/hard.png@&gt;",IF(AU179="medium","&lt;img src=@img/medium.png@&gt;",IF(AU179="easy","&lt;img src=@img/easy.png@&gt;","")))</f>
        <v>&lt;img src=@img/easy.png@&gt;</v>
      </c>
      <c r="BB179" s="1" t="str">
        <f>IF(AV179="true","&lt;img src=@img/drinkicon.png@&gt;","")</f>
        <v>&lt;img src=@img/drinkicon.png@&gt;</v>
      </c>
      <c r="BC179" s="1" t="str">
        <f>IF(AW179="true","&lt;img src=@img/foodicon.png@&gt;","")</f>
        <v>&lt;img src=@img/foodicon.png@&gt;</v>
      </c>
      <c r="BD179" s="1" t="str">
        <f>CONCATENATE(AY179,AZ179,BA179,BB179,BC179,BK179)</f>
        <v>&lt;img src=@img/outdoor.png@&gt;&lt;img src=@img/easy.png@&gt;&lt;img src=@img/drinkicon.png@&gt;&lt;img src=@img/foodicon.png@&gt;</v>
      </c>
      <c r="BE179" s="1" t="str">
        <f>CONCATENATE(IF(AS179&gt;0,"outdoor ",""),IF(AT179&gt;0,"pet ",""),IF(AV179="true","drink ",""),IF(AW179="true","food ",""),AU179," ",E179," ",C179,IF(BJ179=TRUE," kid",""))</f>
        <v>outdoor drink food easy med midtown</v>
      </c>
      <c r="BF179" s="1" t="str">
        <f>IF(C179="old","Old Town",IF(C179="campus","Near Campus",IF(C179="sfoco","South Foco",IF(C179="nfoco","North Foco",IF(C179="midtown","Midtown",IF(C179="cwest","Campus West",IF(C179="efoco","East FoCo",IF(C179="windsor","Windsor",""))))))))</f>
        <v>Midtown</v>
      </c>
      <c r="BG179" s="1">
        <v>40.542402000000003</v>
      </c>
      <c r="BH179" s="1">
        <v>-105.07652</v>
      </c>
      <c r="BI179" s="1" t="str">
        <f>CONCATENATE("[",BG179,",",BH179,"],")</f>
        <v>[40.542402,-105.07652],</v>
      </c>
      <c r="BK179" s="1" t="str">
        <f>IF(BJ179&gt;0,"&lt;img src=@img/kidicon.png@&gt;","")</f>
        <v/>
      </c>
    </row>
    <row r="180" spans="2:64" ht="21" customHeight="1" x14ac:dyDescent="0.25">
      <c r="B180" s="1" t="s">
        <v>223</v>
      </c>
      <c r="C180" s="1" t="s">
        <v>310</v>
      </c>
      <c r="D180" s="1" t="s">
        <v>53</v>
      </c>
      <c r="E180" s="1" t="s">
        <v>432</v>
      </c>
      <c r="G180" s="1" t="s">
        <v>224</v>
      </c>
      <c r="W180" s="1" t="str">
        <f>IF(H180&gt;0,H180/100,"")</f>
        <v/>
      </c>
      <c r="X180" s="1" t="str">
        <f>IF(I180&gt;0,I180/100,"")</f>
        <v/>
      </c>
      <c r="Y180" s="1" t="str">
        <f>IF(J180&gt;0,J180/100,"")</f>
        <v/>
      </c>
      <c r="Z180" s="1" t="str">
        <f>IF(K180&gt;0,K180/100,"")</f>
        <v/>
      </c>
      <c r="AA180" s="1" t="str">
        <f>IF(L180&gt;0,L180/100,"")</f>
        <v/>
      </c>
      <c r="AB180" s="1" t="str">
        <f>IF(M180&gt;0,M180/100,"")</f>
        <v/>
      </c>
      <c r="AC180" s="1" t="str">
        <f>IF(N180&gt;0,N180/100,"")</f>
        <v/>
      </c>
      <c r="AD180" s="1" t="str">
        <f>IF(O180&gt;0,O180/100,"")</f>
        <v/>
      </c>
      <c r="AE180" s="1" t="str">
        <f>IF(P180&gt;0,P180/100,"")</f>
        <v/>
      </c>
      <c r="AF180" s="1" t="str">
        <f>IF(Q180&gt;0,Q180/100,"")</f>
        <v/>
      </c>
      <c r="AG180" s="1" t="str">
        <f>IF(R180&gt;0,R180/100,"")</f>
        <v/>
      </c>
      <c r="AH180" s="1" t="str">
        <f>IF(S180&gt;0,S180/100,"")</f>
        <v/>
      </c>
      <c r="AI180" s="1" t="str">
        <f>IF(T180&gt;0,T180/100,"")</f>
        <v/>
      </c>
      <c r="AJ180" s="1" t="str">
        <f>IF(U180&gt;0,U180/100,"")</f>
        <v/>
      </c>
      <c r="AK180" s="1" t="str">
        <f>IF(H180&gt;0,CONCATENATE(IF(W180&lt;=12,W180,W180-12),IF(OR(W180&lt;12,W180=24),"am","pm"),"-",IF(X180&lt;=12,X180,X180-12),IF(OR(X180&lt;12,X180=24),"am","pm")),"")</f>
        <v/>
      </c>
      <c r="AL180" s="1" t="str">
        <f>IF(J180&gt;0,CONCATENATE(IF(Y180&lt;=12,Y180,Y180-12),IF(OR(Y180&lt;12,Y180=24),"am","pm"),"-",IF(Z180&lt;=12,Z180,Z180-12),IF(OR(Z180&lt;12,Z180=24),"am","pm")),"")</f>
        <v/>
      </c>
      <c r="AM180" s="1" t="str">
        <f>IF(L180&gt;0,CONCATENATE(IF(AA180&lt;=12,AA180,AA180-12),IF(OR(AA180&lt;12,AA180=24),"am","pm"),"-",IF(AB180&lt;=12,AB180,AB180-12),IF(OR(AB180&lt;12,AB180=24),"am","pm")),"")</f>
        <v/>
      </c>
      <c r="AN180" s="1" t="str">
        <f>IF(N180&gt;0,CONCATENATE(IF(AC180&lt;=12,AC180,AC180-12),IF(OR(AC180&lt;12,AC180=24),"am","pm"),"-",IF(AD180&lt;=12,AD180,AD180-12),IF(OR(AD180&lt;12,AD180=24),"am","pm")),"")</f>
        <v/>
      </c>
      <c r="AO180" s="1" t="str">
        <f>IF(O180&gt;0,CONCATENATE(IF(AE180&lt;=12,AE180,AE180-12),IF(OR(AE180&lt;12,AE180=24),"am","pm"),"-",IF(AF180&lt;=12,AF180,AF180-12),IF(OR(AF180&lt;12,AF180=24),"am","pm")),"")</f>
        <v/>
      </c>
      <c r="AP180" s="1" t="str">
        <f>IF(R180&gt;0,CONCATENATE(IF(AG180&lt;=12,AG180,AG180-12),IF(OR(AG180&lt;12,AG180=24),"am","pm"),"-",IF(AH180&lt;=12,AH180,AH180-12),IF(OR(AH180&lt;12,AH180=24),"am","pm")),"")</f>
        <v/>
      </c>
      <c r="AQ180" s="1" t="str">
        <f>IF(T180&gt;0,CONCATENATE(IF(AI180&lt;=12,AI180,AI180-12),IF(OR(AI180&lt;12,AI180=24),"am","pm"),"-",IF(AJ180&lt;=12,AJ180,AJ180-12),IF(OR(AJ180&lt;12,AJ180=24),"am","pm")),"")</f>
        <v/>
      </c>
      <c r="AR180" s="4" t="s">
        <v>357</v>
      </c>
      <c r="AU180" s="1" t="s">
        <v>300</v>
      </c>
      <c r="AV180" s="5" t="s">
        <v>308</v>
      </c>
      <c r="AW180" s="5" t="s">
        <v>308</v>
      </c>
      <c r="AX180" s="6" t="str">
        <f>CONCATENATE("{
    'name': """,B180,""",
    'area': ","""",C180,""",",
"'hours': {
      'sunday-start':","""",H180,"""",", 'sunday-end':","""",I180,"""",", 'monday-start':","""",J180,"""",", 'monday-end':","""",K180,"""",", 'tuesday-start':","""",L180,"""",", 'tuesday-end':","""",M180,""", 'wednesday-start':","""",N180,""", 'wednesday-end':","""",O180,""", 'thursday-start':","""",P180,""", 'thursday-end':","""",Q180,""", 'friday-start':","""",R180,""", 'friday-end':","""",S180,""", 'saturday-start':","""",T180,""", 'saturday-end':","""",U180,"""","},","  'description': ","""",V180,"""",", 'link':","""",AR180,"""",", 'pricing':","""",E180,"""",",   'phone-number': ","""",F180,"""",", 'address': ","""",G180,"""",", 'other-amenities': [","'",AS180,"','",AT180,"','",AU180,"'","]",", 'has-drink':",AV180,", 'has-food':",AW180,"},")</f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80" s="1" t="str">
        <f>IF(AS180&gt;0,"&lt;img src=@img/outdoor.png@&gt;","")</f>
        <v/>
      </c>
      <c r="AZ180" s="1" t="str">
        <f>IF(AT180&gt;0,"&lt;img src=@img/pets.png@&gt;","")</f>
        <v/>
      </c>
      <c r="BA180" s="1" t="str">
        <f>IF(AU180="hard","&lt;img src=@img/hard.png@&gt;",IF(AU180="medium","&lt;img src=@img/medium.png@&gt;",IF(AU180="easy","&lt;img src=@img/easy.png@&gt;","")))</f>
        <v>&lt;img src=@img/easy.png@&gt;</v>
      </c>
      <c r="BB180" s="1" t="str">
        <f>IF(AV180="true","&lt;img src=@img/drinkicon.png@&gt;","")</f>
        <v/>
      </c>
      <c r="BC180" s="1" t="str">
        <f>IF(AW180="true","&lt;img src=@img/foodicon.png@&gt;","")</f>
        <v/>
      </c>
      <c r="BD180" s="1" t="str">
        <f>CONCATENATE(AY180,AZ180,BA180,BB180,BC180,BK180)</f>
        <v>&lt;img src=@img/easy.png@&gt;</v>
      </c>
      <c r="BE180" s="1" t="str">
        <f>CONCATENATE(IF(AS180&gt;0,"outdoor ",""),IF(AT180&gt;0,"pet ",""),IF(AV180="true","drink ",""),IF(AW180="true","food ",""),AU180," ",E180," ",C180,IF(BJ180=TRUE," kid",""))</f>
        <v>easy med midtown</v>
      </c>
      <c r="BF180" s="1" t="str">
        <f>IF(C180="old","Old Town",IF(C180="campus","Near Campus",IF(C180="sfoco","South Foco",IF(C180="nfoco","North Foco",IF(C180="midtown","Midtown",IF(C180="cwest","Campus West",IF(C180="efoco","East FoCo",IF(C180="windsor","Windsor",""))))))))</f>
        <v>Midtown</v>
      </c>
      <c r="BG180" s="1">
        <v>40.551113000000001</v>
      </c>
      <c r="BH180" s="1">
        <v>-105.07761600000001</v>
      </c>
      <c r="BI180" s="1" t="str">
        <f>CONCATENATE("[",BG180,",",BH180,"],")</f>
        <v>[40.551113,-105.077616],</v>
      </c>
      <c r="BK180" s="1" t="str">
        <f>IF(BJ180&gt;0,"&lt;img src=@img/kidicon.png@&gt;","")</f>
        <v/>
      </c>
    </row>
    <row r="181" spans="2:64" ht="21" customHeight="1" x14ac:dyDescent="0.25">
      <c r="B181" s="1" t="s">
        <v>556</v>
      </c>
      <c r="C181" s="1" t="s">
        <v>427</v>
      </c>
      <c r="D181" s="1" t="s">
        <v>382</v>
      </c>
      <c r="E181" s="1" t="s">
        <v>54</v>
      </c>
      <c r="G181" s="1" t="s">
        <v>557</v>
      </c>
      <c r="J181" s="1">
        <v>1500</v>
      </c>
      <c r="K181" s="1">
        <v>2000</v>
      </c>
      <c r="L181" s="1">
        <v>1500</v>
      </c>
      <c r="M181" s="1">
        <v>2000</v>
      </c>
      <c r="N181" s="1">
        <v>1500</v>
      </c>
      <c r="O181" s="1">
        <v>2000</v>
      </c>
      <c r="P181" s="1">
        <v>1500</v>
      </c>
      <c r="Q181" s="1">
        <v>2000</v>
      </c>
      <c r="R181" s="1">
        <v>1500</v>
      </c>
      <c r="S181" s="1">
        <v>2000</v>
      </c>
      <c r="T181" s="1">
        <v>1500</v>
      </c>
      <c r="U181" s="1">
        <v>2000</v>
      </c>
      <c r="W181" s="1" t="str">
        <f>IF(H181&gt;0,H181/100,"")</f>
        <v/>
      </c>
      <c r="X181" s="1" t="str">
        <f>IF(I181&gt;0,I181/100,"")</f>
        <v/>
      </c>
      <c r="Y181" s="1">
        <f>IF(J181&gt;0,J181/100,"")</f>
        <v>15</v>
      </c>
      <c r="Z181" s="1">
        <f>IF(K181&gt;0,K181/100,"")</f>
        <v>20</v>
      </c>
      <c r="AA181" s="1">
        <f>IF(L181&gt;0,L181/100,"")</f>
        <v>15</v>
      </c>
      <c r="AB181" s="1">
        <f>IF(M181&gt;0,M181/100,"")</f>
        <v>20</v>
      </c>
      <c r="AC181" s="1">
        <f>IF(N181&gt;0,N181/100,"")</f>
        <v>15</v>
      </c>
      <c r="AD181" s="1">
        <f>IF(O181&gt;0,O181/100,"")</f>
        <v>20</v>
      </c>
      <c r="AE181" s="1">
        <f>IF(P181&gt;0,P181/100,"")</f>
        <v>15</v>
      </c>
      <c r="AF181" s="1">
        <f>IF(Q181&gt;0,Q181/100,"")</f>
        <v>20</v>
      </c>
      <c r="AG181" s="1">
        <f>IF(R181&gt;0,R181/100,"")</f>
        <v>15</v>
      </c>
      <c r="AH181" s="1">
        <f>IF(S181&gt;0,S181/100,"")</f>
        <v>20</v>
      </c>
      <c r="AI181" s="1">
        <f>IF(T181&gt;0,T181/100,"")</f>
        <v>15</v>
      </c>
      <c r="AJ181" s="1">
        <f>IF(U181&gt;0,U181/100,"")</f>
        <v>20</v>
      </c>
      <c r="AK181" s="1" t="str">
        <f>IF(H181&gt;0,CONCATENATE(IF(W181&lt;=12,W181,W181-12),IF(OR(W181&lt;12,W181=24),"am","pm"),"-",IF(X181&lt;=12,X181,X181-12),IF(OR(X181&lt;12,X181=24),"am","pm")),"")</f>
        <v/>
      </c>
      <c r="AL181" s="1" t="str">
        <f>IF(J181&gt;0,CONCATENATE(IF(Y181&lt;=12,Y181,Y181-12),IF(OR(Y181&lt;12,Y181=24),"am","pm"),"-",IF(Z181&lt;=12,Z181,Z181-12),IF(OR(Z181&lt;12,Z181=24),"am","pm")),"")</f>
        <v>3pm-8pm</v>
      </c>
      <c r="AM181" s="1" t="str">
        <f>IF(L181&gt;0,CONCATENATE(IF(AA181&lt;=12,AA181,AA181-12),IF(OR(AA181&lt;12,AA181=24),"am","pm"),"-",IF(AB181&lt;=12,AB181,AB181-12),IF(OR(AB181&lt;12,AB181=24),"am","pm")),"")</f>
        <v>3pm-8pm</v>
      </c>
      <c r="AN181" s="1" t="str">
        <f>IF(N181&gt;0,CONCATENATE(IF(AC181&lt;=12,AC181,AC181-12),IF(OR(AC181&lt;12,AC181=24),"am","pm"),"-",IF(AD181&lt;=12,AD181,AD181-12),IF(OR(AD181&lt;12,AD181=24),"am","pm")),"")</f>
        <v>3pm-8pm</v>
      </c>
      <c r="AO181" s="1" t="str">
        <f>IF(O181&gt;0,CONCATENATE(IF(AE181&lt;=12,AE181,AE181-12),IF(OR(AE181&lt;12,AE181=24),"am","pm"),"-",IF(AF181&lt;=12,AF181,AF181-12),IF(OR(AF181&lt;12,AF181=24),"am","pm")),"")</f>
        <v>3pm-8pm</v>
      </c>
      <c r="AP181" s="1" t="str">
        <f>IF(R181&gt;0,CONCATENATE(IF(AG181&lt;=12,AG181,AG181-12),IF(OR(AG181&lt;12,AG181=24),"am","pm"),"-",IF(AH181&lt;=12,AH181,AH181-12),IF(OR(AH181&lt;12,AH181=24),"am","pm")),"")</f>
        <v>3pm-8pm</v>
      </c>
      <c r="AQ181" s="1" t="str">
        <f>IF(T181&gt;0,CONCATENATE(IF(AI181&lt;=12,AI181,AI181-12),IF(OR(AI181&lt;12,AI181=24),"am","pm"),"-",IF(AJ181&lt;=12,AJ181,AJ181-12),IF(OR(AJ181&lt;12,AJ181=24),"am","pm")),"")</f>
        <v>3pm-8pm</v>
      </c>
      <c r="AR181" s="4"/>
      <c r="AU181" s="1" t="s">
        <v>299</v>
      </c>
      <c r="AV181" s="5" t="s">
        <v>307</v>
      </c>
      <c r="AW181" s="5" t="s">
        <v>308</v>
      </c>
      <c r="AX181" s="6" t="str">
        <f>CONCATENATE("{
    'name': """,B181,""",
    'area': ","""",C181,""",",
"'hours': {
      'sunday-start':","""",H181,"""",", 'sunday-end':","""",I181,"""",", 'monday-start':","""",J181,"""",", 'monday-end':","""",K181,"""",", 'tuesday-start':","""",L181,"""",", 'tuesday-end':","""",M181,""", 'wednesday-start':","""",N181,""", 'wednesday-end':","""",O181,""", 'thursday-start':","""",P181,""", 'thursday-end':","""",Q181,""", 'friday-start':","""",R181,""", 'friday-end':","""",S181,""", 'saturday-start':","""",T181,""", 'saturday-end':","""",U181,"""","},","  'description': ","""",V181,"""",", 'link':","""",AR181,"""",", 'pricing':","""",E181,"""",",   'phone-number': ","""",F181,"""",", 'address': ","""",G181,"""",", 'other-amenities': [","'",AS181,"','",AT181,"','",AU181,"'","]",", 'has-drink':",AV181,", 'has-food':",AW181,"},")</f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81" s="1" t="str">
        <f>IF(AS181&gt;0,"&lt;img src=@img/outdoor.png@&gt;","")</f>
        <v/>
      </c>
      <c r="AZ181" s="1" t="str">
        <f>IF(AT181&gt;0,"&lt;img src=@img/pets.png@&gt;","")</f>
        <v/>
      </c>
      <c r="BA181" s="1" t="str">
        <f>IF(AU181="hard","&lt;img src=@img/hard.png@&gt;",IF(AU181="medium","&lt;img src=@img/medium.png@&gt;",IF(AU181="easy","&lt;img src=@img/easy.png@&gt;","")))</f>
        <v>&lt;img src=@img/hard.png@&gt;</v>
      </c>
      <c r="BB181" s="1" t="str">
        <f>IF(AV181="true","&lt;img src=@img/drinkicon.png@&gt;","")</f>
        <v>&lt;img src=@img/drinkicon.png@&gt;</v>
      </c>
      <c r="BC181" s="1" t="str">
        <f>IF(AW181="true","&lt;img src=@img/foodicon.png@&gt;","")</f>
        <v/>
      </c>
      <c r="BD181" s="1" t="str">
        <f>CONCATENATE(AY181,AZ181,BA181,BB181,BC181,BK181)</f>
        <v>&lt;img src=@img/hard.png@&gt;&lt;img src=@img/drinkicon.png@&gt;</v>
      </c>
      <c r="BE181" s="1" t="str">
        <f>CONCATENATE(IF(AS181&gt;0,"outdoor ",""),IF(AT181&gt;0,"pet ",""),IF(AV181="true","drink ",""),IF(AW181="true","food ",""),AU181," ",E181," ",C181,IF(BJ181=TRUE," kid",""))</f>
        <v>drink hard low old</v>
      </c>
      <c r="BF181" s="1" t="str">
        <f>IF(C181="old","Old Town",IF(C181="campus","Near Campus",IF(C181="sfoco","South Foco",IF(C181="nfoco","North Foco",IF(C181="midtown","Midtown",IF(C181="cwest","Campus West",IF(C181="efoco","East FoCo",IF(C181="windsor","Windsor",""))))))))</f>
        <v>Old Town</v>
      </c>
      <c r="BG181" s="1">
        <v>40.587409999999998</v>
      </c>
      <c r="BH181" s="1">
        <v>-105.07661</v>
      </c>
      <c r="BI181" s="1" t="str">
        <f>CONCATENATE("[",BG181,",",BH181,"],")</f>
        <v>[40.58741,-105.07661],</v>
      </c>
    </row>
    <row r="182" spans="2:64" ht="21" customHeight="1" x14ac:dyDescent="0.25">
      <c r="B182" s="1" t="s">
        <v>643</v>
      </c>
      <c r="C182" s="1" t="s">
        <v>309</v>
      </c>
      <c r="G182" s="9" t="s">
        <v>644</v>
      </c>
      <c r="W182" s="1" t="str">
        <f>IF(H182&gt;0,H182/100,"")</f>
        <v/>
      </c>
      <c r="X182" s="1" t="str">
        <f>IF(I182&gt;0,I182/100,"")</f>
        <v/>
      </c>
      <c r="Y182" s="1" t="str">
        <f>IF(J182&gt;0,J182/100,"")</f>
        <v/>
      </c>
      <c r="Z182" s="1" t="str">
        <f>IF(K182&gt;0,K182/100,"")</f>
        <v/>
      </c>
      <c r="AA182" s="1" t="str">
        <f>IF(L182&gt;0,L182/100,"")</f>
        <v/>
      </c>
      <c r="AB182" s="1" t="str">
        <f>IF(M182&gt;0,M182/100,"")</f>
        <v/>
      </c>
      <c r="AC182" s="1" t="str">
        <f>IF(N182&gt;0,N182/100,"")</f>
        <v/>
      </c>
      <c r="AD182" s="1" t="str">
        <f>IF(O182&gt;0,O182/100,"")</f>
        <v/>
      </c>
      <c r="AE182" s="1" t="str">
        <f>IF(P182&gt;0,P182/100,"")</f>
        <v/>
      </c>
      <c r="AF182" s="1" t="str">
        <f>IF(Q182&gt;0,Q182/100,"")</f>
        <v/>
      </c>
      <c r="AG182" s="1" t="str">
        <f>IF(R182&gt;0,R182/100,"")</f>
        <v/>
      </c>
      <c r="AH182" s="1" t="str">
        <f>IF(S182&gt;0,S182/100,"")</f>
        <v/>
      </c>
      <c r="AI182" s="1" t="str">
        <f>IF(T182&gt;0,T182/100,"")</f>
        <v/>
      </c>
      <c r="AJ182" s="1" t="str">
        <f>IF(U182&gt;0,U182/100,"")</f>
        <v/>
      </c>
      <c r="AK182" s="1" t="str">
        <f>IF(H182&gt;0,CONCATENATE(IF(W182&lt;=12,W182,W182-12),IF(OR(W182&lt;12,W182=24),"am","pm"),"-",IF(X182&lt;=12,X182,X182-12),IF(OR(X182&lt;12,X182=24),"am","pm")),"")</f>
        <v/>
      </c>
      <c r="AL182" s="1" t="str">
        <f>IF(J182&gt;0,CONCATENATE(IF(Y182&lt;=12,Y182,Y182-12),IF(OR(Y182&lt;12,Y182=24),"am","pm"),"-",IF(Z182&lt;=12,Z182,Z182-12),IF(OR(Z182&lt;12,Z182=24),"am","pm")),"")</f>
        <v/>
      </c>
      <c r="AM182" s="1" t="str">
        <f>IF(L182&gt;0,CONCATENATE(IF(AA182&lt;=12,AA182,AA182-12),IF(OR(AA182&lt;12,AA182=24),"am","pm"),"-",IF(AB182&lt;=12,AB182,AB182-12),IF(OR(AB182&lt;12,AB182=24),"am","pm")),"")</f>
        <v/>
      </c>
      <c r="AN182" s="1" t="str">
        <f>IF(N182&gt;0,CONCATENATE(IF(AC182&lt;=12,AC182,AC182-12),IF(OR(AC182&lt;12,AC182=24),"am","pm"),"-",IF(AD182&lt;=12,AD182,AD182-12),IF(OR(AD182&lt;12,AD182=24),"am","pm")),"")</f>
        <v/>
      </c>
      <c r="AO182" s="1" t="str">
        <f>IF(O182&gt;0,CONCATENATE(IF(AE182&lt;=12,AE182,AE182-12),IF(OR(AE182&lt;12,AE182=24),"am","pm"),"-",IF(AF182&lt;=12,AF182,AF182-12),IF(OR(AF182&lt;12,AF182=24),"am","pm")),"")</f>
        <v/>
      </c>
      <c r="AP182" s="1" t="str">
        <f>IF(R182&gt;0,CONCATENATE(IF(AG182&lt;=12,AG182,AG182-12),IF(OR(AG182&lt;12,AG182=24),"am","pm"),"-",IF(AH182&lt;=12,AH182,AH182-12),IF(OR(AH182&lt;12,AH182=24),"am","pm")),"")</f>
        <v/>
      </c>
      <c r="AQ182" s="1" t="str">
        <f>IF(T182&gt;0,CONCATENATE(IF(AI182&lt;=12,AI182,AI182-12),IF(OR(AI182&lt;12,AI182=24),"am","pm"),"-",IF(AJ182&lt;=12,AJ182,AJ182-12),IF(OR(AJ182&lt;12,AJ182=24),"am","pm")),"")</f>
        <v/>
      </c>
      <c r="AU182" s="1" t="s">
        <v>28</v>
      </c>
      <c r="AV182" s="1" t="b">
        <v>0</v>
      </c>
      <c r="AW182" s="1" t="b">
        <v>0</v>
      </c>
      <c r="AX182" s="6" t="str">
        <f>CONCATENATE("{
    'name': """,B182,""",
    'area': ","""",C182,""",",
"'hours': {
      'sunday-start':","""",H182,"""",", 'sunday-end':","""",I182,"""",", 'monday-start':","""",J182,"""",", 'monday-end':","""",K182,"""",", 'tuesday-start':","""",L182,"""",", 'tuesday-end':","""",M182,""", 'wednesday-start':","""",N182,""", 'wednesday-end':","""",O182,""", 'thursday-start':","""",P182,""", 'thursday-end':","""",Q182,""", 'friday-start':","""",R182,""", 'friday-end':","""",S182,""", 'saturday-start':","""",T182,""", 'saturday-end':","""",U182,"""","},","  'description': ","""",V182,"""",", 'link':","""",AR182,"""",", 'pricing':","""",E182,"""",",   'phone-number': ","""",F182,"""",", 'address': ","""",G182,"""",", 'other-amenities': [","'",AS182,"','",AT182,"','",AU182,"'","]",", 'has-drink':",AV182,", 'has-food':",AW182,"},")</f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82" s="1" t="str">
        <f>IF(AS182&gt;0,"&lt;img src=@img/outdoor.png@&gt;","")</f>
        <v/>
      </c>
      <c r="AZ182" s="1" t="str">
        <f>IF(AT182&gt;0,"&lt;img src=@img/pets.png@&gt;","")</f>
        <v/>
      </c>
      <c r="BA182" s="1" t="str">
        <f>IF(AU182="hard","&lt;img src=@img/hard.png@&gt;",IF(AU182="medium","&lt;img src=@img/medium.png@&gt;",IF(AU182="easy","&lt;img src=@img/easy.png@&gt;","")))</f>
        <v>&lt;img src=@img/medium.png@&gt;</v>
      </c>
      <c r="BB182" s="1" t="str">
        <f>IF(AV182="true","&lt;img src=@img/drinkicon.png@&gt;","")</f>
        <v/>
      </c>
      <c r="BC182" s="1" t="str">
        <f>IF(AW182="true","&lt;img src=@img/foodicon.png@&gt;","")</f>
        <v/>
      </c>
      <c r="BD182" s="1" t="str">
        <f>CONCATENATE(AY182,AZ182,BA182,BB182,BC182,BK182)</f>
        <v>&lt;img src=@img/medium.png@&gt;</v>
      </c>
      <c r="BE182" s="1" t="str">
        <f>CONCATENATE(IF(AS182&gt;0,"outdoor ",""),IF(AT182&gt;0,"pet ",""),IF(AV182="true","drink ",""),IF(AW182="true","food ",""),AU182," ",E182," ",C182,IF(BJ182=TRUE," kid",""))</f>
        <v>medium  campus</v>
      </c>
      <c r="BF182" s="1" t="str">
        <f>IF(C182="old","Old Town",IF(C182="campus","Near Campus",IF(C182="sfoco","South Foco",IF(C182="nfoco","North Foco",IF(C182="midtown","Midtown",IF(C182="cwest","Campus West",IF(C182="efoco","East FoCo",IF(C182="windsor","Windsor",""))))))))</f>
        <v>Near Campus</v>
      </c>
      <c r="BG182" s="1">
        <v>40.578440000000001</v>
      </c>
      <c r="BH182" s="1">
        <v>-105.07856</v>
      </c>
      <c r="BI182" s="1" t="str">
        <f>CONCATENATE("[",BG182,",",BH182,"],")</f>
        <v>[40.57844,-105.07856],</v>
      </c>
    </row>
    <row r="183" spans="2:64" ht="21" customHeight="1" x14ac:dyDescent="0.25">
      <c r="B183" s="1" t="s">
        <v>288</v>
      </c>
      <c r="C183" s="1" t="s">
        <v>427</v>
      </c>
      <c r="D183" s="1" t="s">
        <v>289</v>
      </c>
      <c r="E183" s="1" t="s">
        <v>54</v>
      </c>
      <c r="G183" s="9" t="s">
        <v>295</v>
      </c>
      <c r="H183" s="1">
        <v>1100</v>
      </c>
      <c r="I183" s="1">
        <v>1900</v>
      </c>
      <c r="J183" s="1">
        <v>1100</v>
      </c>
      <c r="K183" s="1">
        <v>2400</v>
      </c>
      <c r="L183" s="1">
        <v>1100</v>
      </c>
      <c r="M183" s="1">
        <v>2300</v>
      </c>
      <c r="N183" s="1">
        <v>1100</v>
      </c>
      <c r="O183" s="1">
        <v>2400</v>
      </c>
      <c r="P183" s="1">
        <v>1100</v>
      </c>
      <c r="Q183" s="1">
        <v>2400</v>
      </c>
      <c r="R183" s="1">
        <v>1100</v>
      </c>
      <c r="S183" s="1">
        <v>1900</v>
      </c>
      <c r="T183" s="1">
        <v>1100</v>
      </c>
      <c r="U183" s="1">
        <v>1900</v>
      </c>
      <c r="V183" s="1" t="s">
        <v>509</v>
      </c>
      <c r="W183" s="1">
        <f>IF(H183&gt;0,H183/100,"")</f>
        <v>11</v>
      </c>
      <c r="X183" s="1">
        <f>IF(I183&gt;0,I183/100,"")</f>
        <v>19</v>
      </c>
      <c r="Y183" s="1">
        <f>IF(J183&gt;0,J183/100,"")</f>
        <v>11</v>
      </c>
      <c r="Z183" s="1">
        <f>IF(K183&gt;0,K183/100,"")</f>
        <v>24</v>
      </c>
      <c r="AA183" s="1">
        <f>IF(L183&gt;0,L183/100,"")</f>
        <v>11</v>
      </c>
      <c r="AB183" s="1">
        <f>IF(M183&gt;0,M183/100,"")</f>
        <v>23</v>
      </c>
      <c r="AC183" s="1">
        <f>IF(N183&gt;0,N183/100,"")</f>
        <v>11</v>
      </c>
      <c r="AD183" s="1">
        <f>IF(O183&gt;0,O183/100,"")</f>
        <v>24</v>
      </c>
      <c r="AE183" s="1">
        <f>IF(P183&gt;0,P183/100,"")</f>
        <v>11</v>
      </c>
      <c r="AF183" s="1">
        <f>IF(Q183&gt;0,Q183/100,"")</f>
        <v>24</v>
      </c>
      <c r="AG183" s="1">
        <f>IF(R183&gt;0,R183/100,"")</f>
        <v>11</v>
      </c>
      <c r="AH183" s="1">
        <f>IF(S183&gt;0,S183/100,"")</f>
        <v>19</v>
      </c>
      <c r="AI183" s="1">
        <f>IF(T183&gt;0,T183/100,"")</f>
        <v>11</v>
      </c>
      <c r="AJ183" s="1">
        <f>IF(U183&gt;0,U183/100,"")</f>
        <v>19</v>
      </c>
      <c r="AK183" s="1" t="str">
        <f>IF(H183&gt;0,CONCATENATE(IF(W183&lt;=12,W183,W183-12),IF(OR(W183&lt;12,W183=24),"am","pm"),"-",IF(X183&lt;=12,X183,X183-12),IF(OR(X183&lt;12,X183=24),"am","pm")),"")</f>
        <v>11am-7pm</v>
      </c>
      <c r="AL183" s="1" t="str">
        <f>IF(J183&gt;0,CONCATENATE(IF(Y183&lt;=12,Y183,Y183-12),IF(OR(Y183&lt;12,Y183=24),"am","pm"),"-",IF(Z183&lt;=12,Z183,Z183-12),IF(OR(Z183&lt;12,Z183=24),"am","pm")),"")</f>
        <v>11am-12am</v>
      </c>
      <c r="AM183" s="1" t="str">
        <f>IF(L183&gt;0,CONCATENATE(IF(AA183&lt;=12,AA183,AA183-12),IF(OR(AA183&lt;12,AA183=24),"am","pm"),"-",IF(AB183&lt;=12,AB183,AB183-12),IF(OR(AB183&lt;12,AB183=24),"am","pm")),"")</f>
        <v>11am-11pm</v>
      </c>
      <c r="AN183" s="1" t="str">
        <f>IF(N183&gt;0,CONCATENATE(IF(AC183&lt;=12,AC183,AC183-12),IF(OR(AC183&lt;12,AC183=24),"am","pm"),"-",IF(AD183&lt;=12,AD183,AD183-12),IF(OR(AD183&lt;12,AD183=24),"am","pm")),"")</f>
        <v>11am-12am</v>
      </c>
      <c r="AO183" s="1" t="str">
        <f>IF(O183&gt;0,CONCATENATE(IF(AE183&lt;=12,AE183,AE183-12),IF(OR(AE183&lt;12,AE183=24),"am","pm"),"-",IF(AF183&lt;=12,AF183,AF183-12),IF(OR(AF183&lt;12,AF183=24),"am","pm")),"")</f>
        <v>11am-12am</v>
      </c>
      <c r="AP183" s="1" t="str">
        <f>IF(R183&gt;0,CONCATENATE(IF(AG183&lt;=12,AG183,AG183-12),IF(OR(AG183&lt;12,AG183=24),"am","pm"),"-",IF(AH183&lt;=12,AH183,AH183-12),IF(OR(AH183&lt;12,AH183=24),"am","pm")),"")</f>
        <v>11am-7pm</v>
      </c>
      <c r="AQ183" s="1" t="str">
        <f>IF(T183&gt;0,CONCATENATE(IF(AI183&lt;=12,AI183,AI183-12),IF(OR(AI183&lt;12,AI183=24),"am","pm"),"-",IF(AJ183&lt;=12,AJ183,AJ183-12),IF(OR(AJ183&lt;12,AJ183=24),"am","pm")),"")</f>
        <v>11am-7pm</v>
      </c>
      <c r="AR183" s="14" t="s">
        <v>366</v>
      </c>
      <c r="AU183" s="1" t="s">
        <v>299</v>
      </c>
      <c r="AV183" s="5" t="s">
        <v>308</v>
      </c>
      <c r="AW183" s="5" t="s">
        <v>308</v>
      </c>
      <c r="AX183" s="6" t="str">
        <f>CONCATENATE("{
    'name': """,B183,""",
    'area': ","""",C183,""",",
"'hours': {
      'sunday-start':","""",H183,"""",", 'sunday-end':","""",I183,"""",", 'monday-start':","""",J183,"""",", 'monday-end':","""",K183,"""",", 'tuesday-start':","""",L183,"""",", 'tuesday-end':","""",M183,""", 'wednesday-start':","""",N183,""", 'wednesday-end':","""",O183,""", 'thursday-start':","""",P183,""", 'thursday-end':","""",Q183,""", 'friday-start':","""",R183,""", 'friday-end':","""",S183,""", 'saturday-start':","""",T183,""", 'saturday-end':","""",U183,"""","},","  'description': ","""",V183,"""",", 'link':","""",AR183,"""",", 'pricing':","""",E183,"""",",   'phone-number': ","""",F183,"""",", 'address': ","""",G183,"""",", 'other-amenities': [","'",AS183,"','",AT183,"','",AU183,"'","]",", 'has-drink':",AV183,", 'has-food':",AW183,"},")</f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83" s="1" t="str">
        <f>IF(AS183&gt;0,"&lt;img src=@img/outdoor.png@&gt;","")</f>
        <v/>
      </c>
      <c r="AZ183" s="1" t="str">
        <f>IF(AT183&gt;0,"&lt;img src=@img/pets.png@&gt;","")</f>
        <v/>
      </c>
      <c r="BA183" s="1" t="str">
        <f>IF(AU183="hard","&lt;img src=@img/hard.png@&gt;",IF(AU183="medium","&lt;img src=@img/medium.png@&gt;",IF(AU183="easy","&lt;img src=@img/easy.png@&gt;","")))</f>
        <v>&lt;img src=@img/hard.png@&gt;</v>
      </c>
      <c r="BB183" s="1" t="str">
        <f>IF(AV183="true","&lt;img src=@img/drinkicon.png@&gt;","")</f>
        <v/>
      </c>
      <c r="BC183" s="1" t="str">
        <f>IF(AW183="true","&lt;img src=@img/foodicon.png@&gt;","")</f>
        <v/>
      </c>
      <c r="BD183" s="1" t="str">
        <f>CONCATENATE(AY183,AZ183,BA183,BB183,BC183,BK183)</f>
        <v>&lt;img src=@img/hard.png@&gt;</v>
      </c>
      <c r="BE183" s="1" t="str">
        <f>CONCATENATE(IF(AS183&gt;0,"outdoor ",""),IF(AT183&gt;0,"pet ",""),IF(AV183="true","drink ",""),IF(AW183="true","food ",""),AU183," ",E183," ",C183,IF(BJ183=TRUE," kid",""))</f>
        <v>hard low old</v>
      </c>
      <c r="BF183" s="1" t="str">
        <f>IF(C183="old","Old Town",IF(C183="campus","Near Campus",IF(C183="sfoco","South Foco",IF(C183="nfoco","North Foco",IF(C183="midtown","Midtown",IF(C183="cwest","Campus West",IF(C183="efoco","East FoCo",IF(C183="windsor","Windsor",""))))))))</f>
        <v>Old Town</v>
      </c>
      <c r="BG183" s="1">
        <v>40.587395000000001</v>
      </c>
      <c r="BH183" s="1">
        <v>-105.078292</v>
      </c>
      <c r="BI183" s="1" t="str">
        <f>CONCATENATE("[",BG183,",",BH183,"],")</f>
        <v>[40.587395,-105.078292],</v>
      </c>
      <c r="BK183" s="1" t="str">
        <f>IF(BJ183&gt;0,"&lt;img src=@img/kidicon.png@&gt;","")</f>
        <v/>
      </c>
    </row>
    <row r="184" spans="2:64" ht="21" customHeight="1" x14ac:dyDescent="0.25">
      <c r="B184" s="1" t="s">
        <v>402</v>
      </c>
      <c r="C184" s="1" t="s">
        <v>427</v>
      </c>
      <c r="D184" s="1" t="s">
        <v>373</v>
      </c>
      <c r="E184" s="1" t="s">
        <v>432</v>
      </c>
      <c r="G184" s="9" t="s">
        <v>435</v>
      </c>
      <c r="W184" s="1" t="str">
        <f>IF(H184&gt;0,H184/100,"")</f>
        <v/>
      </c>
      <c r="X184" s="1" t="str">
        <f>IF(I184&gt;0,I184/100,"")</f>
        <v/>
      </c>
      <c r="Y184" s="1" t="str">
        <f>IF(J184&gt;0,J184/100,"")</f>
        <v/>
      </c>
      <c r="Z184" s="1" t="str">
        <f>IF(K184&gt;0,K184/100,"")</f>
        <v/>
      </c>
      <c r="AA184" s="1" t="str">
        <f>IF(L184&gt;0,L184/100,"")</f>
        <v/>
      </c>
      <c r="AB184" s="1" t="str">
        <f>IF(M184&gt;0,M184/100,"")</f>
        <v/>
      </c>
      <c r="AC184" s="1" t="str">
        <f>IF(N184&gt;0,N184/100,"")</f>
        <v/>
      </c>
      <c r="AD184" s="1" t="str">
        <f>IF(O184&gt;0,O184/100,"")</f>
        <v/>
      </c>
      <c r="AE184" s="1" t="str">
        <f>IF(P184&gt;0,P184/100,"")</f>
        <v/>
      </c>
      <c r="AF184" s="1" t="str">
        <f>IF(Q184&gt;0,Q184/100,"")</f>
        <v/>
      </c>
      <c r="AG184" s="1" t="str">
        <f>IF(R184&gt;0,R184/100,"")</f>
        <v/>
      </c>
      <c r="AH184" s="1" t="str">
        <f>IF(S184&gt;0,S184/100,"")</f>
        <v/>
      </c>
      <c r="AI184" s="1" t="str">
        <f>IF(T184&gt;0,T184/100,"")</f>
        <v/>
      </c>
      <c r="AJ184" s="1" t="str">
        <f>IF(U184&gt;0,U184/100,"")</f>
        <v/>
      </c>
      <c r="AK184" s="1" t="str">
        <f>IF(H184&gt;0,CONCATENATE(IF(W184&lt;=12,W184,W184-12),IF(OR(W184&lt;12,W184=24),"am","pm"),"-",IF(X184&lt;=12,X184,X184-12),IF(OR(X184&lt;12,X184=24),"am","pm")),"")</f>
        <v/>
      </c>
      <c r="AL184" s="1" t="str">
        <f>IF(J184&gt;0,CONCATENATE(IF(Y184&lt;=12,Y184,Y184-12),IF(OR(Y184&lt;12,Y184=24),"am","pm"),"-",IF(Z184&lt;=12,Z184,Z184-12),IF(OR(Z184&lt;12,Z184=24),"am","pm")),"")</f>
        <v/>
      </c>
      <c r="AM184" s="1" t="str">
        <f>IF(L184&gt;0,CONCATENATE(IF(AA184&lt;=12,AA184,AA184-12),IF(OR(AA184&lt;12,AA184=24),"am","pm"),"-",IF(AB184&lt;=12,AB184,AB184-12),IF(OR(AB184&lt;12,AB184=24),"am","pm")),"")</f>
        <v/>
      </c>
      <c r="AN184" s="1" t="str">
        <f>IF(N184&gt;0,CONCATENATE(IF(AC184&lt;=12,AC184,AC184-12),IF(OR(AC184&lt;12,AC184=24),"am","pm"),"-",IF(AD184&lt;=12,AD184,AD184-12),IF(OR(AD184&lt;12,AD184=24),"am","pm")),"")</f>
        <v/>
      </c>
      <c r="AO184" s="1" t="str">
        <f>IF(O184&gt;0,CONCATENATE(IF(AE184&lt;=12,AE184,AE184-12),IF(OR(AE184&lt;12,AE184=24),"am","pm"),"-",IF(AF184&lt;=12,AF184,AF184-12),IF(OR(AF184&lt;12,AF184=24),"am","pm")),"")</f>
        <v/>
      </c>
      <c r="AP184" s="1" t="str">
        <f>IF(R184&gt;0,CONCATENATE(IF(AG184&lt;=12,AG184,AG184-12),IF(OR(AG184&lt;12,AG184=24),"am","pm"),"-",IF(AH184&lt;=12,AH184,AH184-12),IF(OR(AH184&lt;12,AH184=24),"am","pm")),"")</f>
        <v/>
      </c>
      <c r="AQ184" s="1" t="str">
        <f>IF(T184&gt;0,CONCATENATE(IF(AI184&lt;=12,AI184,AI184-12),IF(OR(AI184&lt;12,AI184=24),"am","pm"),"-",IF(AJ184&lt;=12,AJ184,AJ184-12),IF(OR(AJ184&lt;12,AJ184=24),"am","pm")),"")</f>
        <v/>
      </c>
      <c r="AR184" s="1" t="s">
        <v>403</v>
      </c>
      <c r="AS184" s="1" t="s">
        <v>296</v>
      </c>
      <c r="AU184" s="1" t="s">
        <v>28</v>
      </c>
      <c r="AV184" s="5" t="s">
        <v>308</v>
      </c>
      <c r="AW184" s="5" t="s">
        <v>308</v>
      </c>
      <c r="AX184" s="6" t="str">
        <f>CONCATENATE("{
    'name': """,B184,""",
    'area': ","""",C184,""",",
"'hours': {
      'sunday-start':","""",H184,"""",", 'sunday-end':","""",I184,"""",", 'monday-start':","""",J184,"""",", 'monday-end':","""",K184,"""",", 'tuesday-start':","""",L184,"""",", 'tuesday-end':","""",M184,""", 'wednesday-start':","""",N184,""", 'wednesday-end':","""",O184,""", 'thursday-start':","""",P184,""", 'thursday-end':","""",Q184,""", 'friday-start':","""",R184,""", 'friday-end':","""",S184,""", 'saturday-start':","""",T184,""", 'saturday-end':","""",U184,"""","},","  'description': ","""",V184,"""",", 'link':","""",AR184,"""",", 'pricing':","""",E184,"""",",   'phone-number': ","""",F184,"""",", 'address': ","""",G184,"""",", 'other-amenities': [","'",AS184,"','",AT184,"','",AU184,"'","]",", 'has-drink':",AV184,", 'has-food':",AW184,"},")</f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4" s="1" t="str">
        <f>IF(AS184&gt;0,"&lt;img src=@img/outdoor.png@&gt;","")</f>
        <v>&lt;img src=@img/outdoor.png@&gt;</v>
      </c>
      <c r="AZ184" s="1" t="str">
        <f>IF(AT184&gt;0,"&lt;img src=@img/pets.png@&gt;","")</f>
        <v/>
      </c>
      <c r="BA184" s="1" t="str">
        <f>IF(AU184="hard","&lt;img src=@img/hard.png@&gt;",IF(AU184="medium","&lt;img src=@img/medium.png@&gt;",IF(AU184="easy","&lt;img src=@img/easy.png@&gt;","")))</f>
        <v>&lt;img src=@img/medium.png@&gt;</v>
      </c>
      <c r="BB184" s="1" t="str">
        <f>IF(AV184="true","&lt;img src=@img/drinkicon.png@&gt;","")</f>
        <v/>
      </c>
      <c r="BC184" s="1" t="str">
        <f>IF(AW184="true","&lt;img src=@img/foodicon.png@&gt;","")</f>
        <v/>
      </c>
      <c r="BD184" s="1" t="str">
        <f>CONCATENATE(AY184,AZ184,BA184,BB184,BC184,BK184)</f>
        <v>&lt;img src=@img/outdoor.png@&gt;&lt;img src=@img/medium.png@&gt;</v>
      </c>
      <c r="BE184" s="1" t="str">
        <f>CONCATENATE(IF(AS184&gt;0,"outdoor ",""),IF(AT184&gt;0,"pet ",""),IF(AV184="true","drink ",""),IF(AW184="true","food ",""),AU184," ",E184," ",C184,IF(BJ184=TRUE," kid",""))</f>
        <v>outdoor medium med old</v>
      </c>
      <c r="BF184" s="1" t="str">
        <f>IF(C184="old","Old Town",IF(C184="campus","Near Campus",IF(C184="sfoco","South Foco",IF(C184="nfoco","North Foco",IF(C184="midtown","Midtown",IF(C184="cwest","Campus West",IF(C184="efoco","East FoCo",IF(C184="windsor","Windsor",""))))))))</f>
        <v>Old Town</v>
      </c>
      <c r="BG184" s="1">
        <v>40.589368999999998</v>
      </c>
      <c r="BH184" s="1">
        <v>-105.07445800000001</v>
      </c>
      <c r="BI184" s="1" t="str">
        <f>CONCATENATE("[",BG184,",",BH184,"],")</f>
        <v>[40.589369,-105.074458],</v>
      </c>
      <c r="BK184" s="1" t="str">
        <f>IF(BJ184&gt;0,"&lt;img src=@img/kidicon.png@&gt;","")</f>
        <v/>
      </c>
    </row>
    <row r="185" spans="2:64" ht="21" customHeight="1" x14ac:dyDescent="0.25">
      <c r="B185" s="1" t="s">
        <v>757</v>
      </c>
      <c r="C185" s="1" t="s">
        <v>427</v>
      </c>
      <c r="E185" s="1" t="s">
        <v>432</v>
      </c>
      <c r="G185" s="18" t="s">
        <v>766</v>
      </c>
      <c r="W185" s="1" t="str">
        <f>IF(H185&gt;0,H185/100,"")</f>
        <v/>
      </c>
      <c r="X185" s="1" t="str">
        <f>IF(I185&gt;0,I185/100,"")</f>
        <v/>
      </c>
      <c r="Y185" s="1" t="str">
        <f>IF(J185&gt;0,J185/100,"")</f>
        <v/>
      </c>
      <c r="Z185" s="1" t="str">
        <f>IF(K185&gt;0,K185/100,"")</f>
        <v/>
      </c>
      <c r="AA185" s="1" t="str">
        <f>IF(L185&gt;0,L185/100,"")</f>
        <v/>
      </c>
      <c r="AB185" s="1" t="str">
        <f>IF(M185&gt;0,M185/100,"")</f>
        <v/>
      </c>
      <c r="AC185" s="1" t="str">
        <f>IF(N185&gt;0,N185/100,"")</f>
        <v/>
      </c>
      <c r="AD185" s="1" t="str">
        <f>IF(O185&gt;0,O185/100,"")</f>
        <v/>
      </c>
      <c r="AG185" s="1" t="str">
        <f>IF(R185&gt;0,R185/100,"")</f>
        <v/>
      </c>
      <c r="AH185" s="1" t="str">
        <f>IF(S185&gt;0,S185/100,"")</f>
        <v/>
      </c>
      <c r="AI185" s="1" t="str">
        <f>IF(T185&gt;0,T185/100,"")</f>
        <v/>
      </c>
      <c r="AJ185" s="1" t="str">
        <f>IF(U185&gt;0,U185/100,"")</f>
        <v/>
      </c>
      <c r="AK185" s="1" t="str">
        <f>IF(H185&gt;0,CONCATENATE(IF(W185&lt;=12,W185,W185-12),IF(OR(W185&lt;12,W185=24),"am","pm"),"-",IF(X185&lt;=12,X185,X185-12),IF(OR(X185&lt;12,X185=24),"am","pm")),"")</f>
        <v/>
      </c>
      <c r="AL185" s="1" t="str">
        <f>IF(J185&gt;0,CONCATENATE(IF(Y185&lt;=12,Y185,Y185-12),IF(OR(Y185&lt;12,Y185=24),"am","pm"),"-",IF(Z185&lt;=12,Z185,Z185-12),IF(OR(Z185&lt;12,Z185=24),"am","pm")),"")</f>
        <v/>
      </c>
      <c r="AM185" s="1" t="str">
        <f>IF(L185&gt;0,CONCATENATE(IF(AA185&lt;=12,AA185,AA185-12),IF(OR(AA185&lt;12,AA185=24),"am","pm"),"-",IF(AB185&lt;=12,AB185,AB185-12),IF(OR(AB185&lt;12,AB185=24),"am","pm")),"")</f>
        <v/>
      </c>
      <c r="AN185" s="1" t="str">
        <f>IF(N185&gt;0,CONCATENATE(IF(AC185&lt;=12,AC185,AC185-12),IF(OR(AC185&lt;12,AC185=24),"am","pm"),"-",IF(AD185&lt;=12,AD185,AD185-12),IF(OR(AD185&lt;12,AD185=24),"am","pm")),"")</f>
        <v/>
      </c>
      <c r="AO185" s="1" t="str">
        <f>IF(O185&gt;0,CONCATENATE(IF(AE185&lt;=12,AE185,AE185-12),IF(OR(AE185&lt;12,AE185=24),"am","pm"),"-",IF(AF185&lt;=12,AF185,AF185-12),IF(OR(AF185&lt;12,AF185=24),"am","pm")),"")</f>
        <v/>
      </c>
      <c r="AP185" s="1" t="str">
        <f>IF(R185&gt;0,CONCATENATE(IF(AG185&lt;=12,AG185,AG185-12),IF(OR(AG185&lt;12,AG185=24),"am","pm"),"-",IF(AH185&lt;=12,AH185,AH185-12),IF(OR(AH185&lt;12,AH185=24),"am","pm")),"")</f>
        <v/>
      </c>
      <c r="AQ185" s="1" t="str">
        <f>IF(T185&gt;0,CONCATENATE(IF(AI185&lt;=12,AI185,AI185-12),IF(OR(AI185&lt;12,AI185=24),"am","pm"),"-",IF(AJ185&lt;=12,AJ185,AJ185-12),IF(OR(AJ185&lt;12,AJ185=24),"am","pm")),"")</f>
        <v/>
      </c>
      <c r="AR185" s="1" t="s">
        <v>767</v>
      </c>
      <c r="AU185" s="1" t="s">
        <v>300</v>
      </c>
      <c r="AV185" s="5" t="b">
        <v>0</v>
      </c>
      <c r="AW185" s="1" t="b">
        <v>0</v>
      </c>
      <c r="AX185" s="6" t="str">
        <f>CONCATENATE("{
    'name': """,B185,""",
    'area': ","""",C185,""",",
"'hours': {
      'sunday-start':","""",H185,"""",", 'sunday-end':","""",I185,"""",", 'monday-start':","""",J185,"""",", 'monday-end':","""",K185,"""",", 'tuesday-start':","""",L185,"""",", 'tuesday-end':","""",M185,""", 'wednesday-start':","""",N185,""", 'wednesday-end':","""",O185,""", 'thursday-start':","""",P185,""", 'thursday-end':","""",Q185,""", 'friday-start':","""",R185,""", 'friday-end':","""",S185,""", 'saturday-start':","""",T185,""", 'saturday-end':","""",U185,"""","},","  'description': ","""",V185,"""",", 'link':","""",AR185,"""",", 'pricing':","""",E185,"""",",   'phone-number': ","""",F185,"""",", 'address': ","""",G185,"""",", 'other-amenities': [","'",AS185,"','",AT185,"','",AU185,"'","]",", 'has-drink':",AV185,", 'has-food':",AW185,"},")</f>
        <v>{
    'name': "Urban Bricks",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'link':"https://www.urbanbricks.com/", 'pricing':"med",   'phone-number': "", 'address': "2860 E Harmony Rd #110, Fort Collins, CO 80528", 'other-amenities': ['','','easy'], 'has-drink':FALSE, 'has-food':FALSE},</v>
      </c>
      <c r="AY185" s="1" t="str">
        <f>IF(AS185&gt;0,"&lt;img src=@img/outdoor.png@&gt;","")</f>
        <v/>
      </c>
      <c r="AZ185" s="1" t="str">
        <f>IF(AT185&gt;0,"&lt;img src=@img/pets.png@&gt;","")</f>
        <v/>
      </c>
      <c r="BA185" s="1" t="str">
        <f>IF(AU185="hard","&lt;img src=@img/hard.png@&gt;",IF(AU185="medium","&lt;img src=@img/medium.png@&gt;",IF(AU185="easy","&lt;img src=@img/easy.png@&gt;","")))</f>
        <v>&lt;img src=@img/easy.png@&gt;</v>
      </c>
      <c r="BB185" s="1" t="str">
        <f>IF(AV185="true","&lt;img src=@img/drinkicon.png@&gt;","")</f>
        <v/>
      </c>
      <c r="BC185" s="1" t="str">
        <f>IF(AW185="true","&lt;img src=@img/foodicon.png@&gt;","")</f>
        <v/>
      </c>
      <c r="BD185" s="1" t="str">
        <f>CONCATENATE(AY185,AZ185,BA185,BB185,BC185,BK185)</f>
        <v>&lt;img src=@img/easy.png@&gt;</v>
      </c>
      <c r="BE185" s="1" t="str">
        <f>CONCATENATE(IF(AS185&gt;0,"outdoor ",""),IF(AT185&gt;0,"pet ",""),IF(AV185="true","drink ",""),IF(AW185="true","food ",""),AU185," ",E185," ",C185,IF(BJ185=TRUE," kid",""))</f>
        <v>easy med old</v>
      </c>
      <c r="BF185" s="1" t="str">
        <f>IF(C185="old","Old Town",IF(C185="campus","Near Campus",IF(C185="sfoco","South Foco",IF(C185="nfoco","North Foco",IF(C185="midtown","Midtown",IF(C185="cwest","Campus West",IF(C185="efoco","East FoCo",IF(C185="windsor","Windsor",""))))))))</f>
        <v>Old Town</v>
      </c>
      <c r="BG185" s="11">
        <v>40.523972999999998</v>
      </c>
      <c r="BH185" s="11">
        <v>-105.025125</v>
      </c>
      <c r="BI185" s="1" t="str">
        <f>CONCATENATE("[",BG185,",",BH185,"],")</f>
        <v>[40.523973,-105.025125],</v>
      </c>
    </row>
    <row r="186" spans="2:64" ht="21" customHeight="1" x14ac:dyDescent="0.25">
      <c r="B186" s="1" t="s">
        <v>755</v>
      </c>
      <c r="C186" s="1" t="s">
        <v>427</v>
      </c>
      <c r="E186" s="1" t="s">
        <v>54</v>
      </c>
      <c r="G186" s="1" t="s">
        <v>762</v>
      </c>
      <c r="W186" s="1" t="str">
        <f>IF(H186&gt;0,H186/100,"")</f>
        <v/>
      </c>
      <c r="X186" s="1" t="str">
        <f>IF(I186&gt;0,I186/100,"")</f>
        <v/>
      </c>
      <c r="Y186" s="1" t="str">
        <f>IF(J186&gt;0,J186/100,"")</f>
        <v/>
      </c>
      <c r="Z186" s="1" t="str">
        <f>IF(K186&gt;0,K186/100,"")</f>
        <v/>
      </c>
      <c r="AA186" s="1" t="str">
        <f>IF(L186&gt;0,L186/100,"")</f>
        <v/>
      </c>
      <c r="AB186" s="1" t="str">
        <f>IF(M186&gt;0,M186/100,"")</f>
        <v/>
      </c>
      <c r="AC186" s="1" t="str">
        <f>IF(N186&gt;0,N186/100,"")</f>
        <v/>
      </c>
      <c r="AD186" s="1" t="str">
        <f>IF(O186&gt;0,O186/100,"")</f>
        <v/>
      </c>
      <c r="AG186" s="1" t="str">
        <f>IF(R186&gt;0,R186/100,"")</f>
        <v/>
      </c>
      <c r="AH186" s="1" t="str">
        <f>IF(S186&gt;0,S186/100,"")</f>
        <v/>
      </c>
      <c r="AI186" s="1" t="str">
        <f>IF(T186&gt;0,T186/100,"")</f>
        <v/>
      </c>
      <c r="AJ186" s="1" t="str">
        <f>IF(U186&gt;0,U186/100,"")</f>
        <v/>
      </c>
      <c r="AK186" s="1" t="str">
        <f>IF(H186&gt;0,CONCATENATE(IF(W186&lt;=12,W186,W186-12),IF(OR(W186&lt;12,W186=24),"am","pm"),"-",IF(X186&lt;=12,X186,X186-12),IF(OR(X186&lt;12,X186=24),"am","pm")),"")</f>
        <v/>
      </c>
      <c r="AL186" s="1" t="str">
        <f>IF(J186&gt;0,CONCATENATE(IF(Y186&lt;=12,Y186,Y186-12),IF(OR(Y186&lt;12,Y186=24),"am","pm"),"-",IF(Z186&lt;=12,Z186,Z186-12),IF(OR(Z186&lt;12,Z186=24),"am","pm")),"")</f>
        <v/>
      </c>
      <c r="AM186" s="1" t="str">
        <f>IF(L186&gt;0,CONCATENATE(IF(AA186&lt;=12,AA186,AA186-12),IF(OR(AA186&lt;12,AA186=24),"am","pm"),"-",IF(AB186&lt;=12,AB186,AB186-12),IF(OR(AB186&lt;12,AB186=24),"am","pm")),"")</f>
        <v/>
      </c>
      <c r="AN186" s="1" t="str">
        <f>IF(N186&gt;0,CONCATENATE(IF(AC186&lt;=12,AC186,AC186-12),IF(OR(AC186&lt;12,AC186=24),"am","pm"),"-",IF(AD186&lt;=12,AD186,AD186-12),IF(OR(AD186&lt;12,AD186=24),"am","pm")),"")</f>
        <v/>
      </c>
      <c r="AO186" s="1" t="str">
        <f>IF(O186&gt;0,CONCATENATE(IF(AE186&lt;=12,AE186,AE186-12),IF(OR(AE186&lt;12,AE186=24),"am","pm"),"-",IF(AF186&lt;=12,AF186,AF186-12),IF(OR(AF186&lt;12,AF186=24),"am","pm")),"")</f>
        <v/>
      </c>
      <c r="AP186" s="1" t="str">
        <f>IF(R186&gt;0,CONCATENATE(IF(AG186&lt;=12,AG186,AG186-12),IF(OR(AG186&lt;12,AG186=24),"am","pm"),"-",IF(AH186&lt;=12,AH186,AH186-12),IF(OR(AH186&lt;12,AH186=24),"am","pm")),"")</f>
        <v/>
      </c>
      <c r="AQ186" s="1" t="str">
        <f>IF(T186&gt;0,CONCATENATE(IF(AI186&lt;=12,AI186,AI186-12),IF(OR(AI186&lt;12,AI186=24),"am","pm"),"-",IF(AJ186&lt;=12,AJ186,AJ186-12),IF(OR(AJ186&lt;12,AJ186=24),"am","pm")),"")</f>
        <v/>
      </c>
      <c r="AR186" s="1" t="s">
        <v>763</v>
      </c>
      <c r="AS186" s="1" t="s">
        <v>296</v>
      </c>
      <c r="AU186" s="1" t="s">
        <v>28</v>
      </c>
      <c r="AV186" s="5" t="s">
        <v>308</v>
      </c>
      <c r="AW186" s="5" t="s">
        <v>308</v>
      </c>
      <c r="AX186" s="6" t="str">
        <f>CONCATENATE("{
    'name': """,B186,""",
    'area': ","""",C186,""",",
"'hours': {
      'sunday-start':","""",H186,"""",", 'sunday-end':","""",I186,"""",", 'monday-start':","""",J186,"""",", 'monday-end':","""",K186,"""",", 'tuesday-start':","""",L186,"""",", 'tuesday-end':","""",M186,""", 'wednesday-start':","""",N186,""", 'wednesday-end':","""",O186,""", 'thursday-start':","""",P186,""", 'thursday-end':","""",Q186,""", 'friday-start':","""",R186,""", 'friday-end':","""",S186,""", 'saturday-start':","""",T186,""", 'saturday-end':","""",U186,"""","},","  'description': ","""",V186,"""",", 'link':","""",AR186,"""",", 'pricing':","""",E186,"""",",   'phone-number': ","""",F186,"""",", 'address': ","""",G186,"""",", 'other-amenities': [","'",AS186,"','",AT186,"','",AU186,"'","]",", 'has-drink':",AV186,", 'has-food':",AW186,"},")</f>
        <v>{
    'name': "Vatos Tacos and Tequila",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'link':"https://vatostacosandtequila.com/", 'pricing':"low",   'phone-number': "", 'address': "200 N College Ave, Fort Collins, CO 80524", 'other-amenities': ['outdoor','','medium'], 'has-drink':false, 'has-food':false},</v>
      </c>
      <c r="AY186" s="1" t="str">
        <f>IF(AS186&gt;0,"&lt;img src=@img/outdoor.png@&gt;","")</f>
        <v>&lt;img src=@img/outdoor.png@&gt;</v>
      </c>
      <c r="AZ186" s="1" t="str">
        <f>IF(AT186&gt;0,"&lt;img src=@img/pets.png@&gt;","")</f>
        <v/>
      </c>
      <c r="BA186" s="1" t="str">
        <f>IF(AU186="hard","&lt;img src=@img/hard.png@&gt;",IF(AU186="medium","&lt;img src=@img/medium.png@&gt;",IF(AU186="easy","&lt;img src=@img/easy.png@&gt;","")))</f>
        <v>&lt;img src=@img/medium.png@&gt;</v>
      </c>
      <c r="BB186" s="1" t="str">
        <f>IF(AV186="true","&lt;img src=@img/drinkicon.png@&gt;","")</f>
        <v/>
      </c>
      <c r="BC186" s="1" t="str">
        <f>IF(AW186="true","&lt;img src=@img/foodicon.png@&gt;","")</f>
        <v/>
      </c>
      <c r="BD186" s="1" t="str">
        <f>CONCATENATE(AY186,AZ186,BA186,BB186,BC186,BK186)</f>
        <v>&lt;img src=@img/outdoor.png@&gt;&lt;img src=@img/medium.png@&gt;</v>
      </c>
      <c r="BE186" s="1" t="str">
        <f>CONCATENATE(IF(AS186&gt;0,"outdoor ",""),IF(AT186&gt;0,"pet ",""),IF(AV186="true","drink ",""),IF(AW186="true","food ",""),AU186," ",E186," ",C186,IF(BJ186=TRUE," kid",""))</f>
        <v>outdoor medium low old</v>
      </c>
      <c r="BF186" s="1" t="str">
        <f>IF(C186="old","Old Town",IF(C186="campus","Near Campus",IF(C186="sfoco","South Foco",IF(C186="nfoco","North Foco",IF(C186="midtown","Midtown",IF(C186="cwest","Campus West",IF(C186="efoco","East FoCo",IF(C186="windsor","Windsor",""))))))))</f>
        <v>Old Town</v>
      </c>
      <c r="BG186" s="11">
        <v>40.589424999999999</v>
      </c>
      <c r="BH186" s="11">
        <v>-105.076553</v>
      </c>
      <c r="BI186" s="1" t="str">
        <f>CONCATENATE("[",BG186,",",BH186,"],")</f>
        <v>[40.589425,-105.076553],</v>
      </c>
    </row>
    <row r="187" spans="2:64" ht="21" customHeight="1" x14ac:dyDescent="0.25">
      <c r="B187" s="1" t="s">
        <v>645</v>
      </c>
      <c r="C187" s="1" t="s">
        <v>430</v>
      </c>
      <c r="G187" s="9" t="s">
        <v>646</v>
      </c>
      <c r="W187" s="1" t="str">
        <f>IF(H187&gt;0,H187/100,"")</f>
        <v/>
      </c>
      <c r="X187" s="1" t="str">
        <f>IF(I187&gt;0,I187/100,"")</f>
        <v/>
      </c>
      <c r="Y187" s="1" t="str">
        <f>IF(J187&gt;0,J187/100,"")</f>
        <v/>
      </c>
      <c r="Z187" s="1" t="str">
        <f>IF(K187&gt;0,K187/100,"")</f>
        <v/>
      </c>
      <c r="AA187" s="1" t="str">
        <f>IF(L187&gt;0,L187/100,"")</f>
        <v/>
      </c>
      <c r="AB187" s="1" t="str">
        <f>IF(M187&gt;0,M187/100,"")</f>
        <v/>
      </c>
      <c r="AC187" s="1" t="str">
        <f>IF(N187&gt;0,N187/100,"")</f>
        <v/>
      </c>
      <c r="AD187" s="1" t="str">
        <f>IF(O187&gt;0,O187/100,"")</f>
        <v/>
      </c>
      <c r="AE187" s="1" t="str">
        <f>IF(P187&gt;0,P187/100,"")</f>
        <v/>
      </c>
      <c r="AF187" s="1" t="str">
        <f>IF(Q187&gt;0,Q187/100,"")</f>
        <v/>
      </c>
      <c r="AG187" s="1" t="str">
        <f>IF(R187&gt;0,R187/100,"")</f>
        <v/>
      </c>
      <c r="AH187" s="1" t="str">
        <f>IF(S187&gt;0,S187/100,"")</f>
        <v/>
      </c>
      <c r="AI187" s="1" t="str">
        <f>IF(T187&gt;0,T187/100,"")</f>
        <v/>
      </c>
      <c r="AJ187" s="1" t="str">
        <f>IF(U187&gt;0,U187/100,"")</f>
        <v/>
      </c>
      <c r="AK187" s="1" t="str">
        <f>IF(H187&gt;0,CONCATENATE(IF(W187&lt;=12,W187,W187-12),IF(OR(W187&lt;12,W187=24),"am","pm"),"-",IF(X187&lt;=12,X187,X187-12),IF(OR(X187&lt;12,X187=24),"am","pm")),"")</f>
        <v/>
      </c>
      <c r="AL187" s="1" t="str">
        <f>IF(J187&gt;0,CONCATENATE(IF(Y187&lt;=12,Y187,Y187-12),IF(OR(Y187&lt;12,Y187=24),"am","pm"),"-",IF(Z187&lt;=12,Z187,Z187-12),IF(OR(Z187&lt;12,Z187=24),"am","pm")),"")</f>
        <v/>
      </c>
      <c r="AM187" s="1" t="str">
        <f>IF(L187&gt;0,CONCATENATE(IF(AA187&lt;=12,AA187,AA187-12),IF(OR(AA187&lt;12,AA187=24),"am","pm"),"-",IF(AB187&lt;=12,AB187,AB187-12),IF(OR(AB187&lt;12,AB187=24),"am","pm")),"")</f>
        <v/>
      </c>
      <c r="AN187" s="1" t="str">
        <f>IF(N187&gt;0,CONCATENATE(IF(AC187&lt;=12,AC187,AC187-12),IF(OR(AC187&lt;12,AC187=24),"am","pm"),"-",IF(AD187&lt;=12,AD187,AD187-12),IF(OR(AD187&lt;12,AD187=24),"am","pm")),"")</f>
        <v/>
      </c>
      <c r="AO187" s="1" t="str">
        <f>IF(O187&gt;0,CONCATENATE(IF(AE187&lt;=12,AE187,AE187-12),IF(OR(AE187&lt;12,AE187=24),"am","pm"),"-",IF(AF187&lt;=12,AF187,AF187-12),IF(OR(AF187&lt;12,AF187=24),"am","pm")),"")</f>
        <v/>
      </c>
      <c r="AP187" s="1" t="str">
        <f>IF(R187&gt;0,CONCATENATE(IF(AG187&lt;=12,AG187,AG187-12),IF(OR(AG187&lt;12,AG187=24),"am","pm"),"-",IF(AH187&lt;=12,AH187,AH187-12),IF(OR(AH187&lt;12,AH187=24),"am","pm")),"")</f>
        <v/>
      </c>
      <c r="AQ187" s="1" t="str">
        <f>IF(T187&gt;0,CONCATENATE(IF(AI187&lt;=12,AI187,AI187-12),IF(OR(AI187&lt;12,AI187=24),"am","pm"),"-",IF(AJ187&lt;=12,AJ187,AJ187-12),IF(OR(AJ187&lt;12,AJ187=24),"am","pm")),"")</f>
        <v/>
      </c>
      <c r="AR187" s="15" t="s">
        <v>647</v>
      </c>
      <c r="AU187" s="1" t="s">
        <v>28</v>
      </c>
      <c r="AV187" s="1" t="b">
        <v>0</v>
      </c>
      <c r="AW187" s="1" t="b">
        <v>0</v>
      </c>
      <c r="AX187" s="6" t="str">
        <f>CONCATENATE("{
    'name': """,B187,""",
    'area': ","""",C187,""",",
"'hours': {
      'sunday-start':","""",H187,"""",", 'sunday-end':","""",I187,"""",", 'monday-start':","""",J187,"""",", 'monday-end':","""",K187,"""",", 'tuesday-start':","""",L187,"""",", 'tuesday-end':","""",M187,""", 'wednesday-start':","""",N187,""", 'wednesday-end':","""",O187,""", 'thursday-start':","""",P187,""", 'thursday-end':","""",Q187,""", 'friday-start':","""",R187,""", 'friday-end':","""",S187,""", 'saturday-start':","""",T187,""", 'saturday-end':","""",U187,"""","},","  'description': ","""",V187,"""",", 'link':","""",AR187,"""",", 'pricing':","""",E187,"""",",   'phone-number': ","""",F187,"""",", 'address': ","""",G187,"""",", 'other-amenities': [","'",AS187,"','",AT187,"','",AU187,"'","]",", 'has-drink':",AV187,", 'has-food':",AW187,"},")</f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7" s="1" t="str">
        <f>IF(AS187&gt;0,"&lt;img src=@img/outdoor.png@&gt;","")</f>
        <v/>
      </c>
      <c r="AZ187" s="1" t="str">
        <f>IF(AT187&gt;0,"&lt;img src=@img/pets.png@&gt;","")</f>
        <v/>
      </c>
      <c r="BA187" s="1" t="str">
        <f>IF(AU187="hard","&lt;img src=@img/hard.png@&gt;",IF(AU187="medium","&lt;img src=@img/medium.png@&gt;",IF(AU187="easy","&lt;img src=@img/easy.png@&gt;","")))</f>
        <v>&lt;img src=@img/medium.png@&gt;</v>
      </c>
      <c r="BB187" s="1" t="str">
        <f>IF(AV187="true","&lt;img src=@img/drinkicon.png@&gt;","")</f>
        <v/>
      </c>
      <c r="BC187" s="1" t="str">
        <f>IF(AW187="true","&lt;img src=@img/foodicon.png@&gt;","")</f>
        <v/>
      </c>
      <c r="BD187" s="1" t="str">
        <f>CONCATENATE(AY187,AZ187,BA187,BB187,BC187,BK187)</f>
        <v>&lt;img src=@img/medium.png@&gt;</v>
      </c>
      <c r="BE187" s="1" t="str">
        <f>CONCATENATE(IF(AS187&gt;0,"outdoor ",""),IF(AT187&gt;0,"pet ",""),IF(AV187="true","drink ",""),IF(AW187="true","food ",""),AU187," ",E187," ",C187,IF(BJ187=TRUE," kid",""))</f>
        <v>medium  cwest</v>
      </c>
      <c r="BF187" s="1" t="str">
        <f>IF(C187="old","Old Town",IF(C187="campus","Near Campus",IF(C187="sfoco","South Foco",IF(C187="nfoco","North Foco",IF(C187="midtown","Midtown",IF(C187="cwest","Campus West",IF(C187="efoco","East FoCo",IF(C187="windsor","Windsor",""))))))))</f>
        <v>Campus West</v>
      </c>
      <c r="BG187" s="1">
        <v>40.574289999999998</v>
      </c>
      <c r="BH187" s="1">
        <v>-105.0971</v>
      </c>
      <c r="BI187" s="1" t="str">
        <f>CONCATENATE("[",BG187,",",BH187,"],")</f>
        <v>[40.57429,-105.0971],</v>
      </c>
    </row>
    <row r="188" spans="2:64" ht="21" customHeight="1" x14ac:dyDescent="0.25">
      <c r="B188" s="1" t="s">
        <v>667</v>
      </c>
      <c r="E188" s="1" t="s">
        <v>432</v>
      </c>
      <c r="G188" s="1" t="s">
        <v>691</v>
      </c>
      <c r="W188" s="1" t="str">
        <f>IF(H188&gt;0,H188/100,"")</f>
        <v/>
      </c>
      <c r="X188" s="1" t="str">
        <f>IF(I188&gt;0,I188/100,"")</f>
        <v/>
      </c>
      <c r="Y188" s="1" t="str">
        <f>IF(J188&gt;0,J188/100,"")</f>
        <v/>
      </c>
      <c r="Z188" s="1" t="str">
        <f>IF(K188&gt;0,K188/100,"")</f>
        <v/>
      </c>
      <c r="AA188" s="1" t="str">
        <f>IF(L188&gt;0,L188/100,"")</f>
        <v/>
      </c>
      <c r="AB188" s="1" t="str">
        <f>IF(M188&gt;0,M188/100,"")</f>
        <v/>
      </c>
      <c r="AC188" s="1" t="str">
        <f>IF(N188&gt;0,N188/100,"")</f>
        <v/>
      </c>
      <c r="AD188" s="1" t="str">
        <f>IF(O188&gt;0,O188/100,"")</f>
        <v/>
      </c>
      <c r="AE188" s="1" t="str">
        <f>IF(P188&gt;0,P188/100,"")</f>
        <v/>
      </c>
      <c r="AF188" s="1" t="str">
        <f>IF(Q188&gt;0,Q188/100,"")</f>
        <v/>
      </c>
      <c r="AG188" s="1" t="str">
        <f>IF(R188&gt;0,R188/100,"")</f>
        <v/>
      </c>
      <c r="AH188" s="1" t="str">
        <f>IF(S188&gt;0,S188/100,"")</f>
        <v/>
      </c>
      <c r="AI188" s="1" t="str">
        <f>IF(T188&gt;0,T188/100,"")</f>
        <v/>
      </c>
      <c r="AJ188" s="1" t="str">
        <f>IF(U188&gt;0,U188/100,"")</f>
        <v/>
      </c>
      <c r="AK188" s="1" t="str">
        <f>IF(H188&gt;0,CONCATENATE(IF(W188&lt;=12,W188,W188-12),IF(OR(W188&lt;12,W188=24),"am","pm"),"-",IF(X188&lt;=12,X188,X188-12),IF(OR(X188&lt;12,X188=24),"am","pm")),"")</f>
        <v/>
      </c>
      <c r="AL188" s="1" t="str">
        <f>IF(J188&gt;0,CONCATENATE(IF(Y188&lt;=12,Y188,Y188-12),IF(OR(Y188&lt;12,Y188=24),"am","pm"),"-",IF(Z188&lt;=12,Z188,Z188-12),IF(OR(Z188&lt;12,Z188=24),"am","pm")),"")</f>
        <v/>
      </c>
      <c r="AM188" s="1" t="str">
        <f>IF(L188&gt;0,CONCATENATE(IF(AA188&lt;=12,AA188,AA188-12),IF(OR(AA188&lt;12,AA188=24),"am","pm"),"-",IF(AB188&lt;=12,AB188,AB188-12),IF(OR(AB188&lt;12,AB188=24),"am","pm")),"")</f>
        <v/>
      </c>
      <c r="AN188" s="1" t="str">
        <f>IF(N188&gt;0,CONCATENATE(IF(AC188&lt;=12,AC188,AC188-12),IF(OR(AC188&lt;12,AC188=24),"am","pm"),"-",IF(AD188&lt;=12,AD188,AD188-12),IF(OR(AD188&lt;12,AD188=24),"am","pm")),"")</f>
        <v/>
      </c>
      <c r="AO188" s="1" t="str">
        <f>IF(O188&gt;0,CONCATENATE(IF(AE188&lt;=12,AE188,AE188-12),IF(OR(AE188&lt;12,AE188=24),"am","pm"),"-",IF(AF188&lt;=12,AF188,AF188-12),IF(OR(AF188&lt;12,AF188=24),"am","pm")),"")</f>
        <v/>
      </c>
      <c r="AP188" s="1" t="str">
        <f>IF(R188&gt;0,CONCATENATE(IF(AG188&lt;=12,AG188,AG188-12),IF(OR(AG188&lt;12,AG188=24),"am","pm"),"-",IF(AH188&lt;=12,AH188,AH188-12),IF(OR(AH188&lt;12,AH188=24),"am","pm")),"")</f>
        <v/>
      </c>
      <c r="AQ188" s="1" t="str">
        <f>IF(T188&gt;0,CONCATENATE(IF(AI188&lt;=12,AI188,AI188-12),IF(OR(AI188&lt;12,AI188=24),"am","pm"),"-",IF(AJ188&lt;=12,AJ188,AJ188-12),IF(OR(AJ188&lt;12,AJ188=24),"am","pm")),"")</f>
        <v/>
      </c>
      <c r="AU188" s="1" t="s">
        <v>300</v>
      </c>
      <c r="AV188" s="5" t="s">
        <v>308</v>
      </c>
      <c r="AW188" s="5" t="s">
        <v>308</v>
      </c>
      <c r="AX188" s="6" t="str">
        <f>CONCATENATE("{
    'name': """,B188,""",
    'area': ","""",C188,""",",
"'hours': {
      'sunday-start':","""",H188,"""",", 'sunday-end':","""",I188,"""",", 'monday-start':","""",J188,"""",", 'monday-end':","""",K188,"""",", 'tuesday-start':","""",L188,"""",", 'tuesday-end':","""",M188,""", 'wednesday-start':","""",N188,""", 'wednesday-end':","""",O188,""", 'thursday-start':","""",P188,""", 'thursday-end':","""",Q188,""", 'friday-start':","""",R188,""", 'friday-end':","""",S188,""", 'saturday-start':","""",T188,""", 'saturday-end':","""",U188,"""","},","  'description': ","""",V188,"""",", 'link':","""",AR188,"""",", 'pricing':","""",E188,"""",",   'phone-number': ","""",F188,"""",", 'address': ","""",G188,"""",", 'other-amenities': [","'",AS188,"','",AT188,"','",AU188,"'","]",", 'has-drink':",AV188,", 'has-food':",AW188,"},")</f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8" s="1" t="str">
        <f>IF(AS188&gt;0,"&lt;img src=@img/outdoor.png@&gt;","")</f>
        <v/>
      </c>
      <c r="AZ188" s="1" t="str">
        <f>IF(AT188&gt;0,"&lt;img src=@img/pets.png@&gt;","")</f>
        <v/>
      </c>
      <c r="BA188" s="1" t="str">
        <f>IF(AU188="hard","&lt;img src=@img/hard.png@&gt;",IF(AU188="medium","&lt;img src=@img/medium.png@&gt;",IF(AU188="easy","&lt;img src=@img/easy.png@&gt;","")))</f>
        <v>&lt;img src=@img/easy.png@&gt;</v>
      </c>
      <c r="BB188" s="1" t="str">
        <f>IF(AV188="true","&lt;img src=@img/drinkicon.png@&gt;","")</f>
        <v/>
      </c>
      <c r="BC188" s="1" t="str">
        <f>IF(AW188="true","&lt;img src=@img/foodicon.png@&gt;","")</f>
        <v/>
      </c>
      <c r="BD188" s="1" t="str">
        <f>CONCATENATE(AY188,AZ188,BA188,BB188,BC188,BK188)</f>
        <v>&lt;img src=@img/easy.png@&gt;</v>
      </c>
      <c r="BE188" s="1" t="str">
        <f>CONCATENATE(IF(AS188&gt;0,"outdoor ",""),IF(AT188&gt;0,"pet ",""),IF(AV188="true","drink ",""),IF(AW188="true","food ",""),AU188," ",E188," ",C188,IF(BJ188=TRUE," kid",""))</f>
        <v xml:space="preserve">easy med </v>
      </c>
      <c r="BF188" s="1" t="str">
        <f>IF(C188="old","Old Town",IF(C188="campus","Near Campus",IF(C188="sfoco","South Foco",IF(C188="nfoco","North Foco",IF(C188="midtown","Midtown",IF(C188="cwest","Campus West",IF(C188="efoco","East FoCo",IF(C188="windsor","Windsor",""))))))))</f>
        <v/>
      </c>
      <c r="BG188" s="1">
        <v>40.552579999999999</v>
      </c>
      <c r="BH188" s="1">
        <v>-105.09672999999999</v>
      </c>
      <c r="BI188" s="1" t="str">
        <f>CONCATENATE("[",BG188,",",BH188,"],")</f>
        <v>[40.55258,-105.09673],</v>
      </c>
    </row>
    <row r="189" spans="2:64" ht="21" customHeight="1" x14ac:dyDescent="0.25">
      <c r="B189" s="1" t="s">
        <v>128</v>
      </c>
      <c r="C189" s="1" t="s">
        <v>309</v>
      </c>
      <c r="D189" s="1" t="s">
        <v>129</v>
      </c>
      <c r="E189" s="1" t="s">
        <v>54</v>
      </c>
      <c r="G189" s="3" t="s">
        <v>130</v>
      </c>
      <c r="W189" s="1" t="str">
        <f>IF(H189&gt;0,H189/100,"")</f>
        <v/>
      </c>
      <c r="X189" s="1" t="str">
        <f>IF(I189&gt;0,I189/100,"")</f>
        <v/>
      </c>
      <c r="Y189" s="1" t="str">
        <f>IF(J189&gt;0,J189/100,"")</f>
        <v/>
      </c>
      <c r="Z189" s="1" t="str">
        <f>IF(K189&gt;0,K189/100,"")</f>
        <v/>
      </c>
      <c r="AA189" s="1" t="str">
        <f>IF(L189&gt;0,L189/100,"")</f>
        <v/>
      </c>
      <c r="AB189" s="1" t="str">
        <f>IF(M189&gt;0,M189/100,"")</f>
        <v/>
      </c>
      <c r="AC189" s="1" t="str">
        <f>IF(N189&gt;0,N189/100,"")</f>
        <v/>
      </c>
      <c r="AD189" s="1" t="str">
        <f>IF(O189&gt;0,O189/100,"")</f>
        <v/>
      </c>
      <c r="AE189" s="1" t="str">
        <f>IF(P189&gt;0,P189/100,"")</f>
        <v/>
      </c>
      <c r="AF189" s="1" t="str">
        <f>IF(Q189&gt;0,Q189/100,"")</f>
        <v/>
      </c>
      <c r="AG189" s="1" t="str">
        <f>IF(R189&gt;0,R189/100,"")</f>
        <v/>
      </c>
      <c r="AH189" s="1" t="str">
        <f>IF(S189&gt;0,S189/100,"")</f>
        <v/>
      </c>
      <c r="AI189" s="1" t="str">
        <f>IF(T189&gt;0,T189/100,"")</f>
        <v/>
      </c>
      <c r="AJ189" s="1" t="str">
        <f>IF(U189&gt;0,U189/100,"")</f>
        <v/>
      </c>
      <c r="AK189" s="1" t="str">
        <f>IF(H189&gt;0,CONCATENATE(IF(W189&lt;=12,W189,W189-12),IF(OR(W189&lt;12,W189=24),"am","pm"),"-",IF(X189&lt;=12,X189,X189-12),IF(OR(X189&lt;12,X189=24),"am","pm")),"")</f>
        <v/>
      </c>
      <c r="AL189" s="1" t="str">
        <f>IF(J189&gt;0,CONCATENATE(IF(Y189&lt;=12,Y189,Y189-12),IF(OR(Y189&lt;12,Y189=24),"am","pm"),"-",IF(Z189&lt;=12,Z189,Z189-12),IF(OR(Z189&lt;12,Z189=24),"am","pm")),"")</f>
        <v/>
      </c>
      <c r="AM189" s="1" t="str">
        <f>IF(L189&gt;0,CONCATENATE(IF(AA189&lt;=12,AA189,AA189-12),IF(OR(AA189&lt;12,AA189=24),"am","pm"),"-",IF(AB189&lt;=12,AB189,AB189-12),IF(OR(AB189&lt;12,AB189=24),"am","pm")),"")</f>
        <v/>
      </c>
      <c r="AN189" s="1" t="str">
        <f>IF(N189&gt;0,CONCATENATE(IF(AC189&lt;=12,AC189,AC189-12),IF(OR(AC189&lt;12,AC189=24),"am","pm"),"-",IF(AD189&lt;=12,AD189,AD189-12),IF(OR(AD189&lt;12,AD189=24),"am","pm")),"")</f>
        <v/>
      </c>
      <c r="AO189" s="1" t="str">
        <f>IF(O189&gt;0,CONCATENATE(IF(AE189&lt;=12,AE189,AE189-12),IF(OR(AE189&lt;12,AE189=24),"am","pm"),"-",IF(AF189&lt;=12,AF189,AF189-12),IF(OR(AF189&lt;12,AF189=24),"am","pm")),"")</f>
        <v/>
      </c>
      <c r="AP189" s="1" t="str">
        <f>IF(R189&gt;0,CONCATENATE(IF(AG189&lt;=12,AG189,AG189-12),IF(OR(AG189&lt;12,AG189=24),"am","pm"),"-",IF(AH189&lt;=12,AH189,AH189-12),IF(OR(AH189&lt;12,AH189=24),"am","pm")),"")</f>
        <v/>
      </c>
      <c r="AQ189" s="1" t="str">
        <f>IF(T189&gt;0,CONCATENATE(IF(AI189&lt;=12,AI189,AI189-12),IF(OR(AI189&lt;12,AI189=24),"am","pm"),"-",IF(AJ189&lt;=12,AJ189,AJ189-12),IF(OR(AJ189&lt;12,AJ189=24),"am","pm")),"")</f>
        <v/>
      </c>
      <c r="AR189" s="4" t="s">
        <v>330</v>
      </c>
      <c r="AS189" s="1" t="s">
        <v>296</v>
      </c>
      <c r="AT189" s="1" t="s">
        <v>306</v>
      </c>
      <c r="AU189" s="1" t="s">
        <v>28</v>
      </c>
      <c r="AV189" s="5" t="s">
        <v>308</v>
      </c>
      <c r="AW189" s="5" t="s">
        <v>308</v>
      </c>
      <c r="AX189" s="6" t="str">
        <f>CONCATENATE("{
    'name': """,B189,""",
    'area': ","""",C189,""",",
"'hours': {
      'sunday-start':","""",H189,"""",", 'sunday-end':","""",I189,"""",", 'monday-start':","""",J189,"""",", 'monday-end':","""",K189,"""",", 'tuesday-start':","""",L189,"""",", 'tuesday-end':","""",M189,""", 'wednesday-start':","""",N189,""", 'wednesday-end':","""",O189,""", 'thursday-start':","""",P189,""", 'thursday-end':","""",Q189,""", 'friday-start':","""",R189,""", 'friday-end':","""",S189,""", 'saturday-start':","""",T189,""", 'saturday-end':","""",U189,"""","},","  'description': ","""",V189,"""",", 'link':","""",AR189,"""",", 'pricing':","""",E189,"""",",   'phone-number': ","""",F189,"""",", 'address': ","""",G189,"""",", 'other-amenities': [","'",AS189,"','",AT189,"','",AU189,"'","]",", 'has-drink':",AV189,", 'has-food':",AW189,"},")</f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9" s="1" t="str">
        <f>IF(AS189&gt;0,"&lt;img src=@img/outdoor.png@&gt;","")</f>
        <v>&lt;img src=@img/outdoor.png@&gt;</v>
      </c>
      <c r="AZ189" s="1" t="str">
        <f>IF(AT189&gt;0,"&lt;img src=@img/pets.png@&gt;","")</f>
        <v>&lt;img src=@img/pets.png@&gt;</v>
      </c>
      <c r="BA189" s="1" t="str">
        <f>IF(AU189="hard","&lt;img src=@img/hard.png@&gt;",IF(AU189="medium","&lt;img src=@img/medium.png@&gt;",IF(AU189="easy","&lt;img src=@img/easy.png@&gt;","")))</f>
        <v>&lt;img src=@img/medium.png@&gt;</v>
      </c>
      <c r="BB189" s="1" t="str">
        <f>IF(AV189="true","&lt;img src=@img/drinkicon.png@&gt;","")</f>
        <v/>
      </c>
      <c r="BC189" s="1" t="str">
        <f>IF(AW189="true","&lt;img src=@img/foodicon.png@&gt;","")</f>
        <v/>
      </c>
      <c r="BD189" s="1" t="str">
        <f>CONCATENATE(AY189,AZ189,BA189,BB189,BC189,BK189)</f>
        <v>&lt;img src=@img/outdoor.png@&gt;&lt;img src=@img/pets.png@&gt;&lt;img src=@img/medium.png@&gt;</v>
      </c>
      <c r="BE189" s="1" t="str">
        <f>CONCATENATE(IF(AS189&gt;0,"outdoor ",""),IF(AT189&gt;0,"pet ",""),IF(AV189="true","drink ",""),IF(AW189="true","food ",""),AU189," ",E189," ",C189,IF(BJ189=TRUE," kid",""))</f>
        <v>outdoor pet medium low campus</v>
      </c>
      <c r="BF189" s="1" t="str">
        <f>IF(C189="old","Old Town",IF(C189="campus","Near Campus",IF(C189="sfoco","South Foco",IF(C189="nfoco","North Foco",IF(C189="midtown","Midtown",IF(C189="cwest","Campus West",IF(C189="efoco","East FoCo",IF(C189="windsor","Windsor",""))))))))</f>
        <v>Near Campus</v>
      </c>
      <c r="BG189" s="1">
        <v>40.568157999999997</v>
      </c>
      <c r="BH189" s="1">
        <v>-105.076488</v>
      </c>
      <c r="BI189" s="1" t="str">
        <f>CONCATENATE("[",BG189,",",BH189,"],")</f>
        <v>[40.568158,-105.076488],</v>
      </c>
      <c r="BK189" s="1" t="str">
        <f>IF(BJ189&gt;0,"&lt;img src=@img/kidicon.png@&gt;","")</f>
        <v/>
      </c>
    </row>
    <row r="190" spans="2:64" ht="21" customHeight="1" x14ac:dyDescent="0.25">
      <c r="B190" s="1" t="s">
        <v>553</v>
      </c>
      <c r="C190" s="1" t="s">
        <v>310</v>
      </c>
      <c r="D190" s="1" t="s">
        <v>373</v>
      </c>
      <c r="E190" s="1" t="s">
        <v>432</v>
      </c>
      <c r="G190" s="3" t="s">
        <v>554</v>
      </c>
      <c r="W190" s="1" t="str">
        <f>IF(H190&gt;0,H190/100,"")</f>
        <v/>
      </c>
      <c r="X190" s="1" t="str">
        <f>IF(I190&gt;0,I190/100,"")</f>
        <v/>
      </c>
      <c r="Y190" s="1" t="str">
        <f>IF(J190&gt;0,J190/100,"")</f>
        <v/>
      </c>
      <c r="Z190" s="1" t="str">
        <f>IF(K190&gt;0,K190/100,"")</f>
        <v/>
      </c>
      <c r="AA190" s="1" t="str">
        <f>IF(L190&gt;0,L190/100,"")</f>
        <v/>
      </c>
      <c r="AB190" s="1" t="str">
        <f>IF(M190&gt;0,M190/100,"")</f>
        <v/>
      </c>
      <c r="AC190" s="1" t="str">
        <f>IF(N190&gt;0,N190/100,"")</f>
        <v/>
      </c>
      <c r="AD190" s="1" t="str">
        <f>IF(O190&gt;0,O190/100,"")</f>
        <v/>
      </c>
      <c r="AE190" s="1" t="str">
        <f>IF(P190&gt;0,P190/100,"")</f>
        <v/>
      </c>
      <c r="AF190" s="1" t="str">
        <f>IF(Q190&gt;0,Q190/100,"")</f>
        <v/>
      </c>
      <c r="AG190" s="1" t="str">
        <f>IF(R190&gt;0,R190/100,"")</f>
        <v/>
      </c>
      <c r="AH190" s="1" t="str">
        <f>IF(S190&gt;0,S190/100,"")</f>
        <v/>
      </c>
      <c r="AI190" s="1" t="str">
        <f>IF(T190&gt;0,T190/100,"")</f>
        <v/>
      </c>
      <c r="AJ190" s="1" t="str">
        <f>IF(U190&gt;0,U190/100,"")</f>
        <v/>
      </c>
      <c r="AK190" s="1" t="str">
        <f>IF(H190&gt;0,CONCATENATE(IF(W190&lt;=12,W190,W190-12),IF(OR(W190&lt;12,W190=24),"am","pm"),"-",IF(X190&lt;=12,X190,X190-12),IF(OR(X190&lt;12,X190=24),"am","pm")),"")</f>
        <v/>
      </c>
      <c r="AL190" s="1" t="str">
        <f>IF(J190&gt;0,CONCATENATE(IF(Y190&lt;=12,Y190,Y190-12),IF(OR(Y190&lt;12,Y190=24),"am","pm"),"-",IF(Z190&lt;=12,Z190,Z190-12),IF(OR(Z190&lt;12,Z190=24),"am","pm")),"")</f>
        <v/>
      </c>
      <c r="AM190" s="1" t="str">
        <f>IF(L190&gt;0,CONCATENATE(IF(AA190&lt;=12,AA190,AA190-12),IF(OR(AA190&lt;12,AA190=24),"am","pm"),"-",IF(AB190&lt;=12,AB190,AB190-12),IF(OR(AB190&lt;12,AB190=24),"am","pm")),"")</f>
        <v/>
      </c>
      <c r="AN190" s="1" t="str">
        <f>IF(N190&gt;0,CONCATENATE(IF(AC190&lt;=12,AC190,AC190-12),IF(OR(AC190&lt;12,AC190=24),"am","pm"),"-",IF(AD190&lt;=12,AD190,AD190-12),IF(OR(AD190&lt;12,AD190=24),"am","pm")),"")</f>
        <v/>
      </c>
      <c r="AO190" s="1" t="str">
        <f>IF(O190&gt;0,CONCATENATE(IF(AE190&lt;=12,AE190,AE190-12),IF(OR(AE190&lt;12,AE190=24),"am","pm"),"-",IF(AF190&lt;=12,AF190,AF190-12),IF(OR(AF190&lt;12,AF190=24),"am","pm")),"")</f>
        <v/>
      </c>
      <c r="AP190" s="1" t="str">
        <f>IF(R190&gt;0,CONCATENATE(IF(AG190&lt;=12,AG190,AG190-12),IF(OR(AG190&lt;12,AG190=24),"am","pm"),"-",IF(AH190&lt;=12,AH190,AH190-12),IF(OR(AH190&lt;12,AH190=24),"am","pm")),"")</f>
        <v/>
      </c>
      <c r="AQ190" s="1" t="str">
        <f>IF(T190&gt;0,CONCATENATE(IF(AI190&lt;=12,AI190,AI190-12),IF(OR(AI190&lt;12,AI190=24),"am","pm"),"-",IF(AJ190&lt;=12,AJ190,AJ190-12),IF(OR(AJ190&lt;12,AJ190=24),"am","pm")),"")</f>
        <v/>
      </c>
      <c r="AR190" s="15" t="s">
        <v>555</v>
      </c>
      <c r="AS190" s="1" t="s">
        <v>296</v>
      </c>
      <c r="AU190" s="1" t="s">
        <v>300</v>
      </c>
      <c r="AV190" s="5" t="s">
        <v>308</v>
      </c>
      <c r="AW190" s="5" t="s">
        <v>308</v>
      </c>
      <c r="AX190" s="6" t="str">
        <f>CONCATENATE("{
    'name': """,B190,""",
    'area': ","""",C190,""",",
"'hours': {
      'sunday-start':","""",H190,"""",", 'sunday-end':","""",I190,"""",", 'monday-start':","""",J190,"""",", 'monday-end':","""",K190,"""",", 'tuesday-start':","""",L190,"""",", 'tuesday-end':","""",M190,""", 'wednesday-start':","""",N190,""", 'wednesday-end':","""",O190,""", 'thursday-start':","""",P190,""", 'thursday-end':","""",Q190,""", 'friday-start':","""",R190,""", 'friday-end':","""",S190,""", 'saturday-start':","""",T190,""", 'saturday-end':","""",U190,"""","},","  'description': ","""",V190,"""",", 'link':","""",AR190,"""",", 'pricing':","""",E190,"""",",   'phone-number': ","""",F190,"""",", 'address': ","""",G190,"""",", 'other-amenities': [","'",AS190,"','",AT190,"','",AU190,"'","]",", 'has-drink':",AV190,", 'has-food':",AW190,"},")</f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90" s="1" t="str">
        <f>IF(AS190&gt;0,"&lt;img src=@img/outdoor.png@&gt;","")</f>
        <v>&lt;img src=@img/outdoor.png@&gt;</v>
      </c>
      <c r="AZ190" s="1" t="str">
        <f>IF(AT190&gt;0,"&lt;img src=@img/pets.png@&gt;","")</f>
        <v/>
      </c>
      <c r="BA190" s="1" t="str">
        <f>IF(AU190="hard","&lt;img src=@img/hard.png@&gt;",IF(AU190="medium","&lt;img src=@img/medium.png@&gt;",IF(AU190="easy","&lt;img src=@img/easy.png@&gt;","")))</f>
        <v>&lt;img src=@img/easy.png@&gt;</v>
      </c>
      <c r="BB190" s="1" t="str">
        <f>IF(AV190="true","&lt;img src=@img/drinkicon.png@&gt;","")</f>
        <v/>
      </c>
      <c r="BC190" s="1" t="str">
        <f>IF(AW190="true","&lt;img src=@img/foodicon.png@&gt;","")</f>
        <v/>
      </c>
      <c r="BD190" s="1" t="str">
        <f>CONCATENATE(AY190,AZ190,BA190,BB190,BC190,BK190)</f>
        <v>&lt;img src=@img/outdoor.png@&gt;&lt;img src=@img/easy.png@&gt;</v>
      </c>
      <c r="BE190" s="1" t="str">
        <f>CONCATENATE(IF(AS190&gt;0,"outdoor ",""),IF(AT190&gt;0,"pet ",""),IF(AV190="true","drink ",""),IF(AW190="true","food ",""),AU190," ",E190," ",C190,IF(BJ190=TRUE," kid",""))</f>
        <v>outdoor easy med midtown</v>
      </c>
      <c r="BF190" s="1" t="str">
        <f>IF(C190="old","Old Town",IF(C190="campus","Near Campus",IF(C190="sfoco","South Foco",IF(C190="nfoco","North Foco",IF(C190="midtown","Midtown",IF(C190="cwest","Campus West",IF(C190="efoco","East FoCo",IF(C190="windsor","Windsor",""))))))))</f>
        <v>Midtown</v>
      </c>
      <c r="BG190" s="1">
        <v>40.551969999999997</v>
      </c>
      <c r="BH190" s="1">
        <v>-105.03718000000001</v>
      </c>
      <c r="BI190" s="1" t="str">
        <f>CONCATENATE("[",BG190,",",BH190,"],")</f>
        <v>[40.55197,-105.03718],</v>
      </c>
    </row>
    <row r="191" spans="2:64" ht="21" customHeight="1" x14ac:dyDescent="0.25">
      <c r="B191" s="1" t="s">
        <v>648</v>
      </c>
      <c r="C191" s="1" t="s">
        <v>310</v>
      </c>
      <c r="G191" s="9" t="s">
        <v>649</v>
      </c>
      <c r="J191" s="1">
        <v>1100</v>
      </c>
      <c r="K191" s="1">
        <v>2400</v>
      </c>
      <c r="L191" s="1">
        <v>1100</v>
      </c>
      <c r="M191" s="1">
        <v>2400</v>
      </c>
      <c r="N191" s="1">
        <v>1100</v>
      </c>
      <c r="O191" s="1">
        <v>2400</v>
      </c>
      <c r="V191" s="1" t="s">
        <v>650</v>
      </c>
      <c r="W191" s="1" t="str">
        <f>IF(H191&gt;0,H191/100,"")</f>
        <v/>
      </c>
      <c r="X191" s="1" t="str">
        <f>IF(I191&gt;0,I191/100,"")</f>
        <v/>
      </c>
      <c r="Y191" s="1">
        <f>IF(J191&gt;0,J191/100,"")</f>
        <v>11</v>
      </c>
      <c r="Z191" s="1">
        <f>IF(K191&gt;0,K191/100,"")</f>
        <v>24</v>
      </c>
      <c r="AA191" s="1">
        <f>IF(L191&gt;0,L191/100,"")</f>
        <v>11</v>
      </c>
      <c r="AB191" s="1">
        <f>IF(M191&gt;0,M191/100,"")</f>
        <v>24</v>
      </c>
      <c r="AC191" s="1">
        <f>IF(N191&gt;0,N191/100,"")</f>
        <v>11</v>
      </c>
      <c r="AD191" s="1">
        <f>IF(O191&gt;0,O191/100,"")</f>
        <v>24</v>
      </c>
      <c r="AG191" s="1" t="str">
        <f>IF(R191&gt;0,R191/100,"")</f>
        <v/>
      </c>
      <c r="AH191" s="1" t="str">
        <f>IF(S191&gt;0,S191/100,"")</f>
        <v/>
      </c>
      <c r="AI191" s="1" t="str">
        <f>IF(T191&gt;0,T191/100,"")</f>
        <v/>
      </c>
      <c r="AJ191" s="1" t="str">
        <f>IF(U191&gt;0,U191/100,"")</f>
        <v/>
      </c>
      <c r="AK191" s="1" t="str">
        <f>IF(H191&gt;0,CONCATENATE(IF(W191&lt;=12,W191,W191-12),IF(OR(W191&lt;12,W191=24),"am","pm"),"-",IF(X191&lt;=12,X191,X191-12),IF(OR(X191&lt;12,X191=24),"am","pm")),"")</f>
        <v/>
      </c>
      <c r="AL191" s="1" t="str">
        <f>IF(J191&gt;0,CONCATENATE(IF(Y191&lt;=12,Y191,Y191-12),IF(OR(Y191&lt;12,Y191=24),"am","pm"),"-",IF(Z191&lt;=12,Z191,Z191-12),IF(OR(Z191&lt;12,Z191=24),"am","pm")),"")</f>
        <v>11am-12am</v>
      </c>
      <c r="AM191" s="1" t="str">
        <f>IF(L191&gt;0,CONCATENATE(IF(AA191&lt;=12,AA191,AA191-12),IF(OR(AA191&lt;12,AA191=24),"am","pm"),"-",IF(AB191&lt;=12,AB191,AB191-12),IF(OR(AB191&lt;12,AB191=24),"am","pm")),"")</f>
        <v>11am-12am</v>
      </c>
      <c r="AN191" s="1" t="str">
        <f>IF(N191&gt;0,CONCATENATE(IF(AC191&lt;=12,AC191,AC191-12),IF(OR(AC191&lt;12,AC191=24),"am","pm"),"-",IF(AD191&lt;=12,AD191,AD191-12),IF(OR(AD191&lt;12,AD191=24),"am","pm")),"")</f>
        <v>11am-12am</v>
      </c>
      <c r="AO191" s="1" t="str">
        <f>IF(O191&gt;0,CONCATENATE(IF(AE191&lt;=12,AE191,AE191-12),IF(OR(AE191&lt;12,AE191=24),"am","pm"),"-",IF(AF191&lt;=12,AF191,AF191-12),IF(OR(AF191&lt;12,AF191=24),"am","pm")),"")</f>
        <v>am-am</v>
      </c>
      <c r="AP191" s="1" t="str">
        <f>IF(R191&gt;0,CONCATENATE(IF(AG191&lt;=12,AG191,AG191-12),IF(OR(AG191&lt;12,AG191=24),"am","pm"),"-",IF(AH191&lt;=12,AH191,AH191-12),IF(OR(AH191&lt;12,AH191=24),"am","pm")),"")</f>
        <v/>
      </c>
      <c r="AQ191" s="1" t="str">
        <f>IF(T191&gt;0,CONCATENATE(IF(AI191&lt;=12,AI191,AI191-12),IF(OR(AI191&lt;12,AI191=24),"am","pm"),"-",IF(AJ191&lt;=12,AJ191,AJ191-12),IF(OR(AJ191&lt;12,AJ191=24),"am","pm")),"")</f>
        <v/>
      </c>
      <c r="AR191" s="15" t="s">
        <v>651</v>
      </c>
      <c r="AU191" s="1" t="s">
        <v>300</v>
      </c>
      <c r="AV191" s="1" t="b">
        <v>0</v>
      </c>
      <c r="AW191" s="1" t="b">
        <v>1</v>
      </c>
      <c r="AX191" s="6" t="str">
        <f>CONCATENATE("{
    'name': """,B191,""",
    'area': ","""",C191,""",",
"'hours': {
      'sunday-start':","""",H191,"""",", 'sunday-end':","""",I191,"""",", 'monday-start':","""",J191,"""",", 'monday-end':","""",K191,"""",", 'tuesday-start':","""",L191,"""",", 'tuesday-end':","""",M191,""", 'wednesday-start':","""",N191,""", 'wednesday-end':","""",O191,""", 'thursday-start':","""",P191,""", 'thursday-end':","""",Q191,""", 'friday-start':","""",R191,""", 'friday-end':","""",S191,""", 'saturday-start':","""",T191,""", 'saturday-end':","""",U191,"""","},","  'description': ","""",V191,"""",", 'link':","""",AR191,"""",", 'pricing':","""",E191,"""",",   'phone-number': ","""",F191,"""",", 'address': ","""",G191,"""",", 'other-amenities': [","'",AS191,"','",AT191,"','",AU191,"'","]",", 'has-drink':",AV191,", 'has-food':",AW191,"},")</f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91" s="1" t="str">
        <f>IF(AS191&gt;0,"&lt;img src=@img/outdoor.png@&gt;","")</f>
        <v/>
      </c>
      <c r="AZ191" s="1" t="str">
        <f>IF(AT191&gt;0,"&lt;img src=@img/pets.png@&gt;","")</f>
        <v/>
      </c>
      <c r="BA191" s="1" t="str">
        <f>IF(AU191="hard","&lt;img src=@img/hard.png@&gt;",IF(AU191="medium","&lt;img src=@img/medium.png@&gt;",IF(AU191="easy","&lt;img src=@img/easy.png@&gt;","")))</f>
        <v>&lt;img src=@img/easy.png@&gt;</v>
      </c>
      <c r="BB191" s="1" t="str">
        <f>IF(AV191="true","&lt;img src=@img/drinkicon.png@&gt;","")</f>
        <v/>
      </c>
      <c r="BC191" s="1" t="str">
        <f>IF(AW191="true","&lt;img src=@img/foodicon.png@&gt;","")</f>
        <v/>
      </c>
      <c r="BD191" s="1" t="str">
        <f>CONCATENATE(AY191,AZ191,BA191,BB191,BC191,BK191)</f>
        <v>&lt;img src=@img/easy.png@&gt;</v>
      </c>
      <c r="BE191" s="1" t="str">
        <f>CONCATENATE(IF(AS191&gt;0,"outdoor ",""),IF(AT191&gt;0,"pet ",""),IF(AV191="true","drink ",""),IF(AW191="true","food ",""),AU191," ",E191," ",C191,IF(BJ191=TRUE," kid",""))</f>
        <v>easy  midtown</v>
      </c>
      <c r="BF191" s="1" t="str">
        <f>IF(C191="old","Old Town",IF(C191="campus","Near Campus",IF(C191="sfoco","South Foco",IF(C191="nfoco","North Foco",IF(C191="midtown","Midtown",IF(C191="cwest","Campus West",IF(C191="efoco","East FoCo",IF(C191="windsor","Windsor",""))))))))</f>
        <v>Midtown</v>
      </c>
      <c r="BG191" s="1">
        <v>40.57358</v>
      </c>
      <c r="BH191" s="1">
        <v>-105.05826</v>
      </c>
      <c r="BI191" s="1" t="str">
        <f>CONCATENATE("[",BG191,",",BH191,"],")</f>
        <v>[40.57358,-105.05826],</v>
      </c>
    </row>
    <row r="192" spans="2:64" ht="21" customHeight="1" x14ac:dyDescent="0.25">
      <c r="B192" s="1" t="s">
        <v>225</v>
      </c>
      <c r="C192" s="1" t="s">
        <v>427</v>
      </c>
      <c r="D192" s="1" t="s">
        <v>147</v>
      </c>
      <c r="E192" s="1" t="s">
        <v>432</v>
      </c>
      <c r="G192" s="1" t="s">
        <v>226</v>
      </c>
      <c r="W192" s="1" t="str">
        <f>IF(H192&gt;0,H192/100,"")</f>
        <v/>
      </c>
      <c r="X192" s="1" t="str">
        <f>IF(I192&gt;0,I192/100,"")</f>
        <v/>
      </c>
      <c r="Y192" s="1" t="str">
        <f>IF(J192&gt;0,J192/100,"")</f>
        <v/>
      </c>
      <c r="Z192" s="1" t="str">
        <f>IF(K192&gt;0,K192/100,"")</f>
        <v/>
      </c>
      <c r="AA192" s="1" t="str">
        <f>IF(L192&gt;0,L192/100,"")</f>
        <v/>
      </c>
      <c r="AB192" s="1" t="str">
        <f>IF(M192&gt;0,M192/100,"")</f>
        <v/>
      </c>
      <c r="AC192" s="1" t="str">
        <f>IF(N192&gt;0,N192/100,"")</f>
        <v/>
      </c>
      <c r="AD192" s="1" t="str">
        <f>IF(O192&gt;0,O192/100,"")</f>
        <v/>
      </c>
      <c r="AG192" s="1" t="str">
        <f>IF(R192&gt;0,R192/100,"")</f>
        <v/>
      </c>
      <c r="AH192" s="1" t="str">
        <f>IF(S192&gt;0,S192/100,"")</f>
        <v/>
      </c>
      <c r="AI192" s="1" t="str">
        <f>IF(T192&gt;0,T192/100,"")</f>
        <v/>
      </c>
      <c r="AJ192" s="1" t="str">
        <f>IF(U192&gt;0,U192/100,"")</f>
        <v/>
      </c>
      <c r="AK192" s="1" t="str">
        <f>IF(H192&gt;0,CONCATENATE(IF(W192&lt;=12,W192,W192-12),IF(OR(W192&lt;12,W192=24),"am","pm"),"-",IF(X192&lt;=12,X192,X192-12),IF(OR(X192&lt;12,X192=24),"am","pm")),"")</f>
        <v/>
      </c>
      <c r="AL192" s="1" t="str">
        <f>IF(J192&gt;0,CONCATENATE(IF(Y192&lt;=12,Y192,Y192-12),IF(OR(Y192&lt;12,Y192=24),"am","pm"),"-",IF(Z192&lt;=12,Z192,Z192-12),IF(OR(Z192&lt;12,Z192=24),"am","pm")),"")</f>
        <v/>
      </c>
      <c r="AM192" s="1" t="str">
        <f>IF(L192&gt;0,CONCATENATE(IF(AA192&lt;=12,AA192,AA192-12),IF(OR(AA192&lt;12,AA192=24),"am","pm"),"-",IF(AB192&lt;=12,AB192,AB192-12),IF(OR(AB192&lt;12,AB192=24),"am","pm")),"")</f>
        <v/>
      </c>
      <c r="AN192" s="1" t="str">
        <f>IF(N192&gt;0,CONCATENATE(IF(AC192&lt;=12,AC192,AC192-12),IF(OR(AC192&lt;12,AC192=24),"am","pm"),"-",IF(AD192&lt;=12,AD192,AD192-12),IF(OR(AD192&lt;12,AD192=24),"am","pm")),"")</f>
        <v/>
      </c>
      <c r="AO192" s="1" t="str">
        <f>IF(O192&gt;0,CONCATENATE(IF(AE192&lt;=12,AE192,AE192-12),IF(OR(AE192&lt;12,AE192=24),"am","pm"),"-",IF(AF192&lt;=12,AF192,AF192-12),IF(OR(AF192&lt;12,AF192=24),"am","pm")),"")</f>
        <v/>
      </c>
      <c r="AP192" s="1" t="str">
        <f>IF(R192&gt;0,CONCATENATE(IF(AG192&lt;=12,AG192,AG192-12),IF(OR(AG192&lt;12,AG192=24),"am","pm"),"-",IF(AH192&lt;=12,AH192,AH192-12),IF(OR(AH192&lt;12,AH192=24),"am","pm")),"")</f>
        <v/>
      </c>
      <c r="AQ192" s="1" t="str">
        <f>IF(T192&gt;0,CONCATENATE(IF(AI192&lt;=12,AI192,AI192-12),IF(OR(AI192&lt;12,AI192=24),"am","pm"),"-",IF(AJ192&lt;=12,AJ192,AJ192-12),IF(OR(AJ192&lt;12,AJ192=24),"am","pm")),"")</f>
        <v/>
      </c>
      <c r="AR192" s="8" t="s">
        <v>266</v>
      </c>
      <c r="AU192" s="1" t="s">
        <v>28</v>
      </c>
      <c r="AV192" s="5" t="s">
        <v>308</v>
      </c>
      <c r="AW192" s="5" t="s">
        <v>308</v>
      </c>
      <c r="AX192" s="6" t="str">
        <f>CONCATENATE("{
    'name': """,B192,""",
    'area': ","""",C192,""",",
"'hours': {
      'sunday-start':","""",H192,"""",", 'sunday-end':","""",I192,"""",", 'monday-start':","""",J192,"""",", 'monday-end':","""",K192,"""",", 'tuesday-start':","""",L192,"""",", 'tuesday-end':","""",M192,""", 'wednesday-start':","""",N192,""", 'wednesday-end':","""",O192,""", 'thursday-start':","""",P192,""", 'thursday-end':","""",Q192,""", 'friday-start':","""",R192,""", 'friday-end':","""",S192,""", 'saturday-start':","""",T192,""", 'saturday-end':","""",U192,"""","},","  'description': ","""",V192,"""",", 'link':","""",AR192,"""",", 'pricing':","""",E192,"""",",   'phone-number': ","""",F192,"""",", 'address': ","""",G192,"""",", 'other-amenities': [","'",AS192,"','",AT192,"','",AU192,"'","]",", 'has-drink':",AV192,", 'has-food':",AW192,"},")</f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92" s="1" t="str">
        <f>IF(AS192&gt;0,"&lt;img src=@img/outdoor.png@&gt;","")</f>
        <v/>
      </c>
      <c r="AZ192" s="1" t="str">
        <f>IF(AT192&gt;0,"&lt;img src=@img/pets.png@&gt;","")</f>
        <v/>
      </c>
      <c r="BA192" s="1" t="str">
        <f>IF(AU192="hard","&lt;img src=@img/hard.png@&gt;",IF(AU192="medium","&lt;img src=@img/medium.png@&gt;",IF(AU192="easy","&lt;img src=@img/easy.png@&gt;","")))</f>
        <v>&lt;img src=@img/medium.png@&gt;</v>
      </c>
      <c r="BB192" s="1" t="str">
        <f>IF(AV192="true","&lt;img src=@img/drinkicon.png@&gt;","")</f>
        <v/>
      </c>
      <c r="BC192" s="1" t="str">
        <f>IF(AW192="true","&lt;img src=@img/foodicon.png@&gt;","")</f>
        <v/>
      </c>
      <c r="BD192" s="1" t="str">
        <f>CONCATENATE(AY192,AZ192,BA192,BB192,BC192,BK192)</f>
        <v>&lt;img src=@img/medium.png@&gt;</v>
      </c>
      <c r="BE192" s="1" t="str">
        <f>CONCATENATE(IF(AS192&gt;0,"outdoor ",""),IF(AT192&gt;0,"pet ",""),IF(AV192="true","drink ",""),IF(AW192="true","food ",""),AU192," ",E192," ",C192,IF(BJ192=TRUE," kid",""))</f>
        <v>medium med old</v>
      </c>
      <c r="BF192" s="1" t="str">
        <f>IF(C192="old","Old Town",IF(C192="campus","Near Campus",IF(C192="sfoco","South Foco",IF(C192="nfoco","North Foco",IF(C192="midtown","Midtown",IF(C192="cwest","Campus West",IF(C192="efoco","East FoCo",IF(C192="windsor","Windsor",""))))))))</f>
        <v>Old Town</v>
      </c>
      <c r="BG192" s="1">
        <v>40.590724000000002</v>
      </c>
      <c r="BH192" s="1">
        <v>-105.073266</v>
      </c>
      <c r="BI192" s="1" t="str">
        <f>CONCATENATE("[",BG192,",",BH192,"],")</f>
        <v>[40.590724,-105.073266],</v>
      </c>
      <c r="BK192" s="1" t="str">
        <f>IF(BJ192&gt;0,"&lt;img src=@img/kidicon.png@&gt;","")</f>
        <v/>
      </c>
    </row>
    <row r="193" spans="2:63" ht="21" customHeight="1" x14ac:dyDescent="0.25">
      <c r="B193" s="17" t="s">
        <v>49</v>
      </c>
      <c r="C193" s="1" t="s">
        <v>310</v>
      </c>
      <c r="D193" s="1" t="s">
        <v>50</v>
      </c>
      <c r="E193" s="1" t="s">
        <v>432</v>
      </c>
      <c r="G193" s="3" t="s">
        <v>51</v>
      </c>
      <c r="W193" s="1" t="str">
        <f>IF(H193&gt;0,H193/100,"")</f>
        <v/>
      </c>
      <c r="X193" s="1" t="str">
        <f>IF(I193&gt;0,I193/100,"")</f>
        <v/>
      </c>
      <c r="Y193" s="1" t="str">
        <f>IF(J193&gt;0,J193/100,"")</f>
        <v/>
      </c>
      <c r="Z193" s="1" t="str">
        <f>IF(K193&gt;0,K193/100,"")</f>
        <v/>
      </c>
      <c r="AA193" s="1" t="str">
        <f>IF(L193&gt;0,L193/100,"")</f>
        <v/>
      </c>
      <c r="AB193" s="1" t="str">
        <f>IF(M193&gt;0,M193/100,"")</f>
        <v/>
      </c>
      <c r="AC193" s="1" t="str">
        <f>IF(N193&gt;0,N193/100,"")</f>
        <v/>
      </c>
      <c r="AD193" s="1" t="str">
        <f>IF(O193&gt;0,O193/100,"")</f>
        <v/>
      </c>
      <c r="AG193" s="1" t="str">
        <f>IF(R193&gt;0,R193/100,"")</f>
        <v/>
      </c>
      <c r="AH193" s="1" t="str">
        <f>IF(S193&gt;0,S193/100,"")</f>
        <v/>
      </c>
      <c r="AI193" s="1" t="str">
        <f>IF(T193&gt;0,T193/100,"")</f>
        <v/>
      </c>
      <c r="AJ193" s="1" t="str">
        <f>IF(U193&gt;0,U193/100,"")</f>
        <v/>
      </c>
      <c r="AK193" s="1" t="str">
        <f>IF(H193&gt;0,CONCATENATE(IF(W193&lt;=12,W193,W193-12),IF(OR(W193&lt;12,W193=24),"am","pm"),"-",IF(X193&lt;=12,X193,X193-12),IF(OR(X193&lt;12,X193=24),"am","pm")),"")</f>
        <v/>
      </c>
      <c r="AL193" s="1" t="str">
        <f>IF(J193&gt;0,CONCATENATE(IF(Y193&lt;=12,Y193,Y193-12),IF(OR(Y193&lt;12,Y193=24),"am","pm"),"-",IF(Z193&lt;=12,Z193,Z193-12),IF(OR(Z193&lt;12,Z193=24),"am","pm")),"")</f>
        <v/>
      </c>
      <c r="AM193" s="1" t="str">
        <f>IF(L193&gt;0,CONCATENATE(IF(AA193&lt;=12,AA193,AA193-12),IF(OR(AA193&lt;12,AA193=24),"am","pm"),"-",IF(AB193&lt;=12,AB193,AB193-12),IF(OR(AB193&lt;12,AB193=24),"am","pm")),"")</f>
        <v/>
      </c>
      <c r="AN193" s="1" t="str">
        <f>IF(N193&gt;0,CONCATENATE(IF(AC193&lt;=12,AC193,AC193-12),IF(OR(AC193&lt;12,AC193=24),"am","pm"),"-",IF(AD193&lt;=12,AD193,AD193-12),IF(OR(AD193&lt;12,AD193=24),"am","pm")),"")</f>
        <v/>
      </c>
      <c r="AO193" s="1" t="str">
        <f>IF(O193&gt;0,CONCATENATE(IF(AE193&lt;=12,AE193,AE193-12),IF(OR(AE193&lt;12,AE193=24),"am","pm"),"-",IF(AF193&lt;=12,AF193,AF193-12),IF(OR(AF193&lt;12,AF193=24),"am","pm")),"")</f>
        <v/>
      </c>
      <c r="AP193" s="1" t="str">
        <f>IF(R193&gt;0,CONCATENATE(IF(AG193&lt;=12,AG193,AG193-12),IF(OR(AG193&lt;12,AG193=24),"am","pm"),"-",IF(AH193&lt;=12,AH193,AH193-12),IF(OR(AH193&lt;12,AH193=24),"am","pm")),"")</f>
        <v/>
      </c>
      <c r="AQ193" s="1" t="str">
        <f>IF(T193&gt;0,CONCATENATE(IF(AI193&lt;=12,AI193,AI193-12),IF(OR(AI193&lt;12,AI193=24),"am","pm"),"-",IF(AJ193&lt;=12,AJ193,AJ193-12),IF(OR(AJ193&lt;12,AJ193=24),"am","pm")),"")</f>
        <v/>
      </c>
      <c r="AR193" s="1" t="s">
        <v>238</v>
      </c>
      <c r="AU193" s="1" t="s">
        <v>300</v>
      </c>
      <c r="AV193" s="5" t="s">
        <v>308</v>
      </c>
      <c r="AW193" s="5" t="s">
        <v>308</v>
      </c>
      <c r="AX193" s="6" t="str">
        <f>CONCATENATE("{
    'name': """,B193,""",
    'area': ","""",C193,""",",
"'hours': {
      'sunday-start':","""",H193,"""",", 'sunday-end':","""",I193,"""",", 'monday-start':","""",J193,"""",", 'monday-end':","""",K193,"""",", 'tuesday-start':","""",L193,"""",", 'tuesday-end':","""",M193,""", 'wednesday-start':","""",N193,""", 'wednesday-end':","""",O193,""", 'thursday-start':","""",P193,""", 'thursday-end':","""",Q193,""", 'friday-start':","""",R193,""", 'friday-end':","""",S193,""", 'saturday-start':","""",T193,""", 'saturday-end':","""",U193,"""","},","  'description': ","""",V193,"""",", 'link':","""",AR193,"""",", 'pricing':","""",E193,"""",",   'phone-number': ","""",F193,"""",", 'address': ","""",G193,"""",", 'other-amenities': [","'",AS193,"','",AT193,"','",AU193,"'","]",", 'has-drink':",AV193,", 'has-food':",AW193,"},")</f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93" s="1" t="str">
        <f>IF(AS193&gt;0,"&lt;img src=@img/outdoor.png@&gt;","")</f>
        <v/>
      </c>
      <c r="AZ193" s="1" t="str">
        <f>IF(AT193&gt;0,"&lt;img src=@img/pets.png@&gt;","")</f>
        <v/>
      </c>
      <c r="BA193" s="1" t="str">
        <f>IF(AU193="hard","&lt;img src=@img/hard.png@&gt;",IF(AU193="medium","&lt;img src=@img/medium.png@&gt;",IF(AU193="easy","&lt;img src=@img/easy.png@&gt;","")))</f>
        <v>&lt;img src=@img/easy.png@&gt;</v>
      </c>
      <c r="BB193" s="1" t="str">
        <f>IF(AV193="true","&lt;img src=@img/drinkicon.png@&gt;","")</f>
        <v/>
      </c>
      <c r="BC193" s="1" t="str">
        <f>IF(AW193="true","&lt;img src=@img/foodicon.png@&gt;","")</f>
        <v/>
      </c>
      <c r="BD193" s="1" t="str">
        <f>CONCATENATE(AY193,AZ193,BA193,BB193,BC193,BK193)</f>
        <v>&lt;img src=@img/easy.png@&gt;</v>
      </c>
      <c r="BE193" s="1" t="str">
        <f>CONCATENATE(IF(AS193&gt;0,"outdoor ",""),IF(AT193&gt;0,"pet ",""),IF(AV193="true","drink ",""),IF(AW193="true","food ",""),AU193," ",E193," ",C193,IF(BJ193=TRUE," kid",""))</f>
        <v>easy med midtown</v>
      </c>
      <c r="BF193" s="1" t="str">
        <f>IF(C193="old","Old Town",IF(C193="campus","Near Campus",IF(C193="sfoco","South Foco",IF(C193="nfoco","North Foco",IF(C193="midtown","Midtown",IF(C193="cwest","Campus West",IF(C193="efoco","East FoCo",IF(C193="windsor","Windsor",""))))))))</f>
        <v>Midtown</v>
      </c>
      <c r="BG193" s="1">
        <v>40.541967999999997</v>
      </c>
      <c r="BH193" s="1">
        <v>-105.079037</v>
      </c>
      <c r="BI193" s="1" t="str">
        <f>CONCATENATE("[",BG193,",",BH193,"],")</f>
        <v>[40.541968,-105.079037],</v>
      </c>
      <c r="BK193" s="1" t="str">
        <f>IF(BJ193&gt;0,"&lt;img src=@img/kidicon.png@&gt;","")</f>
        <v/>
      </c>
    </row>
    <row r="194" spans="2:63" ht="21" customHeight="1" x14ac:dyDescent="0.25">
      <c r="B194" s="1" t="s">
        <v>652</v>
      </c>
      <c r="C194" s="1" t="s">
        <v>430</v>
      </c>
      <c r="G194" s="9" t="s">
        <v>653</v>
      </c>
      <c r="W194" s="1" t="str">
        <f>IF(H194&gt;0,H194/100,"")</f>
        <v/>
      </c>
      <c r="X194" s="1" t="str">
        <f>IF(I194&gt;0,I194/100,"")</f>
        <v/>
      </c>
      <c r="Y194" s="1" t="str">
        <f>IF(J194&gt;0,J194/100,"")</f>
        <v/>
      </c>
      <c r="Z194" s="1" t="str">
        <f>IF(K194&gt;0,K194/100,"")</f>
        <v/>
      </c>
      <c r="AA194" s="1" t="str">
        <f>IF(L194&gt;0,L194/100,"")</f>
        <v/>
      </c>
      <c r="AB194" s="1" t="str">
        <f>IF(M194&gt;0,M194/100,"")</f>
        <v/>
      </c>
      <c r="AC194" s="1" t="str">
        <f>IF(N194&gt;0,N194/100,"")</f>
        <v/>
      </c>
      <c r="AD194" s="1" t="str">
        <f>IF(O194&gt;0,O194/100,"")</f>
        <v/>
      </c>
      <c r="AG194" s="1" t="str">
        <f>IF(R194&gt;0,R194/100,"")</f>
        <v/>
      </c>
      <c r="AH194" s="1" t="str">
        <f>IF(S194&gt;0,S194/100,"")</f>
        <v/>
      </c>
      <c r="AI194" s="1" t="str">
        <f>IF(T194&gt;0,T194/100,"")</f>
        <v/>
      </c>
      <c r="AJ194" s="1" t="str">
        <f>IF(U194&gt;0,U194/100,"")</f>
        <v/>
      </c>
      <c r="AK194" s="1" t="str">
        <f>IF(H194&gt;0,CONCATENATE(IF(W194&lt;=12,W194,W194-12),IF(OR(W194&lt;12,W194=24),"am","pm"),"-",IF(X194&lt;=12,X194,X194-12),IF(OR(X194&lt;12,X194=24),"am","pm")),"")</f>
        <v/>
      </c>
      <c r="AL194" s="1" t="str">
        <f>IF(J194&gt;0,CONCATENATE(IF(Y194&lt;=12,Y194,Y194-12),IF(OR(Y194&lt;12,Y194=24),"am","pm"),"-",IF(Z194&lt;=12,Z194,Z194-12),IF(OR(Z194&lt;12,Z194=24),"am","pm")),"")</f>
        <v/>
      </c>
      <c r="AM194" s="1" t="str">
        <f>IF(L194&gt;0,CONCATENATE(IF(AA194&lt;=12,AA194,AA194-12),IF(OR(AA194&lt;12,AA194=24),"am","pm"),"-",IF(AB194&lt;=12,AB194,AB194-12),IF(OR(AB194&lt;12,AB194=24),"am","pm")),"")</f>
        <v/>
      </c>
      <c r="AN194" s="1" t="str">
        <f>IF(N194&gt;0,CONCATENATE(IF(AC194&lt;=12,AC194,AC194-12),IF(OR(AC194&lt;12,AC194=24),"am","pm"),"-",IF(AD194&lt;=12,AD194,AD194-12),IF(OR(AD194&lt;12,AD194=24),"am","pm")),"")</f>
        <v/>
      </c>
      <c r="AO194" s="1" t="str">
        <f>IF(O194&gt;0,CONCATENATE(IF(AE194&lt;=12,AE194,AE194-12),IF(OR(AE194&lt;12,AE194=24),"am","pm"),"-",IF(AF194&lt;=12,AF194,AF194-12),IF(OR(AF194&lt;12,AF194=24),"am","pm")),"")</f>
        <v/>
      </c>
      <c r="AP194" s="1" t="str">
        <f>IF(R194&gt;0,CONCATENATE(IF(AG194&lt;=12,AG194,AG194-12),IF(OR(AG194&lt;12,AG194=24),"am","pm"),"-",IF(AH194&lt;=12,AH194,AH194-12),IF(OR(AH194&lt;12,AH194=24),"am","pm")),"")</f>
        <v/>
      </c>
      <c r="AQ194" s="1" t="str">
        <f>IF(T194&gt;0,CONCATENATE(IF(AI194&lt;=12,AI194,AI194-12),IF(OR(AI194&lt;12,AI194=24),"am","pm"),"-",IF(AJ194&lt;=12,AJ194,AJ194-12),IF(OR(AJ194&lt;12,AJ194=24),"am","pm")),"")</f>
        <v/>
      </c>
      <c r="AR194" s="15" t="s">
        <v>654</v>
      </c>
      <c r="AS194" s="1" t="s">
        <v>296</v>
      </c>
      <c r="AU194" s="1" t="s">
        <v>28</v>
      </c>
      <c r="AV194" s="1" t="b">
        <v>0</v>
      </c>
      <c r="AW194" s="1" t="b">
        <v>0</v>
      </c>
      <c r="AX194" s="6" t="str">
        <f>CONCATENATE("{
    'name': """,B194,""",
    'area': ","""",C194,""",",
"'hours': {
      'sunday-start':","""",H194,"""",", 'sunday-end':","""",I194,"""",", 'monday-start':","""",J194,"""",", 'monday-end':","""",K194,"""",", 'tuesday-start':","""",L194,"""",", 'tuesday-end':","""",M194,""", 'wednesday-start':","""",N194,""", 'wednesday-end':","""",O194,""", 'thursday-start':","""",P194,""", 'thursday-end':","""",Q194,""", 'friday-start':","""",R194,""", 'friday-end':","""",S194,""", 'saturday-start':","""",T194,""", 'saturday-end':","""",U194,"""","},","  'description': ","""",V194,"""",", 'link':","""",AR194,"""",", 'pricing':","""",E194,"""",",   'phone-number': ","""",F194,"""",", 'address': ","""",G194,"""",", 'other-amenities': [","'",AS194,"','",AT194,"','",AU194,"'","]",", 'has-drink':",AV194,", 'has-food':",AW194,"},")</f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94" s="1" t="str">
        <f>IF(AS194&gt;0,"&lt;img src=@img/outdoor.png@&gt;","")</f>
        <v>&lt;img src=@img/outdoor.png@&gt;</v>
      </c>
      <c r="AZ194" s="1" t="str">
        <f>IF(AT194&gt;0,"&lt;img src=@img/pets.png@&gt;","")</f>
        <v/>
      </c>
      <c r="BA194" s="1" t="str">
        <f>IF(AU194="hard","&lt;img src=@img/hard.png@&gt;",IF(AU194="medium","&lt;img src=@img/medium.png@&gt;",IF(AU194="easy","&lt;img src=@img/easy.png@&gt;","")))</f>
        <v>&lt;img src=@img/medium.png@&gt;</v>
      </c>
      <c r="BB194" s="1" t="str">
        <f>IF(AV194="true","&lt;img src=@img/drinkicon.png@&gt;","")</f>
        <v/>
      </c>
      <c r="BC194" s="1" t="str">
        <f>IF(AW194="true","&lt;img src=@img/foodicon.png@&gt;","")</f>
        <v/>
      </c>
      <c r="BD194" s="1" t="str">
        <f>CONCATENATE(AY194,AZ194,BA194,BB194,BC194,BK194)</f>
        <v>&lt;img src=@img/outdoor.png@&gt;&lt;img src=@img/medium.png@&gt;</v>
      </c>
      <c r="BE194" s="1" t="str">
        <f>CONCATENATE(IF(AS194&gt;0,"outdoor ",""),IF(AT194&gt;0,"pet ",""),IF(AV194="true","drink ",""),IF(AW194="true","food ",""),AU194," ",E194," ",C194,IF(BJ194=TRUE," kid",""))</f>
        <v>outdoor medium  cwest</v>
      </c>
      <c r="BF194" s="1" t="str">
        <f>IF(C194="old","Old Town",IF(C194="campus","Near Campus",IF(C194="sfoco","South Foco",IF(C194="nfoco","North Foco",IF(C194="midtown","Midtown",IF(C194="cwest","Campus West",IF(C194="efoco","East FoCo",IF(C194="windsor","Windsor",""))))))))</f>
        <v>Campus West</v>
      </c>
      <c r="BG194" s="1">
        <v>40.57488</v>
      </c>
      <c r="BH194" s="1">
        <v>-105.10039</v>
      </c>
      <c r="BI194" s="1" t="str">
        <f>CONCATENATE("[",BG194,",",BH194,"],")</f>
        <v>[40.57488,-105.10039],</v>
      </c>
    </row>
    <row r="195" spans="2:63" ht="21" customHeight="1" x14ac:dyDescent="0.25">
      <c r="B195" s="1" t="s">
        <v>227</v>
      </c>
      <c r="C195" s="1" t="s">
        <v>429</v>
      </c>
      <c r="D195" s="1" t="s">
        <v>272</v>
      </c>
      <c r="E195" s="1" t="s">
        <v>432</v>
      </c>
      <c r="G195" s="1" t="s">
        <v>228</v>
      </c>
      <c r="W195" s="1" t="str">
        <f>IF(H195&gt;0,H195/100,"")</f>
        <v/>
      </c>
      <c r="X195" s="1" t="str">
        <f>IF(I195&gt;0,I195/100,"")</f>
        <v/>
      </c>
      <c r="Y195" s="1" t="str">
        <f>IF(J195&gt;0,J195/100,"")</f>
        <v/>
      </c>
      <c r="Z195" s="1" t="str">
        <f>IF(K195&gt;0,K195/100,"")</f>
        <v/>
      </c>
      <c r="AA195" s="1" t="str">
        <f>IF(L195&gt;0,L195/100,"")</f>
        <v/>
      </c>
      <c r="AB195" s="1" t="str">
        <f>IF(M195&gt;0,M195/100,"")</f>
        <v/>
      </c>
      <c r="AC195" s="1" t="str">
        <f>IF(N195&gt;0,N195/100,"")</f>
        <v/>
      </c>
      <c r="AD195" s="1" t="str">
        <f>IF(O195&gt;0,O195/100,"")</f>
        <v/>
      </c>
      <c r="AG195" s="1" t="str">
        <f>IF(R195&gt;0,R195/100,"")</f>
        <v/>
      </c>
      <c r="AH195" s="1" t="str">
        <f>IF(S195&gt;0,S195/100,"")</f>
        <v/>
      </c>
      <c r="AI195" s="1" t="str">
        <f>IF(T195&gt;0,T195/100,"")</f>
        <v/>
      </c>
      <c r="AJ195" s="1" t="str">
        <f>IF(U195&gt;0,U195/100,"")</f>
        <v/>
      </c>
      <c r="AK195" s="1" t="str">
        <f>IF(H195&gt;0,CONCATENATE(IF(W195&lt;=12,W195,W195-12),IF(OR(W195&lt;12,W195=24),"am","pm"),"-",IF(X195&lt;=12,X195,X195-12),IF(OR(X195&lt;12,X195=24),"am","pm")),"")</f>
        <v/>
      </c>
      <c r="AL195" s="1" t="str">
        <f>IF(J195&gt;0,CONCATENATE(IF(Y195&lt;=12,Y195,Y195-12),IF(OR(Y195&lt;12,Y195=24),"am","pm"),"-",IF(Z195&lt;=12,Z195,Z195-12),IF(OR(Z195&lt;12,Z195=24),"am","pm")),"")</f>
        <v/>
      </c>
      <c r="AM195" s="1" t="str">
        <f>IF(L195&gt;0,CONCATENATE(IF(AA195&lt;=12,AA195,AA195-12),IF(OR(AA195&lt;12,AA195=24),"am","pm"),"-",IF(AB195&lt;=12,AB195,AB195-12),IF(OR(AB195&lt;12,AB195=24),"am","pm")),"")</f>
        <v/>
      </c>
      <c r="AN195" s="1" t="str">
        <f>IF(N195&gt;0,CONCATENATE(IF(AC195&lt;=12,AC195,AC195-12),IF(OR(AC195&lt;12,AC195=24),"am","pm"),"-",IF(AD195&lt;=12,AD195,AD195-12),IF(OR(AD195&lt;12,AD195=24),"am","pm")),"")</f>
        <v/>
      </c>
      <c r="AO195" s="1" t="str">
        <f>IF(O195&gt;0,CONCATENATE(IF(AE195&lt;=12,AE195,AE195-12),IF(OR(AE195&lt;12,AE195=24),"am","pm"),"-",IF(AF195&lt;=12,AF195,AF195-12),IF(OR(AF195&lt;12,AF195=24),"am","pm")),"")</f>
        <v/>
      </c>
      <c r="AP195" s="1" t="str">
        <f>IF(R195&gt;0,CONCATENATE(IF(AG195&lt;=12,AG195,AG195-12),IF(OR(AG195&lt;12,AG195=24),"am","pm"),"-",IF(AH195&lt;=12,AH195,AH195-12),IF(OR(AH195&lt;12,AH195=24),"am","pm")),"")</f>
        <v/>
      </c>
      <c r="AQ195" s="1" t="str">
        <f>IF(T195&gt;0,CONCATENATE(IF(AI195&lt;=12,AI195,AI195-12),IF(OR(AI195&lt;12,AI195=24),"am","pm"),"-",IF(AJ195&lt;=12,AJ195,AJ195-12),IF(OR(AJ195&lt;12,AJ195=24),"am","pm")),"")</f>
        <v/>
      </c>
      <c r="AR195" s="14" t="s">
        <v>358</v>
      </c>
      <c r="AS195" s="1" t="s">
        <v>296</v>
      </c>
      <c r="AT195" s="1" t="s">
        <v>306</v>
      </c>
      <c r="AU195" s="1" t="s">
        <v>28</v>
      </c>
      <c r="AV195" s="5" t="s">
        <v>308</v>
      </c>
      <c r="AW195" s="5" t="s">
        <v>308</v>
      </c>
      <c r="AX195" s="6" t="str">
        <f>CONCATENATE("{
    'name': """,B195,""",
    'area': ","""",C195,""",",
"'hours': {
      'sunday-start':","""",H195,"""",", 'sunday-end':","""",I195,"""",", 'monday-start':","""",J195,"""",", 'monday-end':","""",K195,"""",", 'tuesday-start':","""",L195,"""",", 'tuesday-end':","""",M195,""", 'wednesday-start':","""",N195,""", 'wednesday-end':","""",O195,""", 'thursday-start':","""",P195,""", 'thursday-end':","""",Q195,""", 'friday-start':","""",R195,""", 'friday-end':","""",S195,""", 'saturday-start':","""",T195,""", 'saturday-end':","""",U195,"""","},","  'description': ","""",V195,"""",", 'link':","""",AR195,"""",", 'pricing':","""",E195,"""",",   'phone-number': ","""",F195,"""",", 'address': ","""",G195,"""",", 'other-amenities': [","'",AS195,"','",AT195,"','",AU195,"'","]",", 'has-drink':",AV195,", 'has-food':",AW195,"},")</f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95" s="1" t="str">
        <f>IF(AS195&gt;0,"&lt;img src=@img/outdoor.png@&gt;","")</f>
        <v>&lt;img src=@img/outdoor.png@&gt;</v>
      </c>
      <c r="AZ195" s="1" t="str">
        <f>IF(AT195&gt;0,"&lt;img src=@img/pets.png@&gt;","")</f>
        <v>&lt;img src=@img/pets.png@&gt;</v>
      </c>
      <c r="BA195" s="1" t="str">
        <f>IF(AU195="hard","&lt;img src=@img/hard.png@&gt;",IF(AU195="medium","&lt;img src=@img/medium.png@&gt;",IF(AU195="easy","&lt;img src=@img/easy.png@&gt;","")))</f>
        <v>&lt;img src=@img/medium.png@&gt;</v>
      </c>
      <c r="BB195" s="1" t="str">
        <f>IF(AV195="true","&lt;img src=@img/drinkicon.png@&gt;","")</f>
        <v/>
      </c>
      <c r="BC195" s="1" t="str">
        <f>IF(AW195="true","&lt;img src=@img/foodicon.png@&gt;","")</f>
        <v/>
      </c>
      <c r="BD195" s="1" t="str">
        <f>CONCATENATE(AY195,AZ195,BA195,BB195,BC195,BK195)</f>
        <v>&lt;img src=@img/outdoor.png@&gt;&lt;img src=@img/pets.png@&gt;&lt;img src=@img/medium.png@&gt;</v>
      </c>
      <c r="BE195" s="1" t="str">
        <f>CONCATENATE(IF(AS195&gt;0,"outdoor ",""),IF(AT195&gt;0,"pet ",""),IF(AV195="true","drink ",""),IF(AW195="true","food ",""),AU195," ",E195," ",C195,IF(BJ195=TRUE," kid",""))</f>
        <v>outdoor pet medium med sfoco</v>
      </c>
      <c r="BF195" s="1" t="str">
        <f>IF(C195="old","Old Town",IF(C195="campus","Near Campus",IF(C195="sfoco","South Foco",IF(C195="nfoco","North Foco",IF(C195="midtown","Midtown",IF(C195="cwest","Campus West",IF(C195="efoco","East FoCo",IF(C195="windsor","Windsor",""))))))))</f>
        <v>South Foco</v>
      </c>
      <c r="BG195" s="1">
        <v>40.522742000000001</v>
      </c>
      <c r="BH195" s="1">
        <v>-105.078374</v>
      </c>
      <c r="BI195" s="1" t="str">
        <f>CONCATENATE("[",BG195,",",BH195,"],")</f>
        <v>[40.522742,-105.078374],</v>
      </c>
      <c r="BK195" s="1" t="str">
        <f>IF(BJ195&gt;0,"&lt;img src=@img/kidicon.png@&gt;","")</f>
        <v/>
      </c>
    </row>
  </sheetData>
  <autoFilter ref="C2:C190"/>
  <sortState ref="B2:BL195">
    <sortCondition ref="B2:B195"/>
  </sortState>
  <hyperlinks>
    <hyperlink ref="G134" r:id="rId1" display="https://www.google.com/maps/dir/Current+Location/101 S. College Avenue, Fort Collins, CO 80524"/>
    <hyperlink ref="AR42" r:id="rId2"/>
    <hyperlink ref="AR96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62" r:id="rId12"/>
    <hyperlink ref="AR53" r:id="rId13"/>
    <hyperlink ref="AR124" r:id="rId14"/>
    <hyperlink ref="AR92" r:id="rId15"/>
    <hyperlink ref="AR62" r:id="rId16"/>
    <hyperlink ref="AR165" r:id="rId17"/>
    <hyperlink ref="AR150" r:id="rId18"/>
    <hyperlink ref="AR19" r:id="rId19"/>
    <hyperlink ref="AR10" r:id="rId20"/>
    <hyperlink ref="AR160" r:id="rId21"/>
    <hyperlink ref="AR89" r:id="rId22"/>
    <hyperlink ref="AR152" r:id="rId23"/>
    <hyperlink ref="AR110" r:id="rId24"/>
    <hyperlink ref="AR189" r:id="rId25"/>
    <hyperlink ref="AR91" r:id="rId26"/>
    <hyperlink ref="AR15" r:id="rId27"/>
    <hyperlink ref="AR84" r:id="rId28"/>
    <hyperlink ref="AR5" r:id="rId29"/>
    <hyperlink ref="AR7" r:id="rId30"/>
    <hyperlink ref="AR43" r:id="rId31"/>
    <hyperlink ref="AR45" r:id="rId32"/>
    <hyperlink ref="AR56" r:id="rId33"/>
    <hyperlink ref="AR81" r:id="rId34"/>
    <hyperlink ref="AR103" r:id="rId35"/>
    <hyperlink ref="AR111" r:id="rId36"/>
    <hyperlink ref="AR113" r:id="rId37"/>
    <hyperlink ref="AR134" r:id="rId38"/>
    <hyperlink ref="AR16" r:id="rId39"/>
    <hyperlink ref="AR24" r:id="rId40"/>
    <hyperlink ref="AR61" r:id="rId41"/>
    <hyperlink ref="AR79" r:id="rId42"/>
    <hyperlink ref="AR83" r:id="rId43"/>
    <hyperlink ref="AR107" r:id="rId44"/>
    <hyperlink ref="AR126" r:id="rId45"/>
    <hyperlink ref="AR136" r:id="rId46"/>
    <hyperlink ref="AR141" r:id="rId47"/>
    <hyperlink ref="AR148" r:id="rId48"/>
    <hyperlink ref="AR168" r:id="rId49"/>
    <hyperlink ref="AR180" r:id="rId50"/>
    <hyperlink ref="AR195" r:id="rId51"/>
    <hyperlink ref="AR23" r:id="rId52"/>
    <hyperlink ref="AR57" r:id="rId53"/>
    <hyperlink ref="AR65" r:id="rId54"/>
    <hyperlink ref="AR66" r:id="rId55"/>
    <hyperlink ref="AR76" r:id="rId56"/>
    <hyperlink ref="AR98" r:id="rId57"/>
    <hyperlink ref="AR149" r:id="rId58"/>
    <hyperlink ref="AR183" r:id="rId59"/>
    <hyperlink ref="AR58" r:id="rId60"/>
    <hyperlink ref="AR78" r:id="rId61"/>
    <hyperlink ref="AR47" r:id="rId62"/>
    <hyperlink ref="AR9" r:id="rId63"/>
    <hyperlink ref="AR173" r:id="rId64"/>
    <hyperlink ref="B11" r:id="rId65" display="https://www.yelp.com/biz/avuncular-bobs-beerhouse-fort-collins"/>
    <hyperlink ref="AR171" r:id="rId66"/>
  </hyperlinks>
  <pageMargins left="0.7" right="0.7" top="0.75" bottom="0.75" header="0.3" footer="0.3"/>
  <pageSetup orientation="portrait" r:id="rId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zoomScaleNormal="100" workbookViewId="0">
      <selection activeCell="E1" sqref="E1:F7"/>
    </sheetView>
  </sheetViews>
  <sheetFormatPr defaultRowHeight="15" x14ac:dyDescent="0.25"/>
  <cols>
    <col min="2" max="2" width="37" bestFit="1" customWidth="1"/>
  </cols>
  <sheetData>
    <row r="1" spans="2:6" x14ac:dyDescent="0.25">
      <c r="B1" s="11" t="s">
        <v>776</v>
      </c>
      <c r="C1" s="11" t="s">
        <v>777</v>
      </c>
      <c r="D1" s="11" t="s">
        <v>778</v>
      </c>
      <c r="E1" s="11">
        <v>40.589424999999999</v>
      </c>
      <c r="F1">
        <v>-105.076553</v>
      </c>
    </row>
    <row r="2" spans="2:6" x14ac:dyDescent="0.25">
      <c r="B2" s="11" t="s">
        <v>779</v>
      </c>
      <c r="C2" s="11" t="s">
        <v>777</v>
      </c>
      <c r="D2" s="11" t="s">
        <v>778</v>
      </c>
      <c r="E2" s="11">
        <v>40.589759999999998</v>
      </c>
      <c r="F2">
        <v>-105.076497</v>
      </c>
    </row>
    <row r="3" spans="2:6" x14ac:dyDescent="0.25">
      <c r="B3" s="11" t="s">
        <v>780</v>
      </c>
      <c r="C3" s="11" t="s">
        <v>777</v>
      </c>
      <c r="D3" s="11" t="s">
        <v>781</v>
      </c>
      <c r="E3" s="11">
        <v>40.523972999999998</v>
      </c>
      <c r="F3">
        <v>-105.025125</v>
      </c>
    </row>
    <row r="4" spans="2:6" x14ac:dyDescent="0.25">
      <c r="B4" s="11" t="s">
        <v>782</v>
      </c>
      <c r="C4" s="11" t="s">
        <v>777</v>
      </c>
      <c r="D4" s="11" t="s">
        <v>783</v>
      </c>
      <c r="E4" s="11">
        <v>40.551048999999999</v>
      </c>
      <c r="F4">
        <v>-105.05831000000001</v>
      </c>
    </row>
    <row r="5" spans="2:6" x14ac:dyDescent="0.25">
      <c r="B5" s="11" t="s">
        <v>784</v>
      </c>
      <c r="C5" s="11" t="s">
        <v>777</v>
      </c>
      <c r="D5" s="11" t="s">
        <v>783</v>
      </c>
      <c r="E5" s="11">
        <v>40.563256000000003</v>
      </c>
      <c r="F5">
        <v>-105.07746400000001</v>
      </c>
    </row>
    <row r="6" spans="2:6" x14ac:dyDescent="0.25">
      <c r="B6" s="11" t="s">
        <v>785</v>
      </c>
      <c r="C6" s="11" t="s">
        <v>777</v>
      </c>
      <c r="D6" s="11" t="s">
        <v>783</v>
      </c>
      <c r="E6" s="11">
        <v>40.527959000000003</v>
      </c>
      <c r="F6">
        <v>-105.07761600000001</v>
      </c>
    </row>
    <row r="7" spans="2:6" x14ac:dyDescent="0.25">
      <c r="B7" s="11" t="s">
        <v>786</v>
      </c>
      <c r="C7" s="11" t="s">
        <v>777</v>
      </c>
      <c r="D7" s="11" t="s">
        <v>778</v>
      </c>
      <c r="E7">
        <v>40.586450999999997</v>
      </c>
      <c r="F7">
        <v>-105.078568</v>
      </c>
    </row>
    <row r="8" spans="2:6" x14ac:dyDescent="0.25">
      <c r="B8" s="11"/>
      <c r="C8" s="11"/>
      <c r="D8" s="11"/>
    </row>
    <row r="9" spans="2:6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2018-11-28T21:52:44Z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