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K32" i="1" l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AX3" i="1"/>
  <c r="AY3" i="1"/>
  <c r="AZ3" i="1"/>
  <c r="BA3" i="1"/>
  <c r="BB3" i="1"/>
  <c r="BC3" i="1"/>
  <c r="BE3" i="1"/>
  <c r="BF3" i="1"/>
  <c r="AX4" i="1"/>
  <c r="AY4" i="1"/>
  <c r="AZ4" i="1"/>
  <c r="BA4" i="1"/>
  <c r="BB4" i="1"/>
  <c r="BC4" i="1"/>
  <c r="BE4" i="1"/>
  <c r="BF4" i="1"/>
  <c r="AX5" i="1"/>
  <c r="AY5" i="1"/>
  <c r="AZ5" i="1"/>
  <c r="BA5" i="1"/>
  <c r="BB5" i="1"/>
  <c r="BC5" i="1"/>
  <c r="BE5" i="1"/>
  <c r="BF5" i="1"/>
  <c r="AX6" i="1"/>
  <c r="AY6" i="1"/>
  <c r="AZ6" i="1"/>
  <c r="BA6" i="1"/>
  <c r="BB6" i="1"/>
  <c r="BC6" i="1"/>
  <c r="BE6" i="1"/>
  <c r="BF6" i="1"/>
  <c r="AX7" i="1"/>
  <c r="AY7" i="1"/>
  <c r="AZ7" i="1"/>
  <c r="BA7" i="1"/>
  <c r="BB7" i="1"/>
  <c r="BC7" i="1"/>
  <c r="BE7" i="1"/>
  <c r="BF7" i="1"/>
  <c r="AX8" i="1"/>
  <c r="AY8" i="1"/>
  <c r="AZ8" i="1"/>
  <c r="BA8" i="1"/>
  <c r="BB8" i="1"/>
  <c r="BC8" i="1"/>
  <c r="BE8" i="1"/>
  <c r="BF8" i="1"/>
  <c r="AX9" i="1"/>
  <c r="AY9" i="1"/>
  <c r="AZ9" i="1"/>
  <c r="BA9" i="1"/>
  <c r="BB9" i="1"/>
  <c r="BC9" i="1"/>
  <c r="BE9" i="1"/>
  <c r="BF9" i="1"/>
  <c r="AX10" i="1"/>
  <c r="AY10" i="1"/>
  <c r="AZ10" i="1"/>
  <c r="BA10" i="1"/>
  <c r="BB10" i="1"/>
  <c r="BC10" i="1"/>
  <c r="BE10" i="1"/>
  <c r="BF10" i="1"/>
  <c r="AX11" i="1"/>
  <c r="AY11" i="1"/>
  <c r="AZ11" i="1"/>
  <c r="BA11" i="1"/>
  <c r="BB11" i="1"/>
  <c r="BC11" i="1"/>
  <c r="BE11" i="1"/>
  <c r="BF11" i="1"/>
  <c r="AX12" i="1"/>
  <c r="AY12" i="1"/>
  <c r="AZ12" i="1"/>
  <c r="BA12" i="1"/>
  <c r="BB12" i="1"/>
  <c r="BC12" i="1"/>
  <c r="BE12" i="1"/>
  <c r="BF12" i="1"/>
  <c r="AX13" i="1"/>
  <c r="AY13" i="1"/>
  <c r="AZ13" i="1"/>
  <c r="BA13" i="1"/>
  <c r="BB13" i="1"/>
  <c r="BC13" i="1"/>
  <c r="BE13" i="1"/>
  <c r="BF13" i="1"/>
  <c r="AX14" i="1"/>
  <c r="AY14" i="1"/>
  <c r="AZ14" i="1"/>
  <c r="BA14" i="1"/>
  <c r="BB14" i="1"/>
  <c r="BC14" i="1"/>
  <c r="BE14" i="1"/>
  <c r="BF14" i="1"/>
  <c r="AX15" i="1"/>
  <c r="AY15" i="1"/>
  <c r="AZ15" i="1"/>
  <c r="BA15" i="1"/>
  <c r="BB15" i="1"/>
  <c r="BC15" i="1"/>
  <c r="BE15" i="1"/>
  <c r="BF15" i="1"/>
  <c r="AX16" i="1"/>
  <c r="AY16" i="1"/>
  <c r="AZ16" i="1"/>
  <c r="BA16" i="1"/>
  <c r="BB16" i="1"/>
  <c r="BC16" i="1"/>
  <c r="BE16" i="1"/>
  <c r="BF16" i="1"/>
  <c r="AX17" i="1"/>
  <c r="AY17" i="1"/>
  <c r="AZ17" i="1"/>
  <c r="BA17" i="1"/>
  <c r="BB17" i="1"/>
  <c r="BC17" i="1"/>
  <c r="BE17" i="1"/>
  <c r="BF17" i="1"/>
  <c r="AX18" i="1"/>
  <c r="AY18" i="1"/>
  <c r="AZ18" i="1"/>
  <c r="BA18" i="1"/>
  <c r="BB18" i="1"/>
  <c r="BC18" i="1"/>
  <c r="BE18" i="1"/>
  <c r="BF18" i="1"/>
  <c r="AX19" i="1"/>
  <c r="AY19" i="1"/>
  <c r="AZ19" i="1"/>
  <c r="BA19" i="1"/>
  <c r="BB19" i="1"/>
  <c r="BC19" i="1"/>
  <c r="BE19" i="1"/>
  <c r="BF19" i="1"/>
  <c r="AX20" i="1"/>
  <c r="AY20" i="1"/>
  <c r="AZ20" i="1"/>
  <c r="BA20" i="1"/>
  <c r="BB20" i="1"/>
  <c r="BC20" i="1"/>
  <c r="BE20" i="1"/>
  <c r="BF20" i="1"/>
  <c r="AX21" i="1"/>
  <c r="AY21" i="1"/>
  <c r="AZ21" i="1"/>
  <c r="BA21" i="1"/>
  <c r="BB21" i="1"/>
  <c r="BC21" i="1"/>
  <c r="BE21" i="1"/>
  <c r="BF21" i="1"/>
  <c r="AX22" i="1"/>
  <c r="AY22" i="1"/>
  <c r="AZ22" i="1"/>
  <c r="BA22" i="1"/>
  <c r="BB22" i="1"/>
  <c r="BC22" i="1"/>
  <c r="BE22" i="1"/>
  <c r="BF22" i="1"/>
  <c r="AX23" i="1"/>
  <c r="AY23" i="1"/>
  <c r="AZ23" i="1"/>
  <c r="BA23" i="1"/>
  <c r="BB23" i="1"/>
  <c r="BC23" i="1"/>
  <c r="BE23" i="1"/>
  <c r="BF23" i="1"/>
  <c r="AX24" i="1"/>
  <c r="AY24" i="1"/>
  <c r="AZ24" i="1"/>
  <c r="BA24" i="1"/>
  <c r="BB24" i="1"/>
  <c r="BC24" i="1"/>
  <c r="BE24" i="1"/>
  <c r="BF24" i="1"/>
  <c r="AX25" i="1"/>
  <c r="AY25" i="1"/>
  <c r="AZ25" i="1"/>
  <c r="BA25" i="1"/>
  <c r="BB25" i="1"/>
  <c r="BC25" i="1"/>
  <c r="BE25" i="1"/>
  <c r="BF25" i="1"/>
  <c r="AX26" i="1"/>
  <c r="AY26" i="1"/>
  <c r="AZ26" i="1"/>
  <c r="BA26" i="1"/>
  <c r="BB26" i="1"/>
  <c r="BC26" i="1"/>
  <c r="BE26" i="1"/>
  <c r="BF26" i="1"/>
  <c r="AX27" i="1"/>
  <c r="AY27" i="1"/>
  <c r="AZ27" i="1"/>
  <c r="BA27" i="1"/>
  <c r="BB27" i="1"/>
  <c r="BC27" i="1"/>
  <c r="BE27" i="1"/>
  <c r="BF27" i="1"/>
  <c r="AX28" i="1"/>
  <c r="AY28" i="1"/>
  <c r="AZ28" i="1"/>
  <c r="BA28" i="1"/>
  <c r="BB28" i="1"/>
  <c r="BC28" i="1"/>
  <c r="BE28" i="1"/>
  <c r="BF28" i="1"/>
  <c r="AX29" i="1"/>
  <c r="AY29" i="1"/>
  <c r="AZ29" i="1"/>
  <c r="BA29" i="1"/>
  <c r="BB29" i="1"/>
  <c r="BC29" i="1"/>
  <c r="BE29" i="1"/>
  <c r="BF29" i="1"/>
  <c r="AX30" i="1"/>
  <c r="AY30" i="1"/>
  <c r="AZ30" i="1"/>
  <c r="BA30" i="1"/>
  <c r="BB30" i="1"/>
  <c r="BC30" i="1"/>
  <c r="BE30" i="1"/>
  <c r="BF30" i="1"/>
  <c r="AX31" i="1"/>
  <c r="AY31" i="1"/>
  <c r="AZ31" i="1"/>
  <c r="BA31" i="1"/>
  <c r="BB31" i="1"/>
  <c r="BC31" i="1"/>
  <c r="BE31" i="1"/>
  <c r="BF31" i="1"/>
  <c r="AX32" i="1"/>
  <c r="AY32" i="1"/>
  <c r="AZ32" i="1"/>
  <c r="BA32" i="1"/>
  <c r="BB32" i="1"/>
  <c r="BC32" i="1"/>
  <c r="BE32" i="1"/>
  <c r="BF32" i="1"/>
  <c r="AX33" i="1"/>
  <c r="AY33" i="1"/>
  <c r="AZ33" i="1"/>
  <c r="BA33" i="1"/>
  <c r="BB33" i="1"/>
  <c r="BC33" i="1"/>
  <c r="BE33" i="1"/>
  <c r="BF33" i="1"/>
  <c r="AX34" i="1"/>
  <c r="AY34" i="1"/>
  <c r="AZ34" i="1"/>
  <c r="BA34" i="1"/>
  <c r="BB34" i="1"/>
  <c r="BC34" i="1"/>
  <c r="BE34" i="1"/>
  <c r="BF34" i="1"/>
  <c r="AX35" i="1"/>
  <c r="AY35" i="1"/>
  <c r="AZ35" i="1"/>
  <c r="BA35" i="1"/>
  <c r="BB35" i="1"/>
  <c r="BC35" i="1"/>
  <c r="BE35" i="1"/>
  <c r="BF35" i="1"/>
  <c r="AX36" i="1"/>
  <c r="AY36" i="1"/>
  <c r="AZ36" i="1"/>
  <c r="BA36" i="1"/>
  <c r="BB36" i="1"/>
  <c r="BC36" i="1"/>
  <c r="BE36" i="1"/>
  <c r="BF36" i="1"/>
  <c r="AX37" i="1"/>
  <c r="AY37" i="1"/>
  <c r="AZ37" i="1"/>
  <c r="BA37" i="1"/>
  <c r="BB37" i="1"/>
  <c r="BC37" i="1"/>
  <c r="BE37" i="1"/>
  <c r="BF37" i="1"/>
  <c r="AX38" i="1"/>
  <c r="AY38" i="1"/>
  <c r="AZ38" i="1"/>
  <c r="BA38" i="1"/>
  <c r="BB38" i="1"/>
  <c r="BC38" i="1"/>
  <c r="BE38" i="1"/>
  <c r="BF38" i="1"/>
  <c r="AX39" i="1"/>
  <c r="AY39" i="1"/>
  <c r="AZ39" i="1"/>
  <c r="BA39" i="1"/>
  <c r="BB39" i="1"/>
  <c r="BC39" i="1"/>
  <c r="BE39" i="1"/>
  <c r="BF39" i="1"/>
  <c r="AX40" i="1"/>
  <c r="AY40" i="1"/>
  <c r="AZ40" i="1"/>
  <c r="BA40" i="1"/>
  <c r="BB40" i="1"/>
  <c r="BC40" i="1"/>
  <c r="BE40" i="1"/>
  <c r="BF40" i="1"/>
  <c r="AX41" i="1"/>
  <c r="AY41" i="1"/>
  <c r="AZ41" i="1"/>
  <c r="BA41" i="1"/>
  <c r="BB41" i="1"/>
  <c r="BC41" i="1"/>
  <c r="BE41" i="1"/>
  <c r="BF41" i="1"/>
  <c r="AX42" i="1"/>
  <c r="AY42" i="1"/>
  <c r="AZ42" i="1"/>
  <c r="BA42" i="1"/>
  <c r="BB42" i="1"/>
  <c r="BC42" i="1"/>
  <c r="BE42" i="1"/>
  <c r="BF42" i="1"/>
  <c r="AX43" i="1"/>
  <c r="AY43" i="1"/>
  <c r="AZ43" i="1"/>
  <c r="BA43" i="1"/>
  <c r="BB43" i="1"/>
  <c r="BC43" i="1"/>
  <c r="BE43" i="1"/>
  <c r="BF43" i="1"/>
  <c r="AX44" i="1"/>
  <c r="AY44" i="1"/>
  <c r="AZ44" i="1"/>
  <c r="BA44" i="1"/>
  <c r="BB44" i="1"/>
  <c r="BC44" i="1"/>
  <c r="BE44" i="1"/>
  <c r="BF44" i="1"/>
  <c r="AX45" i="1"/>
  <c r="AY45" i="1"/>
  <c r="AZ45" i="1"/>
  <c r="BA45" i="1"/>
  <c r="BB45" i="1"/>
  <c r="BC45" i="1"/>
  <c r="BE45" i="1"/>
  <c r="BF45" i="1"/>
  <c r="AX46" i="1"/>
  <c r="AY46" i="1"/>
  <c r="AZ46" i="1"/>
  <c r="BA46" i="1"/>
  <c r="BB46" i="1"/>
  <c r="BC46" i="1"/>
  <c r="BE46" i="1"/>
  <c r="BF46" i="1"/>
  <c r="AX47" i="1"/>
  <c r="AY47" i="1"/>
  <c r="AZ47" i="1"/>
  <c r="BA47" i="1"/>
  <c r="BB47" i="1"/>
  <c r="BC47" i="1"/>
  <c r="BE47" i="1"/>
  <c r="BF47" i="1"/>
  <c r="AX48" i="1"/>
  <c r="AY48" i="1"/>
  <c r="AZ48" i="1"/>
  <c r="BA48" i="1"/>
  <c r="BB48" i="1"/>
  <c r="BC48" i="1"/>
  <c r="BE48" i="1"/>
  <c r="BF48" i="1"/>
  <c r="AX49" i="1"/>
  <c r="AY49" i="1"/>
  <c r="AZ49" i="1"/>
  <c r="BA49" i="1"/>
  <c r="BB49" i="1"/>
  <c r="BC49" i="1"/>
  <c r="BE49" i="1"/>
  <c r="BF49" i="1"/>
  <c r="AX50" i="1"/>
  <c r="AY50" i="1"/>
  <c r="AZ50" i="1"/>
  <c r="BA50" i="1"/>
  <c r="BB50" i="1"/>
  <c r="BC50" i="1"/>
  <c r="BE50" i="1"/>
  <c r="BF50" i="1"/>
  <c r="AX51" i="1"/>
  <c r="AY51" i="1"/>
  <c r="AZ51" i="1"/>
  <c r="BA51" i="1"/>
  <c r="BB51" i="1"/>
  <c r="BC51" i="1"/>
  <c r="BE51" i="1"/>
  <c r="BF51" i="1"/>
  <c r="AX52" i="1"/>
  <c r="AY52" i="1"/>
  <c r="AZ52" i="1"/>
  <c r="BA52" i="1"/>
  <c r="BB52" i="1"/>
  <c r="BC52" i="1"/>
  <c r="BE52" i="1"/>
  <c r="BF52" i="1"/>
  <c r="AX53" i="1"/>
  <c r="AY53" i="1"/>
  <c r="AZ53" i="1"/>
  <c r="BA53" i="1"/>
  <c r="BB53" i="1"/>
  <c r="BC53" i="1"/>
  <c r="BE53" i="1"/>
  <c r="BF53" i="1"/>
  <c r="AX54" i="1"/>
  <c r="AY54" i="1"/>
  <c r="AZ54" i="1"/>
  <c r="BA54" i="1"/>
  <c r="BB54" i="1"/>
  <c r="BC54" i="1"/>
  <c r="BE54" i="1"/>
  <c r="BF54" i="1"/>
  <c r="AX55" i="1"/>
  <c r="AY55" i="1"/>
  <c r="AZ55" i="1"/>
  <c r="BA55" i="1"/>
  <c r="BB55" i="1"/>
  <c r="BC55" i="1"/>
  <c r="BE55" i="1"/>
  <c r="BF55" i="1"/>
  <c r="AX56" i="1"/>
  <c r="AY56" i="1"/>
  <c r="AZ56" i="1"/>
  <c r="BA56" i="1"/>
  <c r="BB56" i="1"/>
  <c r="BC56" i="1"/>
  <c r="BE56" i="1"/>
  <c r="BF56" i="1"/>
  <c r="AX57" i="1"/>
  <c r="AY57" i="1"/>
  <c r="AZ57" i="1"/>
  <c r="BA57" i="1"/>
  <c r="BB57" i="1"/>
  <c r="BC57" i="1"/>
  <c r="BE57" i="1"/>
  <c r="BF57" i="1"/>
  <c r="AX58" i="1"/>
  <c r="AY58" i="1"/>
  <c r="AZ58" i="1"/>
  <c r="BA58" i="1"/>
  <c r="BB58" i="1"/>
  <c r="BC58" i="1"/>
  <c r="BE58" i="1"/>
  <c r="BF58" i="1"/>
  <c r="AX59" i="1"/>
  <c r="AY59" i="1"/>
  <c r="AZ59" i="1"/>
  <c r="BA59" i="1"/>
  <c r="BB59" i="1"/>
  <c r="BC59" i="1"/>
  <c r="BE59" i="1"/>
  <c r="BF59" i="1"/>
  <c r="AX60" i="1"/>
  <c r="AY60" i="1"/>
  <c r="AZ60" i="1"/>
  <c r="BA60" i="1"/>
  <c r="BB60" i="1"/>
  <c r="BC60" i="1"/>
  <c r="BE60" i="1"/>
  <c r="BF60" i="1"/>
  <c r="AX61" i="1"/>
  <c r="AY61" i="1"/>
  <c r="AZ61" i="1"/>
  <c r="BA61" i="1"/>
  <c r="BB61" i="1"/>
  <c r="BC61" i="1"/>
  <c r="BE61" i="1"/>
  <c r="BF61" i="1"/>
  <c r="AX62" i="1"/>
  <c r="AY62" i="1"/>
  <c r="AZ62" i="1"/>
  <c r="BA62" i="1"/>
  <c r="BB62" i="1"/>
  <c r="BC62" i="1"/>
  <c r="BE62" i="1"/>
  <c r="BF62" i="1"/>
  <c r="AX63" i="1"/>
  <c r="AY63" i="1"/>
  <c r="AZ63" i="1"/>
  <c r="BA63" i="1"/>
  <c r="BB63" i="1"/>
  <c r="BC63" i="1"/>
  <c r="BE63" i="1"/>
  <c r="BF63" i="1"/>
  <c r="AX64" i="1"/>
  <c r="AY64" i="1"/>
  <c r="AZ64" i="1"/>
  <c r="BA64" i="1"/>
  <c r="BB64" i="1"/>
  <c r="BC64" i="1"/>
  <c r="BE64" i="1"/>
  <c r="BF64" i="1"/>
  <c r="AX65" i="1"/>
  <c r="AY65" i="1"/>
  <c r="AZ65" i="1"/>
  <c r="BA65" i="1"/>
  <c r="BB65" i="1"/>
  <c r="BC65" i="1"/>
  <c r="BE65" i="1"/>
  <c r="BF65" i="1"/>
  <c r="AX66" i="1"/>
  <c r="AY66" i="1"/>
  <c r="AZ66" i="1"/>
  <c r="BA66" i="1"/>
  <c r="BB66" i="1"/>
  <c r="BC66" i="1"/>
  <c r="BE66" i="1"/>
  <c r="BF66" i="1"/>
  <c r="AX67" i="1"/>
  <c r="AY67" i="1"/>
  <c r="AZ67" i="1"/>
  <c r="BA67" i="1"/>
  <c r="BB67" i="1"/>
  <c r="BC67" i="1"/>
  <c r="BE67" i="1"/>
  <c r="BF67" i="1"/>
  <c r="AX68" i="1"/>
  <c r="AY68" i="1"/>
  <c r="AZ68" i="1"/>
  <c r="BA68" i="1"/>
  <c r="BB68" i="1"/>
  <c r="BC68" i="1"/>
  <c r="BE68" i="1"/>
  <c r="BF68" i="1"/>
  <c r="AX69" i="1"/>
  <c r="AY69" i="1"/>
  <c r="AZ69" i="1"/>
  <c r="BA69" i="1"/>
  <c r="BB69" i="1"/>
  <c r="BC69" i="1"/>
  <c r="BE69" i="1"/>
  <c r="BF69" i="1"/>
  <c r="AX70" i="1"/>
  <c r="AY70" i="1"/>
  <c r="AZ70" i="1"/>
  <c r="BA70" i="1"/>
  <c r="BB70" i="1"/>
  <c r="BC70" i="1"/>
  <c r="BE70" i="1"/>
  <c r="BF70" i="1"/>
  <c r="AX71" i="1"/>
  <c r="AY71" i="1"/>
  <c r="AZ71" i="1"/>
  <c r="BA71" i="1"/>
  <c r="BB71" i="1"/>
  <c r="BC71" i="1"/>
  <c r="BE71" i="1"/>
  <c r="BF71" i="1"/>
  <c r="AX72" i="1"/>
  <c r="AY72" i="1"/>
  <c r="AZ72" i="1"/>
  <c r="BA72" i="1"/>
  <c r="BB72" i="1"/>
  <c r="BC72" i="1"/>
  <c r="BE72" i="1"/>
  <c r="BF72" i="1"/>
  <c r="AX73" i="1"/>
  <c r="AY73" i="1"/>
  <c r="AZ73" i="1"/>
  <c r="BA73" i="1"/>
  <c r="BB73" i="1"/>
  <c r="BC73" i="1"/>
  <c r="BE73" i="1"/>
  <c r="BF73" i="1"/>
  <c r="AX74" i="1"/>
  <c r="AY74" i="1"/>
  <c r="AZ74" i="1"/>
  <c r="BA74" i="1"/>
  <c r="BB74" i="1"/>
  <c r="BC74" i="1"/>
  <c r="BE74" i="1"/>
  <c r="BF74" i="1"/>
  <c r="AX75" i="1"/>
  <c r="AY75" i="1"/>
  <c r="AZ75" i="1"/>
  <c r="BA75" i="1"/>
  <c r="BB75" i="1"/>
  <c r="BC75" i="1"/>
  <c r="BE75" i="1"/>
  <c r="BF75" i="1"/>
  <c r="AX76" i="1"/>
  <c r="AY76" i="1"/>
  <c r="AZ76" i="1"/>
  <c r="BA76" i="1"/>
  <c r="BB76" i="1"/>
  <c r="BC76" i="1"/>
  <c r="BE76" i="1"/>
  <c r="BF76" i="1"/>
  <c r="AX77" i="1"/>
  <c r="AY77" i="1"/>
  <c r="AZ77" i="1"/>
  <c r="BA77" i="1"/>
  <c r="BB77" i="1"/>
  <c r="BC77" i="1"/>
  <c r="BE77" i="1"/>
  <c r="BF77" i="1"/>
  <c r="AX78" i="1"/>
  <c r="AY78" i="1"/>
  <c r="AZ78" i="1"/>
  <c r="BA78" i="1"/>
  <c r="BB78" i="1"/>
  <c r="BC78" i="1"/>
  <c r="BE78" i="1"/>
  <c r="BF78" i="1"/>
  <c r="AX79" i="1"/>
  <c r="AY79" i="1"/>
  <c r="AZ79" i="1"/>
  <c r="BA79" i="1"/>
  <c r="BB79" i="1"/>
  <c r="BC79" i="1"/>
  <c r="BE79" i="1"/>
  <c r="BF79" i="1"/>
  <c r="AX80" i="1"/>
  <c r="AY80" i="1"/>
  <c r="AZ80" i="1"/>
  <c r="BA80" i="1"/>
  <c r="BB80" i="1"/>
  <c r="BC80" i="1"/>
  <c r="BE80" i="1"/>
  <c r="BF80" i="1"/>
  <c r="AX81" i="1"/>
  <c r="AY81" i="1"/>
  <c r="AZ81" i="1"/>
  <c r="BA81" i="1"/>
  <c r="BB81" i="1"/>
  <c r="BC81" i="1"/>
  <c r="BE81" i="1"/>
  <c r="BF81" i="1"/>
  <c r="AX82" i="1"/>
  <c r="AY82" i="1"/>
  <c r="AZ82" i="1"/>
  <c r="BA82" i="1"/>
  <c r="BB82" i="1"/>
  <c r="BC82" i="1"/>
  <c r="BE82" i="1"/>
  <c r="BF82" i="1"/>
  <c r="AX83" i="1"/>
  <c r="AY83" i="1"/>
  <c r="AZ83" i="1"/>
  <c r="BA83" i="1"/>
  <c r="BB83" i="1"/>
  <c r="BC83" i="1"/>
  <c r="BE83" i="1"/>
  <c r="BF83" i="1"/>
  <c r="AX84" i="1"/>
  <c r="AY84" i="1"/>
  <c r="AZ84" i="1"/>
  <c r="BA84" i="1"/>
  <c r="BB84" i="1"/>
  <c r="BC84" i="1"/>
  <c r="BE84" i="1"/>
  <c r="BF84" i="1"/>
  <c r="AX85" i="1"/>
  <c r="AY85" i="1"/>
  <c r="AZ85" i="1"/>
  <c r="BA85" i="1"/>
  <c r="BB85" i="1"/>
  <c r="BC85" i="1"/>
  <c r="BE85" i="1"/>
  <c r="BF85" i="1"/>
  <c r="AX86" i="1"/>
  <c r="AY86" i="1"/>
  <c r="AZ86" i="1"/>
  <c r="BA86" i="1"/>
  <c r="BB86" i="1"/>
  <c r="BC86" i="1"/>
  <c r="BE86" i="1"/>
  <c r="BF86" i="1"/>
  <c r="AX87" i="1"/>
  <c r="AY87" i="1"/>
  <c r="AZ87" i="1"/>
  <c r="BA87" i="1"/>
  <c r="BB87" i="1"/>
  <c r="BC87" i="1"/>
  <c r="BE87" i="1"/>
  <c r="BF87" i="1"/>
  <c r="AX88" i="1"/>
  <c r="AY88" i="1"/>
  <c r="AZ88" i="1"/>
  <c r="BA88" i="1"/>
  <c r="BB88" i="1"/>
  <c r="BC88" i="1"/>
  <c r="BE88" i="1"/>
  <c r="BF88" i="1"/>
  <c r="AX89" i="1"/>
  <c r="AY89" i="1"/>
  <c r="AZ89" i="1"/>
  <c r="BA89" i="1"/>
  <c r="BB89" i="1"/>
  <c r="BC89" i="1"/>
  <c r="BE89" i="1"/>
  <c r="BF89" i="1"/>
  <c r="AX90" i="1"/>
  <c r="AY90" i="1"/>
  <c r="AZ90" i="1"/>
  <c r="BA90" i="1"/>
  <c r="BB90" i="1"/>
  <c r="BC90" i="1"/>
  <c r="BE90" i="1"/>
  <c r="BF90" i="1"/>
  <c r="AX91" i="1"/>
  <c r="AY91" i="1"/>
  <c r="AZ91" i="1"/>
  <c r="BA91" i="1"/>
  <c r="BB91" i="1"/>
  <c r="BC91" i="1"/>
  <c r="BE91" i="1"/>
  <c r="BF91" i="1"/>
  <c r="AX92" i="1"/>
  <c r="AY92" i="1"/>
  <c r="AZ92" i="1"/>
  <c r="BA92" i="1"/>
  <c r="BB92" i="1"/>
  <c r="BC92" i="1"/>
  <c r="BE92" i="1"/>
  <c r="BF92" i="1"/>
  <c r="AX93" i="1"/>
  <c r="AY93" i="1"/>
  <c r="AZ93" i="1"/>
  <c r="BA93" i="1"/>
  <c r="BB93" i="1"/>
  <c r="BC93" i="1"/>
  <c r="BE93" i="1"/>
  <c r="BF93" i="1"/>
  <c r="AX94" i="1"/>
  <c r="AY94" i="1"/>
  <c r="AZ94" i="1"/>
  <c r="BA94" i="1"/>
  <c r="BB94" i="1"/>
  <c r="BC94" i="1"/>
  <c r="BE94" i="1"/>
  <c r="BF94" i="1"/>
  <c r="AX95" i="1"/>
  <c r="AY95" i="1"/>
  <c r="AZ95" i="1"/>
  <c r="BA95" i="1"/>
  <c r="BB95" i="1"/>
  <c r="BC95" i="1"/>
  <c r="BE95" i="1"/>
  <c r="BF95" i="1"/>
  <c r="AX96" i="1"/>
  <c r="AY96" i="1"/>
  <c r="AZ96" i="1"/>
  <c r="BA96" i="1"/>
  <c r="BB96" i="1"/>
  <c r="BC96" i="1"/>
  <c r="BE96" i="1"/>
  <c r="BF96" i="1"/>
  <c r="AX97" i="1"/>
  <c r="AY97" i="1"/>
  <c r="AZ97" i="1"/>
  <c r="BA97" i="1"/>
  <c r="BB97" i="1"/>
  <c r="BC97" i="1"/>
  <c r="BE97" i="1"/>
  <c r="BF97" i="1"/>
  <c r="AX98" i="1"/>
  <c r="AY98" i="1"/>
  <c r="AZ98" i="1"/>
  <c r="BA98" i="1"/>
  <c r="BB98" i="1"/>
  <c r="BC98" i="1"/>
  <c r="BE98" i="1"/>
  <c r="BF98" i="1"/>
  <c r="AX99" i="1"/>
  <c r="AY99" i="1"/>
  <c r="AZ99" i="1"/>
  <c r="BA99" i="1"/>
  <c r="BB99" i="1"/>
  <c r="BC99" i="1"/>
  <c r="BE99" i="1"/>
  <c r="BF99" i="1"/>
  <c r="AX100" i="1"/>
  <c r="AY100" i="1"/>
  <c r="AZ100" i="1"/>
  <c r="BA100" i="1"/>
  <c r="BB100" i="1"/>
  <c r="BC100" i="1"/>
  <c r="BE100" i="1"/>
  <c r="BF100" i="1"/>
  <c r="AX101" i="1"/>
  <c r="AY101" i="1"/>
  <c r="AZ101" i="1"/>
  <c r="BA101" i="1"/>
  <c r="BB101" i="1"/>
  <c r="BC101" i="1"/>
  <c r="BE101" i="1"/>
  <c r="BF101" i="1"/>
  <c r="AX102" i="1"/>
  <c r="AY102" i="1"/>
  <c r="AZ102" i="1"/>
  <c r="BA102" i="1"/>
  <c r="BB102" i="1"/>
  <c r="BC102" i="1"/>
  <c r="BE102" i="1"/>
  <c r="BF102" i="1"/>
  <c r="AX103" i="1"/>
  <c r="AY103" i="1"/>
  <c r="AZ103" i="1"/>
  <c r="BA103" i="1"/>
  <c r="BB103" i="1"/>
  <c r="BC103" i="1"/>
  <c r="BE103" i="1"/>
  <c r="BF103" i="1"/>
  <c r="AX104" i="1"/>
  <c r="AY104" i="1"/>
  <c r="AZ104" i="1"/>
  <c r="BA104" i="1"/>
  <c r="BB104" i="1"/>
  <c r="BC104" i="1"/>
  <c r="BE104" i="1"/>
  <c r="BF104" i="1"/>
  <c r="AX105" i="1"/>
  <c r="AY105" i="1"/>
  <c r="AZ105" i="1"/>
  <c r="BA105" i="1"/>
  <c r="BB105" i="1"/>
  <c r="BC105" i="1"/>
  <c r="BE105" i="1"/>
  <c r="BF105" i="1"/>
  <c r="AX106" i="1"/>
  <c r="AY106" i="1"/>
  <c r="AZ106" i="1"/>
  <c r="BA106" i="1"/>
  <c r="BB106" i="1"/>
  <c r="BC106" i="1"/>
  <c r="BE106" i="1"/>
  <c r="BF106" i="1"/>
  <c r="AX107" i="1"/>
  <c r="AY107" i="1"/>
  <c r="AZ107" i="1"/>
  <c r="BA107" i="1"/>
  <c r="BB107" i="1"/>
  <c r="BC107" i="1"/>
  <c r="BE107" i="1"/>
  <c r="BF107" i="1"/>
  <c r="AX108" i="1"/>
  <c r="AY108" i="1"/>
  <c r="AZ108" i="1"/>
  <c r="BA108" i="1"/>
  <c r="BB108" i="1"/>
  <c r="BC108" i="1"/>
  <c r="BE108" i="1"/>
  <c r="BF108" i="1"/>
  <c r="AX109" i="1"/>
  <c r="AY109" i="1"/>
  <c r="AZ109" i="1"/>
  <c r="BA109" i="1"/>
  <c r="BB109" i="1"/>
  <c r="BC109" i="1"/>
  <c r="BE109" i="1"/>
  <c r="BF109" i="1"/>
  <c r="AX110" i="1"/>
  <c r="AY110" i="1"/>
  <c r="AZ110" i="1"/>
  <c r="BA110" i="1"/>
  <c r="BB110" i="1"/>
  <c r="BC110" i="1"/>
  <c r="BE110" i="1"/>
  <c r="BF110" i="1"/>
  <c r="AX111" i="1"/>
  <c r="AY111" i="1"/>
  <c r="AZ111" i="1"/>
  <c r="BA111" i="1"/>
  <c r="BB111" i="1"/>
  <c r="BC111" i="1"/>
  <c r="BE111" i="1"/>
  <c r="BF111" i="1"/>
  <c r="AX112" i="1"/>
  <c r="AY112" i="1"/>
  <c r="AZ112" i="1"/>
  <c r="BA112" i="1"/>
  <c r="BB112" i="1"/>
  <c r="BC112" i="1"/>
  <c r="BE112" i="1"/>
  <c r="BF112" i="1"/>
  <c r="AX113" i="1"/>
  <c r="AY113" i="1"/>
  <c r="AZ113" i="1"/>
  <c r="BA113" i="1"/>
  <c r="BB113" i="1"/>
  <c r="BC113" i="1"/>
  <c r="BE113" i="1"/>
  <c r="BF113" i="1"/>
  <c r="AX114" i="1"/>
  <c r="AY114" i="1"/>
  <c r="AZ114" i="1"/>
  <c r="BA114" i="1"/>
  <c r="BB114" i="1"/>
  <c r="BC114" i="1"/>
  <c r="BE114" i="1"/>
  <c r="BF114" i="1"/>
  <c r="AX115" i="1"/>
  <c r="AY115" i="1"/>
  <c r="AZ115" i="1"/>
  <c r="BA115" i="1"/>
  <c r="BB115" i="1"/>
  <c r="BC115" i="1"/>
  <c r="BE115" i="1"/>
  <c r="BF115" i="1"/>
  <c r="AX116" i="1"/>
  <c r="AY116" i="1"/>
  <c r="AZ116" i="1"/>
  <c r="BA116" i="1"/>
  <c r="BB116" i="1"/>
  <c r="BC116" i="1"/>
  <c r="BE116" i="1"/>
  <c r="BF116" i="1"/>
  <c r="AX117" i="1"/>
  <c r="AY117" i="1"/>
  <c r="AZ117" i="1"/>
  <c r="BA117" i="1"/>
  <c r="BB117" i="1"/>
  <c r="BC117" i="1"/>
  <c r="BE117" i="1"/>
  <c r="BF117" i="1"/>
  <c r="AX118" i="1"/>
  <c r="AY118" i="1"/>
  <c r="AZ118" i="1"/>
  <c r="BA118" i="1"/>
  <c r="BB118" i="1"/>
  <c r="BC118" i="1"/>
  <c r="BE118" i="1"/>
  <c r="BF118" i="1"/>
  <c r="AX119" i="1"/>
  <c r="AY119" i="1"/>
  <c r="AZ119" i="1"/>
  <c r="BA119" i="1"/>
  <c r="BB119" i="1"/>
  <c r="BC119" i="1"/>
  <c r="BE119" i="1"/>
  <c r="BF119" i="1"/>
  <c r="AX120" i="1"/>
  <c r="AY120" i="1"/>
  <c r="AZ120" i="1"/>
  <c r="BA120" i="1"/>
  <c r="BB120" i="1"/>
  <c r="BC120" i="1"/>
  <c r="BE120" i="1"/>
  <c r="BF120" i="1"/>
  <c r="AX121" i="1"/>
  <c r="AY121" i="1"/>
  <c r="AZ121" i="1"/>
  <c r="BA121" i="1"/>
  <c r="BB121" i="1"/>
  <c r="BC121" i="1"/>
  <c r="BE121" i="1"/>
  <c r="BF121" i="1"/>
  <c r="AX122" i="1"/>
  <c r="AY122" i="1"/>
  <c r="AZ122" i="1"/>
  <c r="BA122" i="1"/>
  <c r="BB122" i="1"/>
  <c r="BC122" i="1"/>
  <c r="BE122" i="1"/>
  <c r="BF122" i="1"/>
  <c r="AX123" i="1"/>
  <c r="AY123" i="1"/>
  <c r="AZ123" i="1"/>
  <c r="BA123" i="1"/>
  <c r="BB123" i="1"/>
  <c r="BC123" i="1"/>
  <c r="BE123" i="1"/>
  <c r="BF123" i="1"/>
  <c r="AX124" i="1"/>
  <c r="AY124" i="1"/>
  <c r="AZ124" i="1"/>
  <c r="BA124" i="1"/>
  <c r="BB124" i="1"/>
  <c r="BC124" i="1"/>
  <c r="BE124" i="1"/>
  <c r="BF124" i="1"/>
  <c r="AX125" i="1"/>
  <c r="AY125" i="1"/>
  <c r="AZ125" i="1"/>
  <c r="BA125" i="1"/>
  <c r="BB125" i="1"/>
  <c r="BC125" i="1"/>
  <c r="BE125" i="1"/>
  <c r="BF125" i="1"/>
  <c r="AX126" i="1"/>
  <c r="AY126" i="1"/>
  <c r="AZ126" i="1"/>
  <c r="BA126" i="1"/>
  <c r="BB126" i="1"/>
  <c r="BC126" i="1"/>
  <c r="BE126" i="1"/>
  <c r="BF126" i="1"/>
  <c r="AX127" i="1"/>
  <c r="AY127" i="1"/>
  <c r="AZ127" i="1"/>
  <c r="BA127" i="1"/>
  <c r="BB127" i="1"/>
  <c r="BC127" i="1"/>
  <c r="BE127" i="1"/>
  <c r="BF127" i="1"/>
  <c r="AX128" i="1"/>
  <c r="AY128" i="1"/>
  <c r="AZ128" i="1"/>
  <c r="BA128" i="1"/>
  <c r="BB128" i="1"/>
  <c r="BC128" i="1"/>
  <c r="BE128" i="1"/>
  <c r="BF128" i="1"/>
  <c r="AX129" i="1"/>
  <c r="AY129" i="1"/>
  <c r="AZ129" i="1"/>
  <c r="BA129" i="1"/>
  <c r="BB129" i="1"/>
  <c r="BC129" i="1"/>
  <c r="BE129" i="1"/>
  <c r="BF129" i="1"/>
  <c r="AX130" i="1"/>
  <c r="AY130" i="1"/>
  <c r="AZ130" i="1"/>
  <c r="BA130" i="1"/>
  <c r="BB130" i="1"/>
  <c r="BC130" i="1"/>
  <c r="BE130" i="1"/>
  <c r="BF130" i="1"/>
  <c r="AX131" i="1"/>
  <c r="AY131" i="1"/>
  <c r="AZ131" i="1"/>
  <c r="BA131" i="1"/>
  <c r="BB131" i="1"/>
  <c r="BC131" i="1"/>
  <c r="BE131" i="1"/>
  <c r="BF131" i="1"/>
  <c r="AX132" i="1"/>
  <c r="AY132" i="1"/>
  <c r="AZ132" i="1"/>
  <c r="BA132" i="1"/>
  <c r="BB132" i="1"/>
  <c r="BC132" i="1"/>
  <c r="BE132" i="1"/>
  <c r="BF132" i="1"/>
  <c r="AX133" i="1"/>
  <c r="AY133" i="1"/>
  <c r="AZ133" i="1"/>
  <c r="BA133" i="1"/>
  <c r="BB133" i="1"/>
  <c r="BC133" i="1"/>
  <c r="BE133" i="1"/>
  <c r="BF133" i="1"/>
  <c r="AX134" i="1"/>
  <c r="AY134" i="1"/>
  <c r="AZ134" i="1"/>
  <c r="BA134" i="1"/>
  <c r="BB134" i="1"/>
  <c r="BC134" i="1"/>
  <c r="BE134" i="1"/>
  <c r="BF134" i="1"/>
  <c r="AX135" i="1"/>
  <c r="AY135" i="1"/>
  <c r="AZ135" i="1"/>
  <c r="BA135" i="1"/>
  <c r="BB135" i="1"/>
  <c r="BC135" i="1"/>
  <c r="BE135" i="1"/>
  <c r="BF135" i="1"/>
  <c r="AX136" i="1"/>
  <c r="AY136" i="1"/>
  <c r="AZ136" i="1"/>
  <c r="BA136" i="1"/>
  <c r="BB136" i="1"/>
  <c r="BC136" i="1"/>
  <c r="BE136" i="1"/>
  <c r="BF136" i="1"/>
  <c r="AX137" i="1"/>
  <c r="AY137" i="1"/>
  <c r="AZ137" i="1"/>
  <c r="BA137" i="1"/>
  <c r="BB137" i="1"/>
  <c r="BC137" i="1"/>
  <c r="BE137" i="1"/>
  <c r="BF137" i="1"/>
  <c r="AX138" i="1"/>
  <c r="AY138" i="1"/>
  <c r="AZ138" i="1"/>
  <c r="BA138" i="1"/>
  <c r="BB138" i="1"/>
  <c r="BC138" i="1"/>
  <c r="BE138" i="1"/>
  <c r="BF138" i="1"/>
  <c r="AX139" i="1"/>
  <c r="AY139" i="1"/>
  <c r="AZ139" i="1"/>
  <c r="BA139" i="1"/>
  <c r="BB139" i="1"/>
  <c r="BC139" i="1"/>
  <c r="BE139" i="1"/>
  <c r="BF139" i="1"/>
  <c r="AX140" i="1"/>
  <c r="AY140" i="1"/>
  <c r="AZ140" i="1"/>
  <c r="BA140" i="1"/>
  <c r="BB140" i="1"/>
  <c r="BC140" i="1"/>
  <c r="BE140" i="1"/>
  <c r="BF140" i="1"/>
  <c r="AX141" i="1"/>
  <c r="AY141" i="1"/>
  <c r="AZ141" i="1"/>
  <c r="BA141" i="1"/>
  <c r="BB141" i="1"/>
  <c r="BC141" i="1"/>
  <c r="BE141" i="1"/>
  <c r="BF141" i="1"/>
  <c r="AX142" i="1"/>
  <c r="AY142" i="1"/>
  <c r="AZ142" i="1"/>
  <c r="BA142" i="1"/>
  <c r="BB142" i="1"/>
  <c r="BC142" i="1"/>
  <c r="BE142" i="1"/>
  <c r="BF142" i="1"/>
  <c r="AX143" i="1"/>
  <c r="AY143" i="1"/>
  <c r="AZ143" i="1"/>
  <c r="BA143" i="1"/>
  <c r="BB143" i="1"/>
  <c r="BC143" i="1"/>
  <c r="BE143" i="1"/>
  <c r="BF143" i="1"/>
  <c r="AX144" i="1"/>
  <c r="AY144" i="1"/>
  <c r="AZ144" i="1"/>
  <c r="BA144" i="1"/>
  <c r="BB144" i="1"/>
  <c r="BC144" i="1"/>
  <c r="BE144" i="1"/>
  <c r="BF144" i="1"/>
  <c r="AX145" i="1"/>
  <c r="AY145" i="1"/>
  <c r="AZ145" i="1"/>
  <c r="BA145" i="1"/>
  <c r="BB145" i="1"/>
  <c r="BC145" i="1"/>
  <c r="BE145" i="1"/>
  <c r="BF145" i="1"/>
  <c r="AX146" i="1"/>
  <c r="AY146" i="1"/>
  <c r="AZ146" i="1"/>
  <c r="BA146" i="1"/>
  <c r="BB146" i="1"/>
  <c r="BC146" i="1"/>
  <c r="BE146" i="1"/>
  <c r="BF146" i="1"/>
  <c r="AX147" i="1"/>
  <c r="AY147" i="1"/>
  <c r="AZ147" i="1"/>
  <c r="BA147" i="1"/>
  <c r="BB147" i="1"/>
  <c r="BC147" i="1"/>
  <c r="BE147" i="1"/>
  <c r="BF147" i="1"/>
  <c r="AX148" i="1"/>
  <c r="AY148" i="1"/>
  <c r="AZ148" i="1"/>
  <c r="BA148" i="1"/>
  <c r="BB148" i="1"/>
  <c r="BC148" i="1"/>
  <c r="BE148" i="1"/>
  <c r="BF148" i="1"/>
  <c r="AX149" i="1"/>
  <c r="AY149" i="1"/>
  <c r="AZ149" i="1"/>
  <c r="BA149" i="1"/>
  <c r="BB149" i="1"/>
  <c r="BC149" i="1"/>
  <c r="BE149" i="1"/>
  <c r="BF149" i="1"/>
  <c r="AX150" i="1"/>
  <c r="AY150" i="1"/>
  <c r="AZ150" i="1"/>
  <c r="BA150" i="1"/>
  <c r="BB150" i="1"/>
  <c r="BC150" i="1"/>
  <c r="BE150" i="1"/>
  <c r="BF150" i="1"/>
  <c r="AX151" i="1"/>
  <c r="AY151" i="1"/>
  <c r="AZ151" i="1"/>
  <c r="BA151" i="1"/>
  <c r="BB151" i="1"/>
  <c r="BC151" i="1"/>
  <c r="BE151" i="1"/>
  <c r="BF151" i="1"/>
  <c r="AX152" i="1"/>
  <c r="AY152" i="1"/>
  <c r="AZ152" i="1"/>
  <c r="BA152" i="1"/>
  <c r="BB152" i="1"/>
  <c r="BC152" i="1"/>
  <c r="BE152" i="1"/>
  <c r="BF152" i="1"/>
  <c r="AX153" i="1"/>
  <c r="AY153" i="1"/>
  <c r="AZ153" i="1"/>
  <c r="BA153" i="1"/>
  <c r="BB153" i="1"/>
  <c r="BC153" i="1"/>
  <c r="BE153" i="1"/>
  <c r="BF153" i="1"/>
  <c r="AX154" i="1"/>
  <c r="AY154" i="1"/>
  <c r="AZ154" i="1"/>
  <c r="BA154" i="1"/>
  <c r="BB154" i="1"/>
  <c r="BC154" i="1"/>
  <c r="BE154" i="1"/>
  <c r="BF154" i="1"/>
  <c r="AX155" i="1"/>
  <c r="AY155" i="1"/>
  <c r="AZ155" i="1"/>
  <c r="BA155" i="1"/>
  <c r="BB155" i="1"/>
  <c r="BC155" i="1"/>
  <c r="BE155" i="1"/>
  <c r="BF155" i="1"/>
  <c r="AX156" i="1"/>
  <c r="AY156" i="1"/>
  <c r="AZ156" i="1"/>
  <c r="BA156" i="1"/>
  <c r="BB156" i="1"/>
  <c r="BD156" i="1" s="1"/>
  <c r="BC156" i="1"/>
  <c r="BE156" i="1"/>
  <c r="BF156" i="1"/>
  <c r="AX157" i="1"/>
  <c r="AY157" i="1"/>
  <c r="AZ157" i="1"/>
  <c r="BA157" i="1"/>
  <c r="BB157" i="1"/>
  <c r="BC157" i="1"/>
  <c r="BE157" i="1"/>
  <c r="BF157" i="1"/>
  <c r="AX158" i="1"/>
  <c r="AY158" i="1"/>
  <c r="AZ158" i="1"/>
  <c r="BA158" i="1"/>
  <c r="BB158" i="1"/>
  <c r="BC158" i="1"/>
  <c r="BE158" i="1"/>
  <c r="BF158" i="1"/>
  <c r="AX159" i="1"/>
  <c r="AY159" i="1"/>
  <c r="AZ159" i="1"/>
  <c r="BA159" i="1"/>
  <c r="BB159" i="1"/>
  <c r="BC159" i="1"/>
  <c r="BE159" i="1"/>
  <c r="BF159" i="1"/>
  <c r="AX160" i="1"/>
  <c r="AY160" i="1"/>
  <c r="AZ160" i="1"/>
  <c r="BA160" i="1"/>
  <c r="BB160" i="1"/>
  <c r="BC160" i="1"/>
  <c r="BE160" i="1"/>
  <c r="BF160" i="1"/>
  <c r="AX161" i="1"/>
  <c r="AY161" i="1"/>
  <c r="AZ161" i="1"/>
  <c r="BA161" i="1"/>
  <c r="BB161" i="1"/>
  <c r="BC161" i="1"/>
  <c r="BE161" i="1"/>
  <c r="BF161" i="1"/>
  <c r="AX162" i="1"/>
  <c r="AY162" i="1"/>
  <c r="AZ162" i="1"/>
  <c r="BA162" i="1"/>
  <c r="BB162" i="1"/>
  <c r="BC162" i="1"/>
  <c r="BE162" i="1"/>
  <c r="BF162" i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AX166" i="1"/>
  <c r="AY166" i="1"/>
  <c r="AZ166" i="1"/>
  <c r="BA166" i="1"/>
  <c r="BB166" i="1"/>
  <c r="BC166" i="1"/>
  <c r="BE166" i="1"/>
  <c r="BF166" i="1"/>
  <c r="AX167" i="1"/>
  <c r="AY167" i="1"/>
  <c r="AZ167" i="1"/>
  <c r="BA167" i="1"/>
  <c r="BB167" i="1"/>
  <c r="BC167" i="1"/>
  <c r="BE167" i="1"/>
  <c r="BF167" i="1"/>
  <c r="AX168" i="1"/>
  <c r="AY168" i="1"/>
  <c r="AZ168" i="1"/>
  <c r="BA168" i="1"/>
  <c r="BB168" i="1"/>
  <c r="BC168" i="1"/>
  <c r="BE168" i="1"/>
  <c r="BF168" i="1"/>
  <c r="AX169" i="1"/>
  <c r="AY169" i="1"/>
  <c r="AZ169" i="1"/>
  <c r="BA169" i="1"/>
  <c r="BB169" i="1"/>
  <c r="BC169" i="1"/>
  <c r="BE169" i="1"/>
  <c r="BF169" i="1"/>
  <c r="AX170" i="1"/>
  <c r="AY170" i="1"/>
  <c r="AZ170" i="1"/>
  <c r="BA170" i="1"/>
  <c r="BB170" i="1"/>
  <c r="BC170" i="1"/>
  <c r="BE170" i="1"/>
  <c r="BF170" i="1"/>
  <c r="AX171" i="1"/>
  <c r="AY171" i="1"/>
  <c r="AZ171" i="1"/>
  <c r="BA171" i="1"/>
  <c r="BB171" i="1"/>
  <c r="BC171" i="1"/>
  <c r="BE171" i="1"/>
  <c r="BF171" i="1"/>
  <c r="AX172" i="1"/>
  <c r="AY172" i="1"/>
  <c r="AZ172" i="1"/>
  <c r="BA172" i="1"/>
  <c r="BB172" i="1"/>
  <c r="BC172" i="1"/>
  <c r="BE172" i="1"/>
  <c r="BF172" i="1"/>
  <c r="AX173" i="1"/>
  <c r="AY173" i="1"/>
  <c r="AZ173" i="1"/>
  <c r="BA173" i="1"/>
  <c r="BB173" i="1"/>
  <c r="BC173" i="1"/>
  <c r="BE173" i="1"/>
  <c r="BF173" i="1"/>
  <c r="AX174" i="1"/>
  <c r="AY174" i="1"/>
  <c r="AZ174" i="1"/>
  <c r="BA174" i="1"/>
  <c r="BB174" i="1"/>
  <c r="BC174" i="1"/>
  <c r="BE174" i="1"/>
  <c r="BF174" i="1"/>
  <c r="AX175" i="1"/>
  <c r="AY175" i="1"/>
  <c r="AZ175" i="1"/>
  <c r="BA175" i="1"/>
  <c r="BB175" i="1"/>
  <c r="BC175" i="1"/>
  <c r="BE175" i="1"/>
  <c r="BF175" i="1"/>
  <c r="AX176" i="1"/>
  <c r="AY176" i="1"/>
  <c r="AZ176" i="1"/>
  <c r="BA176" i="1"/>
  <c r="BB176" i="1"/>
  <c r="BC176" i="1"/>
  <c r="BE176" i="1"/>
  <c r="BF176" i="1"/>
  <c r="AX177" i="1"/>
  <c r="AY177" i="1"/>
  <c r="AZ177" i="1"/>
  <c r="BA177" i="1"/>
  <c r="BB177" i="1"/>
  <c r="BC177" i="1"/>
  <c r="BE177" i="1"/>
  <c r="BF177" i="1"/>
  <c r="AX178" i="1"/>
  <c r="AY178" i="1"/>
  <c r="AZ178" i="1"/>
  <c r="BA178" i="1"/>
  <c r="BB178" i="1"/>
  <c r="BC178" i="1"/>
  <c r="BE178" i="1"/>
  <c r="BF178" i="1"/>
  <c r="AX179" i="1"/>
  <c r="AY179" i="1"/>
  <c r="AZ179" i="1"/>
  <c r="BA179" i="1"/>
  <c r="BB179" i="1"/>
  <c r="BC179" i="1"/>
  <c r="BE179" i="1"/>
  <c r="BF179" i="1"/>
  <c r="AX180" i="1"/>
  <c r="AY180" i="1"/>
  <c r="AZ180" i="1"/>
  <c r="BA180" i="1"/>
  <c r="BB180" i="1"/>
  <c r="BC180" i="1"/>
  <c r="BE180" i="1"/>
  <c r="BF180" i="1"/>
  <c r="AX181" i="1"/>
  <c r="AY181" i="1"/>
  <c r="AZ181" i="1"/>
  <c r="BA181" i="1"/>
  <c r="BB181" i="1"/>
  <c r="BC181" i="1"/>
  <c r="BE181" i="1"/>
  <c r="BF181" i="1"/>
  <c r="AX182" i="1"/>
  <c r="AY182" i="1"/>
  <c r="AZ182" i="1"/>
  <c r="BA182" i="1"/>
  <c r="BB182" i="1"/>
  <c r="BC182" i="1"/>
  <c r="BE182" i="1"/>
  <c r="BF182" i="1"/>
  <c r="AX183" i="1"/>
  <c r="AY183" i="1"/>
  <c r="AZ183" i="1"/>
  <c r="BA183" i="1"/>
  <c r="BB183" i="1"/>
  <c r="BC183" i="1"/>
  <c r="BE183" i="1"/>
  <c r="BF183" i="1"/>
  <c r="AX184" i="1"/>
  <c r="AY184" i="1"/>
  <c r="AZ184" i="1"/>
  <c r="BA184" i="1"/>
  <c r="BB184" i="1"/>
  <c r="BC184" i="1"/>
  <c r="BE184" i="1"/>
  <c r="BF184" i="1"/>
  <c r="AX185" i="1"/>
  <c r="AY185" i="1"/>
  <c r="AZ185" i="1"/>
  <c r="BA185" i="1"/>
  <c r="BB185" i="1"/>
  <c r="BC185" i="1"/>
  <c r="BE185" i="1"/>
  <c r="BF185" i="1"/>
  <c r="W3" i="1"/>
  <c r="X3" i="1"/>
  <c r="Y3" i="1"/>
  <c r="Z3" i="1"/>
  <c r="AA3" i="1"/>
  <c r="AM3" i="1" s="1"/>
  <c r="AB3" i="1"/>
  <c r="AC3" i="1"/>
  <c r="AN3" i="1" s="1"/>
  <c r="AD3" i="1"/>
  <c r="AE3" i="1"/>
  <c r="AO3" i="1" s="1"/>
  <c r="AF3" i="1"/>
  <c r="AG3" i="1"/>
  <c r="AP3" i="1" s="1"/>
  <c r="AH3" i="1"/>
  <c r="AI3" i="1"/>
  <c r="AQ3" i="1" s="1"/>
  <c r="AJ3" i="1"/>
  <c r="AL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AL20" i="1" s="1"/>
  <c r="Z20" i="1"/>
  <c r="AA20" i="1"/>
  <c r="AB20" i="1"/>
  <c r="AC20" i="1"/>
  <c r="AN20" i="1" s="1"/>
  <c r="AD20" i="1"/>
  <c r="AE20" i="1"/>
  <c r="AF20" i="1"/>
  <c r="AG20" i="1"/>
  <c r="AP20" i="1" s="1"/>
  <c r="AH20" i="1"/>
  <c r="AI20" i="1"/>
  <c r="AJ20" i="1"/>
  <c r="AK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M33" i="1" s="1"/>
  <c r="AC33" i="1"/>
  <c r="AD33" i="1"/>
  <c r="AN33" i="1" s="1"/>
  <c r="AE33" i="1"/>
  <c r="AF33" i="1"/>
  <c r="AG33" i="1"/>
  <c r="AH33" i="1"/>
  <c r="AP33" i="1" s="1"/>
  <c r="AI33" i="1"/>
  <c r="AJ33" i="1"/>
  <c r="AK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M42" i="1" s="1"/>
  <c r="AC42" i="1"/>
  <c r="AD42" i="1"/>
  <c r="AE42" i="1"/>
  <c r="AF42" i="1"/>
  <c r="AG42" i="1"/>
  <c r="AH42" i="1"/>
  <c r="AP42" i="1" s="1"/>
  <c r="AI42" i="1"/>
  <c r="AJ42" i="1"/>
  <c r="AK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AM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M45" i="1" s="1"/>
  <c r="AC45" i="1"/>
  <c r="AD45" i="1"/>
  <c r="AN45" i="1" s="1"/>
  <c r="AE45" i="1"/>
  <c r="AF45" i="1"/>
  <c r="AG45" i="1"/>
  <c r="AH45" i="1"/>
  <c r="AI45" i="1"/>
  <c r="AJ45" i="1"/>
  <c r="AK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M47" i="1" s="1"/>
  <c r="AC47" i="1"/>
  <c r="AD47" i="1"/>
  <c r="AE47" i="1"/>
  <c r="AF47" i="1"/>
  <c r="AG47" i="1"/>
  <c r="AH47" i="1"/>
  <c r="AI47" i="1"/>
  <c r="AJ47" i="1"/>
  <c r="AK47" i="1"/>
  <c r="AL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AK50" i="1" s="1"/>
  <c r="Y50" i="1"/>
  <c r="Z50" i="1"/>
  <c r="AA50" i="1"/>
  <c r="AB50" i="1"/>
  <c r="AC50" i="1"/>
  <c r="AD50" i="1"/>
  <c r="AE50" i="1"/>
  <c r="AF50" i="1"/>
  <c r="AG50" i="1"/>
  <c r="AH50" i="1"/>
  <c r="AI50" i="1"/>
  <c r="AJ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L53" i="1" s="1"/>
  <c r="AA53" i="1"/>
  <c r="AB53" i="1"/>
  <c r="AC53" i="1"/>
  <c r="AD53" i="1"/>
  <c r="AE53" i="1"/>
  <c r="AF53" i="1"/>
  <c r="AG53" i="1"/>
  <c r="AH53" i="1"/>
  <c r="AP53" i="1" s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AL55" i="1" s="1"/>
  <c r="Z55" i="1"/>
  <c r="AA55" i="1"/>
  <c r="AB55" i="1"/>
  <c r="AC55" i="1"/>
  <c r="AN55" i="1" s="1"/>
  <c r="AD55" i="1"/>
  <c r="AE55" i="1"/>
  <c r="AF55" i="1"/>
  <c r="AG55" i="1"/>
  <c r="AH55" i="1"/>
  <c r="AI55" i="1"/>
  <c r="AJ55" i="1"/>
  <c r="AK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AL60" i="1" s="1"/>
  <c r="Z60" i="1"/>
  <c r="AA60" i="1"/>
  <c r="AB60" i="1"/>
  <c r="AC60" i="1"/>
  <c r="AN60" i="1" s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M62" i="1" s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M63" i="1" s="1"/>
  <c r="AC63" i="1"/>
  <c r="AD63" i="1"/>
  <c r="AN63" i="1" s="1"/>
  <c r="AE63" i="1"/>
  <c r="AF63" i="1"/>
  <c r="AG63" i="1"/>
  <c r="AH63" i="1"/>
  <c r="AI63" i="1"/>
  <c r="AJ63" i="1"/>
  <c r="AK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Q65" i="1" s="1"/>
  <c r="AJ65" i="1"/>
  <c r="AL65" i="1"/>
  <c r="AM65" i="1"/>
  <c r="AN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AL71" i="1" s="1"/>
  <c r="Z71" i="1"/>
  <c r="AA71" i="1"/>
  <c r="AB71" i="1"/>
  <c r="AC71" i="1"/>
  <c r="AN71" i="1" s="1"/>
  <c r="AD71" i="1"/>
  <c r="AE71" i="1"/>
  <c r="AO71" i="1" s="1"/>
  <c r="AF71" i="1"/>
  <c r="AG71" i="1"/>
  <c r="AP71" i="1" s="1"/>
  <c r="AH71" i="1"/>
  <c r="AI71" i="1"/>
  <c r="AJ71" i="1"/>
  <c r="AK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AL76" i="1" s="1"/>
  <c r="Z76" i="1"/>
  <c r="AA76" i="1"/>
  <c r="AB76" i="1"/>
  <c r="AC76" i="1"/>
  <c r="AD76" i="1"/>
  <c r="AE76" i="1"/>
  <c r="AO76" i="1" s="1"/>
  <c r="AF76" i="1"/>
  <c r="AG76" i="1"/>
  <c r="AP76" i="1" s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AK79" i="1" s="1"/>
  <c r="X79" i="1"/>
  <c r="Y79" i="1"/>
  <c r="AL79" i="1" s="1"/>
  <c r="Z79" i="1"/>
  <c r="AA79" i="1"/>
  <c r="AB79" i="1"/>
  <c r="AC79" i="1"/>
  <c r="AN79" i="1" s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L81" i="1" s="1"/>
  <c r="AA81" i="1"/>
  <c r="AB81" i="1"/>
  <c r="AC81" i="1"/>
  <c r="AD81" i="1"/>
  <c r="AN81" i="1" s="1"/>
  <c r="AE81" i="1"/>
  <c r="AF81" i="1"/>
  <c r="AG81" i="1"/>
  <c r="AH81" i="1"/>
  <c r="AI81" i="1"/>
  <c r="AJ81" i="1"/>
  <c r="AQ81" i="1" s="1"/>
  <c r="W82" i="1"/>
  <c r="AK82" i="1" s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AK83" i="1" s="1"/>
  <c r="X83" i="1"/>
  <c r="Y83" i="1"/>
  <c r="AL83" i="1" s="1"/>
  <c r="Z83" i="1"/>
  <c r="AA83" i="1"/>
  <c r="AB83" i="1"/>
  <c r="AC83" i="1"/>
  <c r="AN83" i="1" s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AK87" i="1" s="1"/>
  <c r="Y87" i="1"/>
  <c r="Z87" i="1"/>
  <c r="AL87" i="1" s="1"/>
  <c r="AA87" i="1"/>
  <c r="AB87" i="1"/>
  <c r="AC87" i="1"/>
  <c r="AN87" i="1" s="1"/>
  <c r="AD87" i="1"/>
  <c r="AE87" i="1"/>
  <c r="AF87" i="1"/>
  <c r="AG87" i="1"/>
  <c r="AH87" i="1"/>
  <c r="AI87" i="1"/>
  <c r="AJ87" i="1"/>
  <c r="AQ87" i="1" s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P88" i="1"/>
  <c r="AQ88" i="1"/>
  <c r="W89" i="1"/>
  <c r="X89" i="1"/>
  <c r="Y89" i="1"/>
  <c r="Z89" i="1"/>
  <c r="AA89" i="1"/>
  <c r="AB89" i="1"/>
  <c r="AC89" i="1"/>
  <c r="AD89" i="1"/>
  <c r="AN89" i="1" s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N97" i="1" s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AK117" i="1" s="1"/>
  <c r="X117" i="1"/>
  <c r="Y117" i="1"/>
  <c r="AL117" i="1" s="1"/>
  <c r="Z117" i="1"/>
  <c r="AA117" i="1"/>
  <c r="AB117" i="1"/>
  <c r="AC117" i="1"/>
  <c r="AD117" i="1"/>
  <c r="AE117" i="1"/>
  <c r="AO117" i="1" s="1"/>
  <c r="AF117" i="1"/>
  <c r="AG117" i="1"/>
  <c r="AP117" i="1" s="1"/>
  <c r="AH117" i="1"/>
  <c r="AI117" i="1"/>
  <c r="AJ117" i="1"/>
  <c r="W118" i="1"/>
  <c r="X118" i="1"/>
  <c r="Y118" i="1"/>
  <c r="Z118" i="1"/>
  <c r="AA118" i="1"/>
  <c r="AB118" i="1"/>
  <c r="AC118" i="1"/>
  <c r="AN118" i="1" s="1"/>
  <c r="AD118" i="1"/>
  <c r="AE118" i="1"/>
  <c r="AO118" i="1" s="1"/>
  <c r="AF118" i="1"/>
  <c r="AG118" i="1"/>
  <c r="AP118" i="1" s="1"/>
  <c r="AH118" i="1"/>
  <c r="AI118" i="1"/>
  <c r="AJ118" i="1"/>
  <c r="W119" i="1"/>
  <c r="X119" i="1"/>
  <c r="Y119" i="1"/>
  <c r="Z119" i="1"/>
  <c r="AA119" i="1"/>
  <c r="AB119" i="1"/>
  <c r="AC119" i="1"/>
  <c r="AN119" i="1" s="1"/>
  <c r="AD119" i="1"/>
  <c r="AE119" i="1"/>
  <c r="AO119" i="1" s="1"/>
  <c r="AF119" i="1"/>
  <c r="AG119" i="1"/>
  <c r="AH119" i="1"/>
  <c r="AI119" i="1"/>
  <c r="AQ119" i="1" s="1"/>
  <c r="AJ119" i="1"/>
  <c r="W120" i="1"/>
  <c r="X120" i="1"/>
  <c r="Y120" i="1"/>
  <c r="AL120" i="1" s="1"/>
  <c r="Z120" i="1"/>
  <c r="AA120" i="1"/>
  <c r="AM120" i="1" s="1"/>
  <c r="AB120" i="1"/>
  <c r="AC120" i="1"/>
  <c r="AN120" i="1" s="1"/>
  <c r="AD120" i="1"/>
  <c r="AE120" i="1"/>
  <c r="AF120" i="1"/>
  <c r="AG120" i="1"/>
  <c r="AH120" i="1"/>
  <c r="AI120" i="1"/>
  <c r="AJ120" i="1"/>
  <c r="AK120" i="1"/>
  <c r="AQ120" i="1"/>
  <c r="W121" i="1"/>
  <c r="AK121" i="1" s="1"/>
  <c r="X121" i="1"/>
  <c r="Y121" i="1"/>
  <c r="Z121" i="1"/>
  <c r="AA121" i="1"/>
  <c r="AB121" i="1"/>
  <c r="AC121" i="1"/>
  <c r="AN121" i="1" s="1"/>
  <c r="AD121" i="1"/>
  <c r="AE121" i="1"/>
  <c r="AO121" i="1" s="1"/>
  <c r="AF121" i="1"/>
  <c r="AG121" i="1"/>
  <c r="AP121" i="1" s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Q129" i="1"/>
  <c r="W130" i="1"/>
  <c r="X130" i="1"/>
  <c r="AK130" i="1" s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Q130" i="1" s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AK137" i="1" s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Q137" i="1" s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N139" i="1" s="1"/>
  <c r="AD139" i="1"/>
  <c r="AE139" i="1"/>
  <c r="AO139" i="1" s="1"/>
  <c r="AF139" i="1"/>
  <c r="AG139" i="1"/>
  <c r="AH139" i="1"/>
  <c r="AI139" i="1"/>
  <c r="AJ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L143" i="1" s="1"/>
  <c r="AA143" i="1"/>
  <c r="AB143" i="1"/>
  <c r="AC143" i="1"/>
  <c r="AD143" i="1"/>
  <c r="AE143" i="1"/>
  <c r="AF143" i="1"/>
  <c r="AG143" i="1"/>
  <c r="AH143" i="1"/>
  <c r="AP143" i="1" s="1"/>
  <c r="AI143" i="1"/>
  <c r="AJ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N153" i="1" s="1"/>
  <c r="AE153" i="1"/>
  <c r="AF153" i="1"/>
  <c r="AG153" i="1"/>
  <c r="AH153" i="1"/>
  <c r="AI153" i="1"/>
  <c r="AJ153" i="1"/>
  <c r="AK153" i="1"/>
  <c r="AQ153" i="1"/>
  <c r="W154" i="1"/>
  <c r="X154" i="1"/>
  <c r="Y154" i="1"/>
  <c r="Z154" i="1"/>
  <c r="AA154" i="1"/>
  <c r="AB154" i="1"/>
  <c r="AC154" i="1"/>
  <c r="AN154" i="1" s="1"/>
  <c r="AD154" i="1"/>
  <c r="AE154" i="1"/>
  <c r="AO154" i="1" s="1"/>
  <c r="AF154" i="1"/>
  <c r="AG154" i="1"/>
  <c r="AH154" i="1"/>
  <c r="AI154" i="1"/>
  <c r="AJ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AL161" i="1" s="1"/>
  <c r="Z161" i="1"/>
  <c r="AA161" i="1"/>
  <c r="AB161" i="1"/>
  <c r="AC161" i="1"/>
  <c r="AN161" i="1" s="1"/>
  <c r="AD161" i="1"/>
  <c r="AE161" i="1"/>
  <c r="AF161" i="1"/>
  <c r="AG161" i="1"/>
  <c r="AH161" i="1"/>
  <c r="AI161" i="1"/>
  <c r="AJ161" i="1"/>
  <c r="AK161" i="1"/>
  <c r="AQ161" i="1"/>
  <c r="W162" i="1"/>
  <c r="X162" i="1"/>
  <c r="Y162" i="1"/>
  <c r="Z162" i="1"/>
  <c r="AA162" i="1"/>
  <c r="AM162" i="1" s="1"/>
  <c r="AB162" i="1"/>
  <c r="AC162" i="1"/>
  <c r="AN162" i="1" s="1"/>
  <c r="AD162" i="1"/>
  <c r="AE162" i="1"/>
  <c r="AF162" i="1"/>
  <c r="AG162" i="1"/>
  <c r="AH162" i="1"/>
  <c r="AI162" i="1"/>
  <c r="AJ162" i="1"/>
  <c r="AK162" i="1"/>
  <c r="AL162" i="1"/>
  <c r="AQ162" i="1"/>
  <c r="W163" i="1"/>
  <c r="X163" i="1"/>
  <c r="Y163" i="1"/>
  <c r="Z163" i="1"/>
  <c r="AA163" i="1"/>
  <c r="AB163" i="1"/>
  <c r="AM163" i="1" s="1"/>
  <c r="AC163" i="1"/>
  <c r="AD163" i="1"/>
  <c r="AE163" i="1"/>
  <c r="AF163" i="1"/>
  <c r="AG163" i="1"/>
  <c r="AH163" i="1"/>
  <c r="AI163" i="1"/>
  <c r="AJ163" i="1"/>
  <c r="AK163" i="1"/>
  <c r="AL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N175" i="1" s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N170" i="1" l="1"/>
  <c r="AP151" i="1"/>
  <c r="AL141" i="1"/>
  <c r="AO101" i="1"/>
  <c r="AN91" i="1"/>
  <c r="AQ89" i="1"/>
  <c r="AM88" i="1"/>
  <c r="AK43" i="1"/>
  <c r="AN37" i="1"/>
  <c r="AO36" i="1"/>
  <c r="AP35" i="1"/>
  <c r="AQ22" i="1"/>
  <c r="AL21" i="1"/>
  <c r="AN18" i="1"/>
  <c r="AO17" i="1"/>
  <c r="AQ9" i="1"/>
  <c r="AK9" i="1"/>
  <c r="AO165" i="1"/>
  <c r="AP142" i="1"/>
  <c r="AK105" i="1"/>
  <c r="AN101" i="1"/>
  <c r="AN17" i="1"/>
  <c r="AK8" i="1"/>
  <c r="AK175" i="1"/>
  <c r="AN165" i="1"/>
  <c r="AO109" i="1"/>
  <c r="AP105" i="1"/>
  <c r="AL93" i="1"/>
  <c r="AL91" i="1"/>
  <c r="AM90" i="1"/>
  <c r="AO89" i="1"/>
  <c r="AP82" i="1"/>
  <c r="AP66" i="1"/>
  <c r="AL37" i="1"/>
  <c r="AO22" i="1"/>
  <c r="AP21" i="1"/>
  <c r="BD168" i="1"/>
  <c r="BD162" i="1"/>
  <c r="AP173" i="1"/>
  <c r="AP171" i="1"/>
  <c r="AN163" i="1"/>
  <c r="AK148" i="1"/>
  <c r="AN142" i="1"/>
  <c r="AM128" i="1"/>
  <c r="AN109" i="1"/>
  <c r="AN106" i="1"/>
  <c r="AO97" i="1"/>
  <c r="AQ93" i="1"/>
  <c r="AM73" i="1"/>
  <c r="AO66" i="1"/>
  <c r="AL36" i="1"/>
  <c r="AN22" i="1"/>
  <c r="AQ18" i="1"/>
  <c r="AK18" i="1"/>
  <c r="AM10" i="1"/>
  <c r="BD180" i="1"/>
  <c r="AO173" i="1"/>
  <c r="AL151" i="1"/>
  <c r="AP148" i="1"/>
  <c r="AN141" i="1"/>
  <c r="AP140" i="1"/>
  <c r="AM106" i="1"/>
  <c r="AQ101" i="1"/>
  <c r="AP93" i="1"/>
  <c r="AL73" i="1"/>
  <c r="AN66" i="1"/>
  <c r="AL35" i="1"/>
  <c r="AM22" i="1"/>
  <c r="AL10" i="1"/>
  <c r="BD166" i="1"/>
  <c r="BD181" i="1"/>
  <c r="AN173" i="1"/>
  <c r="AK151" i="1"/>
  <c r="AL142" i="1"/>
  <c r="AO140" i="1"/>
  <c r="AQ128" i="1"/>
  <c r="AQ107" i="1"/>
  <c r="AK107" i="1"/>
  <c r="AM97" i="1"/>
  <c r="AK73" i="1"/>
  <c r="AM66" i="1"/>
  <c r="AQ35" i="1"/>
  <c r="AK35" i="1"/>
  <c r="AL22" i="1"/>
  <c r="AP17" i="1"/>
  <c r="AP15" i="1"/>
  <c r="AM8" i="1"/>
  <c r="AN181" i="1"/>
  <c r="AO171" i="1"/>
  <c r="AQ165" i="1"/>
  <c r="AM151" i="1"/>
  <c r="AQ148" i="1"/>
  <c r="AM143" i="1"/>
  <c r="AM121" i="1"/>
  <c r="AQ118" i="1"/>
  <c r="AK118" i="1"/>
  <c r="AK106" i="1"/>
  <c r="AL105" i="1"/>
  <c r="AQ97" i="1"/>
  <c r="AK97" i="1"/>
  <c r="AP90" i="1"/>
  <c r="AN88" i="1"/>
  <c r="AP87" i="1"/>
  <c r="AM76" i="1"/>
  <c r="AM71" i="1"/>
  <c r="AN62" i="1"/>
  <c r="AP56" i="1"/>
  <c r="AM53" i="1"/>
  <c r="AL50" i="1"/>
  <c r="AQ47" i="1"/>
  <c r="AL45" i="1"/>
  <c r="AL33" i="1"/>
  <c r="AO23" i="1"/>
  <c r="AP22" i="1"/>
  <c r="AQ21" i="1"/>
  <c r="AK21" i="1"/>
  <c r="AQ10" i="1"/>
  <c r="AK10" i="1"/>
  <c r="BD184" i="1"/>
  <c r="BD178" i="1"/>
  <c r="BD94" i="1"/>
  <c r="BD124" i="1"/>
  <c r="BD118" i="1"/>
  <c r="AM175" i="1"/>
  <c r="AM173" i="1"/>
  <c r="AN171" i="1"/>
  <c r="AM142" i="1"/>
  <c r="AL139" i="1"/>
  <c r="AL137" i="1"/>
  <c r="AP130" i="1"/>
  <c r="AO107" i="1"/>
  <c r="AP106" i="1"/>
  <c r="AQ105" i="1"/>
  <c r="AM101" i="1"/>
  <c r="AP97" i="1"/>
  <c r="AN93" i="1"/>
  <c r="AO90" i="1"/>
  <c r="AO87" i="1"/>
  <c r="AM82" i="1"/>
  <c r="AL63" i="1"/>
  <c r="AP47" i="1"/>
  <c r="AL44" i="1"/>
  <c r="AL42" i="1"/>
  <c r="AN40" i="1"/>
  <c r="AL8" i="1"/>
  <c r="BD112" i="1"/>
  <c r="BD80" i="1"/>
  <c r="BD34" i="1"/>
  <c r="BD11" i="1"/>
  <c r="AL181" i="1"/>
  <c r="AL175" i="1"/>
  <c r="AM171" i="1"/>
  <c r="AQ151" i="1"/>
  <c r="AO130" i="1"/>
  <c r="AN107" i="1"/>
  <c r="AO106" i="1"/>
  <c r="AL101" i="1"/>
  <c r="AM93" i="1"/>
  <c r="AL82" i="1"/>
  <c r="AQ71" i="1"/>
  <c r="AQ53" i="1"/>
  <c r="AN43" i="1"/>
  <c r="AM36" i="1"/>
  <c r="AN35" i="1"/>
  <c r="AM23" i="1"/>
  <c r="AO21" i="1"/>
  <c r="AL18" i="1"/>
  <c r="AN15" i="1"/>
  <c r="AP9" i="1"/>
  <c r="BD89" i="1"/>
  <c r="BD164" i="1"/>
  <c r="BD24" i="1"/>
  <c r="AQ175" i="1"/>
  <c r="AQ173" i="1"/>
  <c r="AL171" i="1"/>
  <c r="AM154" i="1"/>
  <c r="AP153" i="1"/>
  <c r="AN148" i="1"/>
  <c r="AN130" i="1"/>
  <c r="AL128" i="1"/>
  <c r="AM119" i="1"/>
  <c r="AQ91" i="1"/>
  <c r="AK91" i="1"/>
  <c r="AQ82" i="1"/>
  <c r="AM81" i="1"/>
  <c r="AP63" i="1"/>
  <c r="AQ62" i="1"/>
  <c r="AK62" i="1"/>
  <c r="AP55" i="1"/>
  <c r="AO50" i="1"/>
  <c r="AN47" i="1"/>
  <c r="AM35" i="1"/>
  <c r="AL23" i="1"/>
  <c r="AM15" i="1"/>
  <c r="AN10" i="1"/>
  <c r="AO9" i="1"/>
  <c r="BD152" i="1"/>
  <c r="BD146" i="1"/>
  <c r="BD140" i="1"/>
  <c r="BD134" i="1"/>
  <c r="BD120" i="1"/>
  <c r="BD110" i="1"/>
  <c r="BD98" i="1"/>
  <c r="BD50" i="1"/>
  <c r="BD38" i="1"/>
  <c r="AL170" i="1"/>
  <c r="AO163" i="1"/>
  <c r="AO153" i="1"/>
  <c r="AM148" i="1"/>
  <c r="AQ141" i="1"/>
  <c r="AK141" i="1"/>
  <c r="AM140" i="1"/>
  <c r="AO129" i="1"/>
  <c r="AL119" i="1"/>
  <c r="AN117" i="1"/>
  <c r="AN105" i="1"/>
  <c r="AO73" i="1"/>
  <c r="AO63" i="1"/>
  <c r="AP62" i="1"/>
  <c r="AL56" i="1"/>
  <c r="AO53" i="1"/>
  <c r="AN50" i="1"/>
  <c r="AO42" i="1"/>
  <c r="AQ17" i="1"/>
  <c r="AK17" i="1"/>
  <c r="AN9" i="1"/>
  <c r="AO8" i="1"/>
  <c r="AK3" i="1"/>
  <c r="BD174" i="1"/>
  <c r="BD57" i="1"/>
  <c r="BD31" i="1"/>
  <c r="AK154" i="1"/>
  <c r="AN151" i="1"/>
  <c r="AL148" i="1"/>
  <c r="AN143" i="1"/>
  <c r="AN137" i="1"/>
  <c r="AN129" i="1"/>
  <c r="AP128" i="1"/>
  <c r="AP120" i="1"/>
  <c r="AM117" i="1"/>
  <c r="AM105" i="1"/>
  <c r="AL97" i="1"/>
  <c r="AK90" i="1"/>
  <c r="AL89" i="1"/>
  <c r="AO88" i="1"/>
  <c r="AN73" i="1"/>
  <c r="AO62" i="1"/>
  <c r="AN53" i="1"/>
  <c r="AM50" i="1"/>
  <c r="AN44" i="1"/>
  <c r="AN42" i="1"/>
  <c r="AP23" i="1"/>
  <c r="AN8" i="1"/>
  <c r="BD105" i="1"/>
  <c r="BD4" i="1"/>
  <c r="AO181" i="1"/>
  <c r="AP175" i="1"/>
  <c r="AP165" i="1"/>
  <c r="AO162" i="1"/>
  <c r="AM153" i="1"/>
  <c r="AO151" i="1"/>
  <c r="AO148" i="1"/>
  <c r="AK143" i="1"/>
  <c r="AO141" i="1"/>
  <c r="AL140" i="1"/>
  <c r="AO137" i="1"/>
  <c r="AM130" i="1"/>
  <c r="AP129" i="1"/>
  <c r="AL121" i="1"/>
  <c r="AO120" i="1"/>
  <c r="AM118" i="1"/>
  <c r="AM109" i="1"/>
  <c r="AM107" i="1"/>
  <c r="AK93" i="1"/>
  <c r="AO83" i="1"/>
  <c r="AO79" i="1"/>
  <c r="AQ66" i="1"/>
  <c r="AL62" i="1"/>
  <c r="AQ60" i="1"/>
  <c r="AK60" i="1"/>
  <c r="AN56" i="1"/>
  <c r="AO44" i="1"/>
  <c r="AO35" i="1"/>
  <c r="AN21" i="1"/>
  <c r="AM17" i="1"/>
  <c r="AO15" i="1"/>
  <c r="AM9" i="1"/>
  <c r="AP8" i="1"/>
  <c r="BD28" i="1"/>
  <c r="AM170" i="1"/>
  <c r="AQ121" i="1"/>
  <c r="AK119" i="1"/>
  <c r="AK89" i="1"/>
  <c r="AM56" i="1"/>
  <c r="AM21" i="1"/>
  <c r="BD165" i="1"/>
  <c r="BD117" i="1"/>
  <c r="BD101" i="1"/>
  <c r="BD92" i="1"/>
  <c r="BD69" i="1"/>
  <c r="BD53" i="1"/>
  <c r="AM181" i="1"/>
  <c r="AO175" i="1"/>
  <c r="AP163" i="1"/>
  <c r="AP161" i="1"/>
  <c r="AL153" i="1"/>
  <c r="AQ142" i="1"/>
  <c r="AK142" i="1"/>
  <c r="AM141" i="1"/>
  <c r="AM139" i="1"/>
  <c r="AM137" i="1"/>
  <c r="AL130" i="1"/>
  <c r="AP119" i="1"/>
  <c r="AL118" i="1"/>
  <c r="AL109" i="1"/>
  <c r="AL107" i="1"/>
  <c r="AN90" i="1"/>
  <c r="AP89" i="1"/>
  <c r="AM83" i="1"/>
  <c r="AM79" i="1"/>
  <c r="AQ76" i="1"/>
  <c r="AK76" i="1"/>
  <c r="AP60" i="1"/>
  <c r="AO55" i="1"/>
  <c r="AK53" i="1"/>
  <c r="AM44" i="1"/>
  <c r="AP37" i="1"/>
  <c r="AQ36" i="1"/>
  <c r="AK36" i="1"/>
  <c r="AQ24" i="1"/>
  <c r="AN23" i="1"/>
  <c r="AO20" i="1"/>
  <c r="AP18" i="1"/>
  <c r="AL17" i="1"/>
  <c r="AP10" i="1"/>
  <c r="AL9" i="1"/>
  <c r="BD159" i="1"/>
  <c r="BD95" i="1"/>
  <c r="BD16" i="1"/>
  <c r="AQ170" i="1"/>
  <c r="AK170" i="1"/>
  <c r="AM165" i="1"/>
  <c r="AO161" i="1"/>
  <c r="AO143" i="1"/>
  <c r="AM129" i="1"/>
  <c r="AO93" i="1"/>
  <c r="AP91" i="1"/>
  <c r="AL88" i="1"/>
  <c r="AO82" i="1"/>
  <c r="AK81" i="1"/>
  <c r="AK65" i="1"/>
  <c r="AO60" i="1"/>
  <c r="AQ56" i="1"/>
  <c r="AK56" i="1"/>
  <c r="AO47" i="1"/>
  <c r="AO33" i="1"/>
  <c r="AP24" i="1"/>
  <c r="BD173" i="1"/>
  <c r="BD149" i="1"/>
  <c r="BD125" i="1"/>
  <c r="AK139" i="1"/>
  <c r="AO40" i="1"/>
  <c r="AO37" i="1"/>
  <c r="AP36" i="1"/>
  <c r="AO18" i="1"/>
  <c r="AL15" i="1"/>
  <c r="AO10" i="1"/>
  <c r="BD48" i="1"/>
  <c r="BD32" i="1"/>
  <c r="AP109" i="1"/>
  <c r="AP107" i="1"/>
  <c r="AL106" i="1"/>
  <c r="AO105" i="1"/>
  <c r="AO91" i="1"/>
  <c r="AL90" i="1"/>
  <c r="AM87" i="1"/>
  <c r="AQ83" i="1"/>
  <c r="AN82" i="1"/>
  <c r="AP81" i="1"/>
  <c r="AQ79" i="1"/>
  <c r="AP65" i="1"/>
  <c r="AM55" i="1"/>
  <c r="AP45" i="1"/>
  <c r="AQ44" i="1"/>
  <c r="AK44" i="1"/>
  <c r="AO43" i="1"/>
  <c r="AQ25" i="1"/>
  <c r="AM20" i="1"/>
  <c r="BD177" i="1"/>
  <c r="BD167" i="1"/>
  <c r="BD100" i="1"/>
  <c r="AP170" i="1"/>
  <c r="AL165" i="1"/>
  <c r="AM161" i="1"/>
  <c r="AO142" i="1"/>
  <c r="AN140" i="1"/>
  <c r="AP139" i="1"/>
  <c r="AL129" i="1"/>
  <c r="AO128" i="1"/>
  <c r="AQ117" i="1"/>
  <c r="AQ106" i="1"/>
  <c r="AK101" i="1"/>
  <c r="AM60" i="1"/>
  <c r="AL173" i="1"/>
  <c r="AO170" i="1"/>
  <c r="AP162" i="1"/>
  <c r="AL154" i="1"/>
  <c r="AP141" i="1"/>
  <c r="AP137" i="1"/>
  <c r="AN128" i="1"/>
  <c r="AP101" i="1"/>
  <c r="AM91" i="1"/>
  <c r="AM89" i="1"/>
  <c r="AP83" i="1"/>
  <c r="AO81" i="1"/>
  <c r="AP79" i="1"/>
  <c r="AN76" i="1"/>
  <c r="AL66" i="1"/>
  <c r="AO65" i="1"/>
  <c r="AO56" i="1"/>
  <c r="AO45" i="1"/>
  <c r="AP44" i="1"/>
  <c r="AM37" i="1"/>
  <c r="AN36" i="1"/>
  <c r="AP25" i="1"/>
  <c r="AM18" i="1"/>
  <c r="AQ8" i="1"/>
  <c r="BD81" i="1"/>
  <c r="BD72" i="1"/>
  <c r="BD49" i="1"/>
  <c r="BD137" i="1"/>
  <c r="BD127" i="1"/>
  <c r="BD113" i="1"/>
  <c r="BK132" i="1"/>
  <c r="BD132" i="1" s="1"/>
  <c r="BK87" i="1" l="1"/>
  <c r="BD87" i="1" s="1"/>
  <c r="BK154" i="1"/>
  <c r="BD154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4" i="1"/>
  <c r="BD14" i="1" s="1"/>
  <c r="BK15" i="1"/>
  <c r="BD15" i="1" s="1"/>
  <c r="BK17" i="1"/>
  <c r="BD17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5" i="1"/>
  <c r="BD25" i="1" s="1"/>
  <c r="BK26" i="1"/>
  <c r="BD26" i="1" s="1"/>
  <c r="BK27" i="1"/>
  <c r="BD27" i="1" s="1"/>
  <c r="BK29" i="1"/>
  <c r="BD29" i="1" s="1"/>
  <c r="BK30" i="1"/>
  <c r="BD30" i="1" s="1"/>
  <c r="BK33" i="1"/>
  <c r="BD33" i="1" s="1"/>
  <c r="BK35" i="1"/>
  <c r="BD35" i="1" s="1"/>
  <c r="BK36" i="1"/>
  <c r="BD36" i="1" s="1"/>
  <c r="BK37" i="1"/>
  <c r="BD37" i="1" s="1"/>
  <c r="BK39" i="1"/>
  <c r="BD39" i="1" s="1"/>
  <c r="BK40" i="1"/>
  <c r="BD40" i="1" s="1"/>
  <c r="BK41" i="1"/>
  <c r="BD41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51" i="1"/>
  <c r="BD51" i="1" s="1"/>
  <c r="BK52" i="1"/>
  <c r="BD52" i="1" s="1"/>
  <c r="BK54" i="1"/>
  <c r="BD54" i="1" s="1"/>
  <c r="BK55" i="1"/>
  <c r="BD55" i="1" s="1"/>
  <c r="BK56" i="1"/>
  <c r="BD56" i="1" s="1"/>
  <c r="BK58" i="1"/>
  <c r="BD58" i="1" s="1"/>
  <c r="BK59" i="1"/>
  <c r="BD59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70" i="1"/>
  <c r="BD70" i="1" s="1"/>
  <c r="BK71" i="1"/>
  <c r="BD71" i="1" s="1"/>
  <c r="BK73" i="1"/>
  <c r="BD73" i="1" s="1"/>
  <c r="BK74" i="1"/>
  <c r="BD74" i="1" s="1"/>
  <c r="BK75" i="1"/>
  <c r="BD75" i="1" s="1"/>
  <c r="BK76" i="1"/>
  <c r="BD76" i="1" s="1"/>
  <c r="BK77" i="1"/>
  <c r="BD77" i="1" s="1"/>
  <c r="BK78" i="1"/>
  <c r="BD78" i="1" s="1"/>
  <c r="BK79" i="1"/>
  <c r="BD79" i="1" s="1"/>
  <c r="BK82" i="1"/>
  <c r="BD82" i="1" s="1"/>
  <c r="BK83" i="1"/>
  <c r="BD83" i="1" s="1"/>
  <c r="BK84" i="1"/>
  <c r="BD84" i="1" s="1"/>
  <c r="BK85" i="1"/>
  <c r="BD85" i="1" s="1"/>
  <c r="BK86" i="1"/>
  <c r="BD86" i="1" s="1"/>
  <c r="BK88" i="1"/>
  <c r="BD88" i="1" s="1"/>
  <c r="BK90" i="1"/>
  <c r="BD90" i="1" s="1"/>
  <c r="BK91" i="1"/>
  <c r="BD91" i="1" s="1"/>
  <c r="BK93" i="1"/>
  <c r="BD93" i="1" s="1"/>
  <c r="BK96" i="1"/>
  <c r="BD96" i="1" s="1"/>
  <c r="BK97" i="1"/>
  <c r="BD97" i="1" s="1"/>
  <c r="BK99" i="1"/>
  <c r="BD99" i="1" s="1"/>
  <c r="BK102" i="1"/>
  <c r="BD102" i="1" s="1"/>
  <c r="BK103" i="1"/>
  <c r="BD103" i="1" s="1"/>
  <c r="BK104" i="1"/>
  <c r="BD104" i="1" s="1"/>
  <c r="BK106" i="1"/>
  <c r="BD106" i="1" s="1"/>
  <c r="BK107" i="1"/>
  <c r="BD107" i="1" s="1"/>
  <c r="BK108" i="1"/>
  <c r="BD108" i="1" s="1"/>
  <c r="BK109" i="1"/>
  <c r="BD109" i="1" s="1"/>
  <c r="BK111" i="1"/>
  <c r="BD111" i="1" s="1"/>
  <c r="BK114" i="1"/>
  <c r="BD114" i="1" s="1"/>
  <c r="BK115" i="1"/>
  <c r="BD115" i="1" s="1"/>
  <c r="BK116" i="1"/>
  <c r="BD116" i="1" s="1"/>
  <c r="BK119" i="1"/>
  <c r="BD119" i="1" s="1"/>
  <c r="BK121" i="1"/>
  <c r="BD121" i="1" s="1"/>
  <c r="BK122" i="1"/>
  <c r="BD122" i="1" s="1"/>
  <c r="BK123" i="1"/>
  <c r="BD123" i="1" s="1"/>
  <c r="BK126" i="1"/>
  <c r="BD126" i="1" s="1"/>
  <c r="BK128" i="1"/>
  <c r="BD128" i="1" s="1"/>
  <c r="BK129" i="1"/>
  <c r="BD129" i="1" s="1"/>
  <c r="BK130" i="1"/>
  <c r="BD130" i="1" s="1"/>
  <c r="BK131" i="1"/>
  <c r="BD131" i="1" s="1"/>
  <c r="BK133" i="1"/>
  <c r="BD133" i="1" s="1"/>
  <c r="BK135" i="1"/>
  <c r="BD135" i="1" s="1"/>
  <c r="BK136" i="1"/>
  <c r="BD136" i="1" s="1"/>
  <c r="BK138" i="1"/>
  <c r="BD138" i="1" s="1"/>
  <c r="BK139" i="1"/>
  <c r="BD139" i="1" s="1"/>
  <c r="BK141" i="1"/>
  <c r="BD141" i="1" s="1"/>
  <c r="BK142" i="1"/>
  <c r="BD142" i="1" s="1"/>
  <c r="BK143" i="1"/>
  <c r="BD143" i="1" s="1"/>
  <c r="BK144" i="1"/>
  <c r="BD144" i="1" s="1"/>
  <c r="BK145" i="1"/>
  <c r="BD145" i="1" s="1"/>
  <c r="BK147" i="1"/>
  <c r="BD147" i="1" s="1"/>
  <c r="BK148" i="1"/>
  <c r="BD148" i="1" s="1"/>
  <c r="BK151" i="1"/>
  <c r="BD151" i="1" s="1"/>
  <c r="BK150" i="1"/>
  <c r="BD150" i="1" s="1"/>
  <c r="BK153" i="1"/>
  <c r="BD153" i="1" s="1"/>
  <c r="BK155" i="1"/>
  <c r="BD155" i="1" s="1"/>
  <c r="BK157" i="1"/>
  <c r="BD157" i="1" s="1"/>
  <c r="BK158" i="1"/>
  <c r="BD158" i="1" s="1"/>
  <c r="BK160" i="1"/>
  <c r="BD160" i="1" s="1"/>
  <c r="BK161" i="1"/>
  <c r="BD161" i="1" s="1"/>
  <c r="BK163" i="1"/>
  <c r="BD163" i="1" s="1"/>
  <c r="BK169" i="1"/>
  <c r="BD169" i="1" s="1"/>
  <c r="BK170" i="1"/>
  <c r="BD170" i="1" s="1"/>
  <c r="BK171" i="1"/>
  <c r="BD171" i="1" s="1"/>
  <c r="BK172" i="1"/>
  <c r="BD172" i="1" s="1"/>
  <c r="BK175" i="1"/>
  <c r="BD175" i="1" s="1"/>
  <c r="BK176" i="1"/>
  <c r="BD176" i="1" s="1"/>
  <c r="BK179" i="1"/>
  <c r="BD179" i="1" s="1"/>
  <c r="BK182" i="1"/>
  <c r="BD182" i="1" s="1"/>
  <c r="BK183" i="1"/>
  <c r="BD183" i="1" s="1"/>
  <c r="BK185" i="1"/>
  <c r="BD185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F2" i="1"/>
  <c r="BK2" i="1"/>
  <c r="BD2" i="1" l="1"/>
</calcChain>
</file>

<file path=xl/sharedStrings.xml><?xml version="1.0" encoding="utf-8"?>
<sst xmlns="http://schemas.openxmlformats.org/spreadsheetml/2006/main" count="1685" uniqueCount="742">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</sst>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6"/>
  <sheetViews>
    <sheetView tabSelected="1" zoomScale="85" zoomScaleNormal="85" workbookViewId="0">
      <pane ySplit="1" topLeftCell="A11" activePane="bottomLeft" state="frozen"/>
      <selection pane="bottomLeft" activeCell="AW32" sqref="A32:XFD32"/>
    </sheetView>
  </sheetViews>
  <sheetFormatPr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 "South Foco",IF(C2="nfoco","North Foco",IF(C2="midtown","Midtown",IF(C2="cwest","Campus West",""))))))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522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5" si="21">IF(H3&gt;0,H3/100,"")</f>
        <v>16</v>
      </c>
      <c r="X3" s="1">
        <f t="shared" ref="X3:X65" si="22">IF(I3&gt;0,I3/100,"")</f>
        <v>18</v>
      </c>
      <c r="Y3" s="1">
        <f t="shared" ref="Y3:Y65" si="23">IF(J3&gt;0,J3/100,"")</f>
        <v>16</v>
      </c>
      <c r="Z3" s="1">
        <f t="shared" ref="Z3:Z65" si="24">IF(K3&gt;0,K3/100,"")</f>
        <v>18</v>
      </c>
      <c r="AA3" s="1">
        <f t="shared" ref="AA3:AA65" si="25">IF(L3&gt;0,L3/100,"")</f>
        <v>16</v>
      </c>
      <c r="AB3" s="1">
        <f t="shared" ref="AB3:AB65" si="26">IF(M3&gt;0,M3/100,"")</f>
        <v>18</v>
      </c>
      <c r="AC3" s="1">
        <f t="shared" ref="AC3:AC65" si="27">IF(N3&gt;0,N3/100,"")</f>
        <v>16</v>
      </c>
      <c r="AD3" s="1">
        <f t="shared" ref="AD3:AD65" si="28">IF(O3&gt;0,O3/100,"")</f>
        <v>18</v>
      </c>
      <c r="AE3" s="1">
        <f t="shared" ref="AE3:AE65" si="29">IF(P3&gt;0,P3/100,"")</f>
        <v>16</v>
      </c>
      <c r="AF3" s="1">
        <f t="shared" ref="AF3:AF65" si="30">IF(Q3&gt;0,Q3/100,"")</f>
        <v>18</v>
      </c>
      <c r="AG3" s="1">
        <f t="shared" ref="AG3:AG65" si="31">IF(R3&gt;0,R3/100,"")</f>
        <v>16</v>
      </c>
      <c r="AH3" s="1">
        <f t="shared" ref="AH3:AH65" si="32">IF(S3&gt;0,S3/100,"")</f>
        <v>18</v>
      </c>
      <c r="AI3" s="1">
        <f t="shared" ref="AI3:AI65" si="33">IF(T3&gt;0,T3/100,"")</f>
        <v>16</v>
      </c>
      <c r="AJ3" s="1">
        <f t="shared" ref="AJ3:AJ65" si="34">IF(U3&gt;0,U3/100,"")</f>
        <v>18</v>
      </c>
      <c r="AK3" s="1" t="str">
        <f t="shared" ref="AK3:AK65" si="35">IF(H3&gt;0,CONCATENATE(IF(W3&lt;=12,W3,W3-12),IF(OR(W3&lt;12,W3=24),"am","pm"),"-",IF(X3&lt;=12,X3,X3-12),IF(OR(X3&lt;12,X3=24),"am","pm")),"")</f>
        <v>4pm-6pm</v>
      </c>
      <c r="AL3" s="1" t="str">
        <f t="shared" ref="AL3:AL65" si="36">IF(J3&gt;0,CONCATENATE(IF(Y3&lt;=12,Y3,Y3-12),IF(OR(Y3&lt;12,Y3=24),"am","pm"),"-",IF(Z3&lt;=12,Z3,Z3-12),IF(OR(Z3&lt;12,Z3=24),"am","pm")),"")</f>
        <v>4pm-6pm</v>
      </c>
      <c r="AM3" s="1" t="str">
        <f t="shared" ref="AM3:AM65" si="37">IF(L3&gt;0,CONCATENATE(IF(AA3&lt;=12,AA3,AA3-12),IF(OR(AA3&lt;12,AA3=24),"am","pm"),"-",IF(AB3&lt;=12,AB3,AB3-12),IF(OR(AB3&lt;12,AB3=24),"am","pm")),"")</f>
        <v>4pm-6pm</v>
      </c>
      <c r="AN3" s="1" t="str">
        <f t="shared" ref="AN3:AN65" si="38">IF(N3&gt;0,CONCATENATE(IF(AC3&lt;=12,AC3,AC3-12),IF(OR(AC3&lt;12,AC3=24),"am","pm"),"-",IF(AD3&lt;=12,AD3,AD3-12),IF(OR(AD3&lt;12,AD3=24),"am","pm")),"")</f>
        <v>4pm-6pm</v>
      </c>
      <c r="AO3" s="1" t="str">
        <f t="shared" ref="AO3:AO65" si="39">IF(O3&gt;0,CONCATENATE(IF(AE3&lt;=12,AE3,AE3-12),IF(OR(AE3&lt;12,AE3=24),"am","pm"),"-",IF(AF3&lt;=12,AF3,AF3-12),IF(OR(AF3&lt;12,AF3=24),"am","pm")),"")</f>
        <v>4pm-6pm</v>
      </c>
      <c r="AP3" s="1" t="str">
        <f t="shared" ref="AP3:AP65" si="40">IF(R3&gt;0,CONCATENATE(IF(AG3&lt;=12,AG3,AG3-12),IF(OR(AG3&lt;12,AG3=24),"am","pm"),"-",IF(AH3&lt;=12,AH3,AH3-12),IF(OR(AH3&lt;12,AH3=24),"am","pm")),"")</f>
        <v>4pm-6pm</v>
      </c>
      <c r="AQ3" s="1" t="str">
        <f t="shared" ref="AQ3:AQ65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5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5" si="43">IF(AS3&gt;0,"&lt;img src=@img/outdoor.png@&gt;","")</f>
        <v/>
      </c>
      <c r="AZ3" s="1" t="str">
        <f t="shared" ref="AZ3:AZ65" si="44">IF(AT3&gt;0,"&lt;img src=@img/pets.png@&gt;","")</f>
        <v/>
      </c>
      <c r="BA3" s="1" t="str">
        <f t="shared" ref="BA3:BA65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5" si="46">IF(AV3="true","&lt;img src=@img/drinkicon.png@&gt;","")</f>
        <v/>
      </c>
      <c r="BC3" s="1" t="str">
        <f t="shared" ref="BC3:BC65" si="47">IF(AW3="true","&lt;img src=@img/foodicon.png@&gt;","")</f>
        <v/>
      </c>
      <c r="BD3" s="1" t="str">
        <f t="shared" ref="BD3:BD65" si="48">CONCATENATE(AY3,AZ3,BA3,BB3,BC3,BK3)</f>
        <v>&lt;img src=@img/hard.png@&gt;</v>
      </c>
      <c r="BE3" s="1" t="str">
        <f t="shared" ref="BE3:BE65" si="49">CONCATENATE(IF(AS3&gt;0,"outdoor ",""),IF(AT3&gt;0,"pet ",""),IF(AV3="true","drink ",""),IF(AW3="true","food ",""),AU3," ",E3," ",C3,IF(BJ3=TRUE," kid",""))</f>
        <v>hard med old</v>
      </c>
      <c r="BF3" s="1" t="str">
        <f t="shared" ref="BF3:BF65" si="50">IF(C3="old","Old Town",IF(C3="campus","Near Campus",IF(C3="sfoco", "South Foco",IF(C3="nfoco","North Foco",IF(C3="midtown","Midtown",IF(C3="cwest","Campus West",""))))))</f>
        <v>Old Town</v>
      </c>
      <c r="BG3" s="1">
        <v>40.584597000000002</v>
      </c>
      <c r="BH3" s="1">
        <v>-105.077343</v>
      </c>
      <c r="BI3" s="1" t="str">
        <f t="shared" ref="BI3:BI65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693</v>
      </c>
      <c r="C4" s="1" t="s">
        <v>434</v>
      </c>
      <c r="E4" s="1" t="s">
        <v>439</v>
      </c>
      <c r="G4" s="1" t="s">
        <v>714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723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523</v>
      </c>
      <c r="C6" s="1" t="s">
        <v>314</v>
      </c>
      <c r="D6" s="1" t="s">
        <v>524</v>
      </c>
      <c r="E6" s="1" t="s">
        <v>54</v>
      </c>
      <c r="G6" s="3" t="s">
        <v>525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526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527</v>
      </c>
      <c r="C9" s="1" t="s">
        <v>434</v>
      </c>
      <c r="D9" s="1" t="s">
        <v>528</v>
      </c>
      <c r="E9" s="1" t="s">
        <v>439</v>
      </c>
      <c r="G9" s="3" t="s">
        <v>529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526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586</v>
      </c>
      <c r="C11" s="1" t="s">
        <v>314</v>
      </c>
      <c r="D11" s="1" t="s">
        <v>578</v>
      </c>
      <c r="E11" s="1" t="s">
        <v>439</v>
      </c>
      <c r="G11" s="3" t="s">
        <v>587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588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530</v>
      </c>
      <c r="C12" s="1" t="s">
        <v>435</v>
      </c>
      <c r="D12" s="1" t="s">
        <v>528</v>
      </c>
      <c r="E12" s="1" t="s">
        <v>439</v>
      </c>
      <c r="G12" s="3" t="s">
        <v>531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532</v>
      </c>
      <c r="C13" s="1" t="s">
        <v>434</v>
      </c>
      <c r="E13" s="1" t="s">
        <v>439</v>
      </c>
      <c r="G13" s="3" t="s">
        <v>533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134</v>
      </c>
      <c r="C14" s="1" t="s">
        <v>314</v>
      </c>
      <c r="D14" s="1" t="s">
        <v>119</v>
      </c>
      <c r="E14" s="1" t="s">
        <v>54</v>
      </c>
      <c r="G14" s="3" t="s">
        <v>108</v>
      </c>
      <c r="W14" s="1" t="str">
        <f t="shared" si="21"/>
        <v/>
      </c>
      <c r="X14" s="1" t="str">
        <f t="shared" si="22"/>
        <v/>
      </c>
      <c r="Y14" s="1" t="str">
        <f t="shared" si="23"/>
        <v/>
      </c>
      <c r="Z14" s="1" t="str">
        <f t="shared" si="24"/>
        <v/>
      </c>
      <c r="AA14" s="1" t="str">
        <f t="shared" si="25"/>
        <v/>
      </c>
      <c r="AB14" s="1" t="str">
        <f t="shared" si="26"/>
        <v/>
      </c>
      <c r="AC14" s="1" t="str">
        <f t="shared" si="27"/>
        <v/>
      </c>
      <c r="AD14" s="1" t="str">
        <f t="shared" si="28"/>
        <v/>
      </c>
      <c r="AE14" s="1" t="str">
        <f t="shared" si="29"/>
        <v/>
      </c>
      <c r="AF14" s="1" t="str">
        <f t="shared" si="30"/>
        <v/>
      </c>
      <c r="AG14" s="1" t="str">
        <f t="shared" si="31"/>
        <v/>
      </c>
      <c r="AH14" s="1" t="str">
        <f t="shared" si="32"/>
        <v/>
      </c>
      <c r="AI14" s="1" t="str">
        <f t="shared" si="33"/>
        <v/>
      </c>
      <c r="AJ14" s="1" t="str">
        <f t="shared" si="34"/>
        <v/>
      </c>
      <c r="AK14" s="1" t="str">
        <f t="shared" si="35"/>
        <v/>
      </c>
      <c r="AL14" s="1" t="str">
        <f t="shared" si="36"/>
        <v/>
      </c>
      <c r="AM14" s="1" t="str">
        <f t="shared" si="37"/>
        <v/>
      </c>
      <c r="AN14" s="1" t="str">
        <f t="shared" si="38"/>
        <v/>
      </c>
      <c r="AO14" s="1" t="str">
        <f t="shared" si="39"/>
        <v/>
      </c>
      <c r="AP14" s="1" t="str">
        <f t="shared" si="40"/>
        <v/>
      </c>
      <c r="AQ14" s="1" t="str">
        <f t="shared" si="41"/>
        <v/>
      </c>
      <c r="AR14" s="4" t="s">
        <v>337</v>
      </c>
      <c r="AU14" s="1" t="s">
        <v>28</v>
      </c>
      <c r="AV14" s="5" t="s">
        <v>313</v>
      </c>
      <c r="AW14" s="5" t="s">
        <v>313</v>
      </c>
      <c r="AX14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4" s="1" t="str">
        <f t="shared" si="43"/>
        <v/>
      </c>
      <c r="AZ14" s="1" t="str">
        <f t="shared" si="44"/>
        <v/>
      </c>
      <c r="BA14" s="1" t="str">
        <f t="shared" si="45"/>
        <v>&lt;img src=@img/medium.png@&gt;</v>
      </c>
      <c r="BB14" s="1" t="str">
        <f t="shared" si="46"/>
        <v/>
      </c>
      <c r="BC14" s="1" t="str">
        <f t="shared" si="47"/>
        <v/>
      </c>
      <c r="BD14" s="1" t="str">
        <f t="shared" si="48"/>
        <v>&lt;img src=@img/medium.png@&gt;</v>
      </c>
      <c r="BE14" s="1" t="str">
        <f t="shared" si="49"/>
        <v>medium low campus</v>
      </c>
      <c r="BF14" s="1" t="str">
        <f t="shared" si="50"/>
        <v>Near Campus</v>
      </c>
      <c r="BG14" s="1">
        <v>40.579048</v>
      </c>
      <c r="BH14" s="1">
        <v>-105.07677099999999</v>
      </c>
      <c r="BI14" s="1" t="str">
        <f t="shared" si="51"/>
        <v>[40.579048,-105.076771],</v>
      </c>
      <c r="BK14" s="1" t="str">
        <f>IF(BJ14&gt;0,"&lt;img src=@img/kidicon.png@&gt;","")</f>
        <v/>
      </c>
    </row>
    <row r="15" spans="2:64" ht="21" customHeight="1" x14ac:dyDescent="0.25">
      <c r="B15" s="1" t="s">
        <v>23</v>
      </c>
      <c r="C15" s="1" t="s">
        <v>315</v>
      </c>
      <c r="D15" s="1" t="s">
        <v>178</v>
      </c>
      <c r="E15" s="1" t="s">
        <v>439</v>
      </c>
      <c r="G15" s="1" t="s">
        <v>179</v>
      </c>
      <c r="J15" s="1">
        <v>1600</v>
      </c>
      <c r="K15" s="1">
        <v>1900</v>
      </c>
      <c r="L15" s="1">
        <v>1600</v>
      </c>
      <c r="M15" s="1">
        <v>1900</v>
      </c>
      <c r="N15" s="1">
        <v>1600</v>
      </c>
      <c r="O15" s="1">
        <v>1900</v>
      </c>
      <c r="P15" s="1">
        <v>1600</v>
      </c>
      <c r="Q15" s="1">
        <v>1900</v>
      </c>
      <c r="R15" s="1">
        <v>1600</v>
      </c>
      <c r="S15" s="1">
        <v>1900</v>
      </c>
      <c r="V15" s="1" t="s">
        <v>489</v>
      </c>
      <c r="W15" s="1" t="str">
        <f t="shared" si="21"/>
        <v/>
      </c>
      <c r="X15" s="1" t="str">
        <f t="shared" si="22"/>
        <v/>
      </c>
      <c r="Y15" s="1">
        <f t="shared" si="23"/>
        <v>16</v>
      </c>
      <c r="Z15" s="1">
        <f t="shared" si="24"/>
        <v>19</v>
      </c>
      <c r="AA15" s="1">
        <f t="shared" si="25"/>
        <v>16</v>
      </c>
      <c r="AB15" s="1">
        <f t="shared" si="26"/>
        <v>19</v>
      </c>
      <c r="AC15" s="1">
        <f t="shared" si="27"/>
        <v>16</v>
      </c>
      <c r="AD15" s="1">
        <f t="shared" si="28"/>
        <v>19</v>
      </c>
      <c r="AE15" s="1">
        <f t="shared" si="29"/>
        <v>16</v>
      </c>
      <c r="AF15" s="1">
        <f t="shared" si="30"/>
        <v>19</v>
      </c>
      <c r="AG15" s="1">
        <f t="shared" si="31"/>
        <v>16</v>
      </c>
      <c r="AH15" s="1">
        <f t="shared" si="32"/>
        <v>19</v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>4pm-7pm</v>
      </c>
      <c r="AM15" s="1" t="str">
        <f t="shared" si="37"/>
        <v>4pm-7pm</v>
      </c>
      <c r="AN15" s="1" t="str">
        <f t="shared" si="38"/>
        <v>4pm-7pm</v>
      </c>
      <c r="AO15" s="1" t="str">
        <f t="shared" si="39"/>
        <v>4pm-7pm</v>
      </c>
      <c r="AP15" s="1" t="str">
        <f t="shared" si="40"/>
        <v>4pm-7pm</v>
      </c>
      <c r="AQ15" s="1" t="str">
        <f t="shared" si="41"/>
        <v/>
      </c>
      <c r="AR15" s="14" t="s">
        <v>350</v>
      </c>
      <c r="AS15" s="1" t="s">
        <v>301</v>
      </c>
      <c r="AU15" s="1" t="s">
        <v>305</v>
      </c>
      <c r="AV15" s="5" t="s">
        <v>312</v>
      </c>
      <c r="AW15" s="5" t="s">
        <v>312</v>
      </c>
      <c r="AX15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5" s="1" t="str">
        <f t="shared" si="43"/>
        <v>&lt;img src=@img/outdoor.png@&gt;</v>
      </c>
      <c r="AZ15" s="1" t="str">
        <f t="shared" si="44"/>
        <v/>
      </c>
      <c r="BA15" s="1" t="str">
        <f t="shared" si="45"/>
        <v>&lt;img src=@img/easy.png@&gt;</v>
      </c>
      <c r="BB15" s="1" t="str">
        <f t="shared" si="46"/>
        <v>&lt;img src=@img/drinkicon.png@&gt;</v>
      </c>
      <c r="BC15" s="1" t="str">
        <f t="shared" si="47"/>
        <v>&lt;img src=@img/foodicon.png@&gt;</v>
      </c>
      <c r="BD15" s="1" t="str">
        <f t="shared" si="48"/>
        <v>&lt;img src=@img/outdoor.png@&gt;&lt;img src=@img/easy.png@&gt;&lt;img src=@img/drinkicon.png@&gt;&lt;img src=@img/foodicon.png@&gt;</v>
      </c>
      <c r="BE15" s="1" t="str">
        <f t="shared" si="49"/>
        <v>outdoor drink food easy med midtown</v>
      </c>
      <c r="BF15" s="1" t="str">
        <f t="shared" si="50"/>
        <v>Midtown</v>
      </c>
      <c r="BG15" s="1">
        <v>40.542237999999998</v>
      </c>
      <c r="BH15" s="1">
        <v>-105.072501</v>
      </c>
      <c r="BI15" s="1" t="str">
        <f t="shared" si="51"/>
        <v>[40.542238,-105.072501],</v>
      </c>
      <c r="BK15" s="1" t="str">
        <f>IF(BJ15&gt;0,"&lt;img src=@img/kidicon.png@&gt;","")</f>
        <v/>
      </c>
    </row>
    <row r="16" spans="2:64" ht="21" customHeight="1" x14ac:dyDescent="0.25">
      <c r="B16" s="1" t="s">
        <v>597</v>
      </c>
      <c r="C16" s="1" t="s">
        <v>314</v>
      </c>
      <c r="G16" s="9" t="s">
        <v>598</v>
      </c>
      <c r="W16" s="1" t="str">
        <f t="shared" si="21"/>
        <v/>
      </c>
      <c r="X16" s="1" t="str">
        <f t="shared" si="22"/>
        <v/>
      </c>
      <c r="Y16" s="1" t="str">
        <f t="shared" si="23"/>
        <v/>
      </c>
      <c r="Z16" s="1" t="str">
        <f t="shared" si="24"/>
        <v/>
      </c>
      <c r="AA16" s="1" t="str">
        <f t="shared" si="25"/>
        <v/>
      </c>
      <c r="AB16" s="1" t="str">
        <f t="shared" si="26"/>
        <v/>
      </c>
      <c r="AC16" s="1" t="str">
        <f t="shared" si="27"/>
        <v/>
      </c>
      <c r="AD16" s="1" t="str">
        <f t="shared" si="28"/>
        <v/>
      </c>
      <c r="AE16" s="1" t="str">
        <f t="shared" si="29"/>
        <v/>
      </c>
      <c r="AF16" s="1" t="str">
        <f t="shared" si="30"/>
        <v/>
      </c>
      <c r="AG16" s="1" t="str">
        <f t="shared" si="31"/>
        <v/>
      </c>
      <c r="AH16" s="1" t="str">
        <f t="shared" si="32"/>
        <v/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/>
      </c>
      <c r="AM16" s="1" t="str">
        <f t="shared" si="37"/>
        <v/>
      </c>
      <c r="AN16" s="1" t="str">
        <f t="shared" si="38"/>
        <v/>
      </c>
      <c r="AO16" s="1" t="str">
        <f t="shared" si="39"/>
        <v/>
      </c>
      <c r="AP16" s="1" t="str">
        <f t="shared" si="40"/>
        <v/>
      </c>
      <c r="AQ16" s="1" t="str">
        <f t="shared" si="41"/>
        <v/>
      </c>
      <c r="AR16" s="15" t="s">
        <v>599</v>
      </c>
      <c r="AS16" s="1" t="s">
        <v>301</v>
      </c>
      <c r="AU16" s="1" t="s">
        <v>305</v>
      </c>
      <c r="AV16" s="1" t="b">
        <v>0</v>
      </c>
      <c r="AW16" s="1" t="b">
        <v>0</v>
      </c>
      <c r="AX16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'link':"https://www.bawarchifortcollins.com", 'pricing':"",   'phone-number': "", 'address': "1611 S College Ave #100, Fort Collins, CO 80525", 'other-amenities': ['outdoor','','easy'], 'has-drink':FALSE, 'has-food':FALSE},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/>
      </c>
      <c r="BC16" s="1" t="str">
        <f t="shared" si="47"/>
        <v/>
      </c>
      <c r="BD16" s="1" t="str">
        <f t="shared" si="48"/>
        <v>&lt;img src=@img/outdoor.png@&gt;&lt;img src=@img/easy.png@&gt;</v>
      </c>
      <c r="BE16" s="1" t="str">
        <f t="shared" si="49"/>
        <v>outdoor easy  campus</v>
      </c>
      <c r="BF16" s="1" t="str">
        <f t="shared" si="50"/>
        <v>Near Campus</v>
      </c>
      <c r="BG16" s="1">
        <v>40.56626</v>
      </c>
      <c r="BH16" s="1">
        <v>-105.07835</v>
      </c>
      <c r="BI16" s="1" t="str">
        <f t="shared" si="51"/>
        <v>[40.56626,-105.07835],</v>
      </c>
    </row>
    <row r="17" spans="2:64" ht="21" customHeight="1" x14ac:dyDescent="0.25">
      <c r="B17" s="1" t="s">
        <v>56</v>
      </c>
      <c r="C17" s="1" t="s">
        <v>434</v>
      </c>
      <c r="D17" s="1" t="s">
        <v>57</v>
      </c>
      <c r="E17" s="1" t="s">
        <v>439</v>
      </c>
      <c r="G17" s="3" t="s">
        <v>58</v>
      </c>
      <c r="H17" s="1">
        <v>1500</v>
      </c>
      <c r="I17" s="1">
        <v>1800</v>
      </c>
      <c r="J17" s="1">
        <v>1500</v>
      </c>
      <c r="K17" s="1">
        <v>1800</v>
      </c>
      <c r="L17" s="1">
        <v>1500</v>
      </c>
      <c r="M17" s="1">
        <v>1800</v>
      </c>
      <c r="N17" s="1">
        <v>1500</v>
      </c>
      <c r="O17" s="1">
        <v>1800</v>
      </c>
      <c r="P17" s="1">
        <v>1500</v>
      </c>
      <c r="Q17" s="1">
        <v>1800</v>
      </c>
      <c r="R17" s="1">
        <v>1500</v>
      </c>
      <c r="S17" s="1">
        <v>1800</v>
      </c>
      <c r="T17" s="1">
        <v>1500</v>
      </c>
      <c r="U17" s="1">
        <v>1800</v>
      </c>
      <c r="V17" s="1" t="s">
        <v>490</v>
      </c>
      <c r="W17" s="1">
        <f t="shared" si="21"/>
        <v>15</v>
      </c>
      <c r="X17" s="1">
        <f t="shared" si="22"/>
        <v>18</v>
      </c>
      <c r="Y17" s="1">
        <f t="shared" si="23"/>
        <v>15</v>
      </c>
      <c r="Z17" s="1">
        <f t="shared" si="24"/>
        <v>18</v>
      </c>
      <c r="AA17" s="1">
        <f t="shared" si="25"/>
        <v>15</v>
      </c>
      <c r="AB17" s="1">
        <f t="shared" si="26"/>
        <v>18</v>
      </c>
      <c r="AC17" s="1">
        <f t="shared" si="27"/>
        <v>15</v>
      </c>
      <c r="AD17" s="1">
        <f t="shared" si="28"/>
        <v>18</v>
      </c>
      <c r="AE17" s="1">
        <f t="shared" si="29"/>
        <v>15</v>
      </c>
      <c r="AF17" s="1">
        <f t="shared" si="30"/>
        <v>18</v>
      </c>
      <c r="AG17" s="1">
        <f t="shared" si="31"/>
        <v>15</v>
      </c>
      <c r="AH17" s="1">
        <f t="shared" si="32"/>
        <v>18</v>
      </c>
      <c r="AI17" s="1">
        <f t="shared" si="33"/>
        <v>15</v>
      </c>
      <c r="AJ17" s="1">
        <f t="shared" si="34"/>
        <v>18</v>
      </c>
      <c r="AK17" s="1" t="str">
        <f t="shared" si="35"/>
        <v>3pm-6pm</v>
      </c>
      <c r="AL17" s="1" t="str">
        <f t="shared" si="36"/>
        <v>3pm-6pm</v>
      </c>
      <c r="AM17" s="1" t="str">
        <f t="shared" si="37"/>
        <v>3pm-6pm</v>
      </c>
      <c r="AN17" s="1" t="str">
        <f t="shared" si="38"/>
        <v>3pm-6pm</v>
      </c>
      <c r="AO17" s="1" t="str">
        <f t="shared" si="39"/>
        <v>3pm-6pm</v>
      </c>
      <c r="AP17" s="1" t="str">
        <f t="shared" si="40"/>
        <v>3pm-6pm</v>
      </c>
      <c r="AQ17" s="1" t="str">
        <f t="shared" si="41"/>
        <v>3pm-6pm</v>
      </c>
      <c r="AR17" s="8" t="s">
        <v>241</v>
      </c>
      <c r="AS17" s="1" t="s">
        <v>301</v>
      </c>
      <c r="AU17" s="1" t="s">
        <v>28</v>
      </c>
      <c r="AV17" s="5" t="s">
        <v>312</v>
      </c>
      <c r="AW17" s="5" t="s">
        <v>313</v>
      </c>
      <c r="AX17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src=@img/medium.png@&gt;</v>
      </c>
      <c r="BB17" s="1" t="str">
        <f t="shared" si="46"/>
        <v>&lt;img src=@img/drinkicon.png@&gt;</v>
      </c>
      <c r="BC17" s="1" t="str">
        <f t="shared" si="47"/>
        <v/>
      </c>
      <c r="BD17" s="1" t="str">
        <f t="shared" si="48"/>
        <v>&lt;img src=@img/outdoor.png@&gt;&lt;img src=@img/medium.png@&gt;&lt;img src=@img/drinkicon.png@&gt;&lt;img src=@img/kidicon.png@&gt;</v>
      </c>
      <c r="BE17" s="1" t="str">
        <f t="shared" si="49"/>
        <v>outdoor drink medium med old kid</v>
      </c>
      <c r="BF17" s="1" t="str">
        <f t="shared" si="50"/>
        <v>Old Town</v>
      </c>
      <c r="BG17" s="1">
        <v>40.587240999999999</v>
      </c>
      <c r="BH17" s="1">
        <v>-105.076707</v>
      </c>
      <c r="BI17" s="1" t="str">
        <f t="shared" si="51"/>
        <v>[40.587241,-105.076707],</v>
      </c>
      <c r="BJ17" s="1" t="b">
        <v>1</v>
      </c>
      <c r="BK17" s="1" t="str">
        <f t="shared" ref="BK17:BK23" si="53">IF(BJ17&gt;0,"&lt;img src=@img/kidicon.png@&gt;","")</f>
        <v>&lt;img src=@img/kidicon.png@&gt;</v>
      </c>
      <c r="BL17" s="1" t="s">
        <v>445</v>
      </c>
    </row>
    <row r="18" spans="2:64" ht="21" customHeight="1" x14ac:dyDescent="0.25">
      <c r="B18" s="1" t="s">
        <v>249</v>
      </c>
      <c r="C18" s="1" t="s">
        <v>434</v>
      </c>
      <c r="D18" s="1" t="s">
        <v>106</v>
      </c>
      <c r="E18" s="1" t="s">
        <v>54</v>
      </c>
      <c r="G18" s="3" t="s">
        <v>107</v>
      </c>
      <c r="H18" s="1">
        <v>1600</v>
      </c>
      <c r="I18" s="1">
        <v>2400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2400</v>
      </c>
      <c r="V18" s="1" t="s">
        <v>491</v>
      </c>
      <c r="W18" s="1">
        <f t="shared" si="21"/>
        <v>16</v>
      </c>
      <c r="X18" s="1">
        <f t="shared" si="22"/>
        <v>24</v>
      </c>
      <c r="Y18" s="1">
        <f t="shared" si="23"/>
        <v>16</v>
      </c>
      <c r="Z18" s="1">
        <f t="shared" si="24"/>
        <v>18</v>
      </c>
      <c r="AA18" s="1">
        <f t="shared" si="25"/>
        <v>16</v>
      </c>
      <c r="AB18" s="1">
        <f t="shared" si="26"/>
        <v>18</v>
      </c>
      <c r="AC18" s="1">
        <f t="shared" si="27"/>
        <v>16</v>
      </c>
      <c r="AD18" s="1">
        <f t="shared" si="28"/>
        <v>18</v>
      </c>
      <c r="AE18" s="1">
        <f t="shared" si="29"/>
        <v>16</v>
      </c>
      <c r="AF18" s="1">
        <f t="shared" si="30"/>
        <v>18</v>
      </c>
      <c r="AG18" s="1">
        <f t="shared" si="31"/>
        <v>16</v>
      </c>
      <c r="AH18" s="1">
        <f t="shared" si="32"/>
        <v>18</v>
      </c>
      <c r="AI18" s="1">
        <f t="shared" si="33"/>
        <v>16</v>
      </c>
      <c r="AJ18" s="1">
        <f t="shared" si="34"/>
        <v>24</v>
      </c>
      <c r="AK18" s="1" t="str">
        <f t="shared" si="35"/>
        <v>4pm-12am</v>
      </c>
      <c r="AL18" s="1" t="str">
        <f t="shared" si="36"/>
        <v>4pm-6pm</v>
      </c>
      <c r="AM18" s="1" t="str">
        <f t="shared" si="37"/>
        <v>4pm-6pm</v>
      </c>
      <c r="AN18" s="1" t="str">
        <f t="shared" si="38"/>
        <v>4pm-6pm</v>
      </c>
      <c r="AO18" s="1" t="str">
        <f t="shared" si="39"/>
        <v>4pm-6pm</v>
      </c>
      <c r="AP18" s="1" t="str">
        <f t="shared" si="40"/>
        <v>4pm-6pm</v>
      </c>
      <c r="AQ18" s="1" t="str">
        <f t="shared" si="41"/>
        <v>4pm-12am</v>
      </c>
      <c r="AR18" s="14" t="s">
        <v>328</v>
      </c>
      <c r="AU18" s="1" t="s">
        <v>28</v>
      </c>
      <c r="AV18" s="5" t="s">
        <v>312</v>
      </c>
      <c r="AW18" s="5" t="s">
        <v>312</v>
      </c>
      <c r="AX18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8" s="1" t="str">
        <f t="shared" si="43"/>
        <v/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>&lt;img src=@img/foodicon.png@&gt;</v>
      </c>
      <c r="BD18" s="1" t="str">
        <f t="shared" si="48"/>
        <v>&lt;img src=@img/medium.png@&gt;&lt;img src=@img/drinkicon.png@&gt;&lt;img src=@img/foodicon.png@&gt;</v>
      </c>
      <c r="BE18" s="1" t="str">
        <f t="shared" si="49"/>
        <v>drink food medium low old</v>
      </c>
      <c r="BF18" s="1" t="str">
        <f t="shared" si="50"/>
        <v>Old Town</v>
      </c>
      <c r="BG18" s="1">
        <v>40.587246</v>
      </c>
      <c r="BH18" s="1">
        <v>-105.078137</v>
      </c>
      <c r="BI18" s="1" t="str">
        <f t="shared" si="51"/>
        <v>[40.587246,-105.078137],</v>
      </c>
      <c r="BK18" s="1" t="str">
        <f t="shared" si="53"/>
        <v/>
      </c>
    </row>
    <row r="19" spans="2:64" ht="21" customHeight="1" x14ac:dyDescent="0.25">
      <c r="B19" s="1" t="s">
        <v>52</v>
      </c>
      <c r="C19" s="1" t="s">
        <v>314</v>
      </c>
      <c r="D19" s="1" t="s">
        <v>53</v>
      </c>
      <c r="E19" s="1" t="s">
        <v>54</v>
      </c>
      <c r="G19" s="3" t="s">
        <v>55</v>
      </c>
      <c r="W19" s="1" t="str">
        <f t="shared" si="21"/>
        <v/>
      </c>
      <c r="X19" s="1" t="str">
        <f t="shared" si="22"/>
        <v/>
      </c>
      <c r="Y19" s="1" t="str">
        <f t="shared" si="23"/>
        <v/>
      </c>
      <c r="Z19" s="1" t="str">
        <f t="shared" si="24"/>
        <v/>
      </c>
      <c r="AA19" s="1" t="str">
        <f t="shared" si="25"/>
        <v/>
      </c>
      <c r="AB19" s="1" t="str">
        <f t="shared" si="26"/>
        <v/>
      </c>
      <c r="AC19" s="1" t="str">
        <f t="shared" si="27"/>
        <v/>
      </c>
      <c r="AD19" s="1" t="str">
        <f t="shared" si="28"/>
        <v/>
      </c>
      <c r="AE19" s="1" t="str">
        <f t="shared" si="29"/>
        <v/>
      </c>
      <c r="AF19" s="1" t="str">
        <f t="shared" si="30"/>
        <v/>
      </c>
      <c r="AG19" s="1" t="str">
        <f t="shared" si="31"/>
        <v/>
      </c>
      <c r="AH19" s="1" t="str">
        <f t="shared" si="32"/>
        <v/>
      </c>
      <c r="AI19" s="1" t="str">
        <f t="shared" si="33"/>
        <v/>
      </c>
      <c r="AJ19" s="1" t="str">
        <f t="shared" si="34"/>
        <v/>
      </c>
      <c r="AK19" s="1" t="str">
        <f t="shared" si="35"/>
        <v/>
      </c>
      <c r="AL19" s="1" t="str">
        <f t="shared" si="36"/>
        <v/>
      </c>
      <c r="AM19" s="1" t="str">
        <f t="shared" si="37"/>
        <v/>
      </c>
      <c r="AN19" s="1" t="str">
        <f t="shared" si="38"/>
        <v/>
      </c>
      <c r="AO19" s="1" t="str">
        <f t="shared" si="39"/>
        <v/>
      </c>
      <c r="AP19" s="1" t="str">
        <f t="shared" si="40"/>
        <v/>
      </c>
      <c r="AQ19" s="1" t="str">
        <f t="shared" si="41"/>
        <v/>
      </c>
      <c r="AR19" s="4" t="s">
        <v>316</v>
      </c>
      <c r="AU19" s="1" t="s">
        <v>28</v>
      </c>
      <c r="AV19" s="5" t="s">
        <v>313</v>
      </c>
      <c r="AW19" s="5" t="s">
        <v>313</v>
      </c>
      <c r="AX19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/>
      </c>
      <c r="BC19" s="1" t="str">
        <f t="shared" si="47"/>
        <v/>
      </c>
      <c r="BD19" s="1" t="str">
        <f t="shared" si="48"/>
        <v>&lt;img src=@img/medium.png@&gt;</v>
      </c>
      <c r="BE19" s="1" t="str">
        <f t="shared" si="49"/>
        <v>medium low campus</v>
      </c>
      <c r="BF19" s="1" t="str">
        <f t="shared" si="50"/>
        <v>Near Campus</v>
      </c>
      <c r="BG19" s="1">
        <v>40.581021</v>
      </c>
      <c r="BH19" s="1">
        <v>-105.07677200000001</v>
      </c>
      <c r="BI19" s="1" t="str">
        <f t="shared" si="51"/>
        <v>[40.581021,-105.076772],</v>
      </c>
      <c r="BK19" s="1" t="str">
        <f t="shared" si="53"/>
        <v/>
      </c>
    </row>
    <row r="20" spans="2:64" ht="21" customHeight="1" x14ac:dyDescent="0.25">
      <c r="B20" s="1" t="s">
        <v>307</v>
      </c>
      <c r="C20" s="1" t="s">
        <v>436</v>
      </c>
      <c r="D20" s="1" t="s">
        <v>78</v>
      </c>
      <c r="E20" s="1" t="s">
        <v>439</v>
      </c>
      <c r="G20" s="9" t="s">
        <v>295</v>
      </c>
      <c r="J20" s="1">
        <v>1500</v>
      </c>
      <c r="K20" s="1">
        <v>1900</v>
      </c>
      <c r="L20" s="1">
        <v>1500</v>
      </c>
      <c r="M20" s="1">
        <v>1900</v>
      </c>
      <c r="N20" s="1">
        <v>1500</v>
      </c>
      <c r="O20" s="1">
        <v>1900</v>
      </c>
      <c r="P20" s="1">
        <v>1500</v>
      </c>
      <c r="Q20" s="1">
        <v>1900</v>
      </c>
      <c r="R20" s="1">
        <v>1500</v>
      </c>
      <c r="S20" s="1">
        <v>1900</v>
      </c>
      <c r="V20" s="1" t="s">
        <v>492</v>
      </c>
      <c r="W20" s="1" t="str">
        <f t="shared" si="21"/>
        <v/>
      </c>
      <c r="X20" s="1" t="str">
        <f t="shared" si="22"/>
        <v/>
      </c>
      <c r="Y20" s="1">
        <f t="shared" si="23"/>
        <v>15</v>
      </c>
      <c r="Z20" s="1">
        <f t="shared" si="24"/>
        <v>19</v>
      </c>
      <c r="AA20" s="1">
        <f t="shared" si="25"/>
        <v>15</v>
      </c>
      <c r="AB20" s="1">
        <f t="shared" si="26"/>
        <v>19</v>
      </c>
      <c r="AC20" s="1">
        <f t="shared" si="27"/>
        <v>15</v>
      </c>
      <c r="AD20" s="1">
        <f t="shared" si="28"/>
        <v>19</v>
      </c>
      <c r="AE20" s="1">
        <f t="shared" si="29"/>
        <v>15</v>
      </c>
      <c r="AF20" s="1">
        <f t="shared" si="30"/>
        <v>19</v>
      </c>
      <c r="AG20" s="1">
        <f t="shared" si="31"/>
        <v>15</v>
      </c>
      <c r="AH20" s="1">
        <f t="shared" si="32"/>
        <v>19</v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>3pm-7pm</v>
      </c>
      <c r="AM20" s="1" t="str">
        <f t="shared" si="37"/>
        <v>3pm-7pm</v>
      </c>
      <c r="AN20" s="1" t="str">
        <f t="shared" si="38"/>
        <v>3pm-7pm</v>
      </c>
      <c r="AO20" s="1" t="str">
        <f t="shared" si="39"/>
        <v>3pm-7pm</v>
      </c>
      <c r="AP20" s="1" t="str">
        <f t="shared" si="40"/>
        <v>3pm-7pm</v>
      </c>
      <c r="AQ20" s="1" t="str">
        <f t="shared" si="41"/>
        <v/>
      </c>
      <c r="AR20" s="8" t="s">
        <v>308</v>
      </c>
      <c r="AU20" s="1" t="s">
        <v>305</v>
      </c>
      <c r="AV20" s="5" t="s">
        <v>312</v>
      </c>
      <c r="AW20" s="5" t="s">
        <v>312</v>
      </c>
      <c r="AX20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src=@img/easy.png@&gt;</v>
      </c>
      <c r="BB20" s="1" t="str">
        <f t="shared" si="46"/>
        <v>&lt;img src=@img/drinkicon.png@&gt;</v>
      </c>
      <c r="BC20" s="1" t="str">
        <f t="shared" si="47"/>
        <v>&lt;img src=@img/foodicon.png@&gt;</v>
      </c>
      <c r="BD20" s="1" t="str">
        <f t="shared" si="48"/>
        <v>&lt;img src=@img/easy.png@&gt;&lt;img src=@img/drinkicon.png@&gt;&lt;img src=@img/foodicon.png@&gt;</v>
      </c>
      <c r="BE20" s="1" t="str">
        <f t="shared" si="49"/>
        <v>drink food easy med sfoco</v>
      </c>
      <c r="BF20" s="1" t="str">
        <f t="shared" si="50"/>
        <v>South Foco</v>
      </c>
      <c r="BG20" s="1">
        <v>40.523828000000002</v>
      </c>
      <c r="BH20" s="1">
        <v>-105.027387</v>
      </c>
      <c r="BI20" s="1" t="str">
        <f t="shared" si="51"/>
        <v>[40.523828,-105.027387],</v>
      </c>
      <c r="BK20" s="1" t="str">
        <f t="shared" si="53"/>
        <v/>
      </c>
    </row>
    <row r="21" spans="2:64" ht="21" customHeight="1" x14ac:dyDescent="0.25">
      <c r="B21" s="1" t="s">
        <v>151</v>
      </c>
      <c r="C21" s="1" t="s">
        <v>314</v>
      </c>
      <c r="D21" s="1" t="s">
        <v>275</v>
      </c>
      <c r="E21" s="1" t="s">
        <v>439</v>
      </c>
      <c r="G21" s="1" t="s">
        <v>152</v>
      </c>
      <c r="H21" s="1">
        <v>1100</v>
      </c>
      <c r="I21" s="1">
        <v>1600</v>
      </c>
      <c r="J21" s="1">
        <v>1100</v>
      </c>
      <c r="K21" s="1">
        <v>1600</v>
      </c>
      <c r="L21" s="1">
        <v>1100</v>
      </c>
      <c r="M21" s="1">
        <v>1600</v>
      </c>
      <c r="N21" s="1">
        <v>1100</v>
      </c>
      <c r="O21" s="1">
        <v>1600</v>
      </c>
      <c r="P21" s="1">
        <v>1100</v>
      </c>
      <c r="Q21" s="1">
        <v>1600</v>
      </c>
      <c r="R21" s="1">
        <v>1100</v>
      </c>
      <c r="S21" s="1">
        <v>1600</v>
      </c>
      <c r="T21" s="1">
        <v>1100</v>
      </c>
      <c r="U21" s="1">
        <v>1600</v>
      </c>
      <c r="V21" s="1" t="s">
        <v>534</v>
      </c>
      <c r="W21" s="1">
        <f t="shared" si="21"/>
        <v>11</v>
      </c>
      <c r="X21" s="1">
        <f t="shared" si="22"/>
        <v>16</v>
      </c>
      <c r="Y21" s="1">
        <f t="shared" si="23"/>
        <v>11</v>
      </c>
      <c r="Z21" s="1">
        <f t="shared" si="24"/>
        <v>16</v>
      </c>
      <c r="AA21" s="1">
        <f t="shared" si="25"/>
        <v>11</v>
      </c>
      <c r="AB21" s="1">
        <f t="shared" si="26"/>
        <v>16</v>
      </c>
      <c r="AC21" s="1">
        <f t="shared" si="27"/>
        <v>11</v>
      </c>
      <c r="AD21" s="1">
        <f t="shared" si="28"/>
        <v>16</v>
      </c>
      <c r="AE21" s="1">
        <f t="shared" si="29"/>
        <v>11</v>
      </c>
      <c r="AF21" s="1">
        <f t="shared" si="30"/>
        <v>16</v>
      </c>
      <c r="AG21" s="1">
        <f t="shared" si="31"/>
        <v>11</v>
      </c>
      <c r="AH21" s="1">
        <f t="shared" si="32"/>
        <v>16</v>
      </c>
      <c r="AI21" s="1">
        <f t="shared" si="33"/>
        <v>11</v>
      </c>
      <c r="AJ21" s="1">
        <f t="shared" si="34"/>
        <v>16</v>
      </c>
      <c r="AK21" s="1" t="str">
        <f t="shared" si="35"/>
        <v>11am-4pm</v>
      </c>
      <c r="AL21" s="1" t="str">
        <f t="shared" si="36"/>
        <v>11am-4pm</v>
      </c>
      <c r="AM21" s="1" t="str">
        <f t="shared" si="37"/>
        <v>11am-4pm</v>
      </c>
      <c r="AN21" s="1" t="str">
        <f t="shared" si="38"/>
        <v>11am-4pm</v>
      </c>
      <c r="AO21" s="1" t="str">
        <f t="shared" si="39"/>
        <v>11am-4pm</v>
      </c>
      <c r="AP21" s="1" t="str">
        <f t="shared" si="40"/>
        <v>11am-4pm</v>
      </c>
      <c r="AQ21" s="1" t="str">
        <f t="shared" si="41"/>
        <v>11am-4pm</v>
      </c>
      <c r="AR21" s="10" t="s">
        <v>276</v>
      </c>
      <c r="AS21" s="1" t="s">
        <v>301</v>
      </c>
      <c r="AU21" s="1" t="s">
        <v>305</v>
      </c>
      <c r="AV21" s="5" t="s">
        <v>312</v>
      </c>
      <c r="AW21" s="5" t="s">
        <v>313</v>
      </c>
      <c r="AX21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1" s="1" t="str">
        <f t="shared" si="43"/>
        <v>&lt;img src=@img/outdoor.png@&gt;</v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/>
      </c>
      <c r="BD21" s="1" t="str">
        <f t="shared" si="48"/>
        <v>&lt;img src=@img/outdoor.png@&gt;&lt;img src=@img/easy.png@&gt;&lt;img src=@img/drinkicon.png@&gt;&lt;img src=@img/kidicon.png@&gt;</v>
      </c>
      <c r="BE21" s="1" t="str">
        <f t="shared" si="49"/>
        <v>outdoor drink easy med campus kid</v>
      </c>
      <c r="BF21" s="1" t="str">
        <f t="shared" si="50"/>
        <v>Near Campus</v>
      </c>
      <c r="BG21" s="1">
        <v>40.566203000000002</v>
      </c>
      <c r="BH21" s="1">
        <v>-105.07862</v>
      </c>
      <c r="BI21" s="1" t="str">
        <f t="shared" si="51"/>
        <v>[40.566203,-105.07862],</v>
      </c>
      <c r="BJ21" s="1" t="b">
        <v>1</v>
      </c>
      <c r="BK21" s="1" t="str">
        <f t="shared" si="53"/>
        <v>&lt;img src=@img/kidicon.png@&gt;</v>
      </c>
      <c r="BL21" s="1" t="s">
        <v>446</v>
      </c>
    </row>
    <row r="22" spans="2:64" ht="21" customHeight="1" x14ac:dyDescent="0.25">
      <c r="B22" s="1" t="s">
        <v>269</v>
      </c>
      <c r="C22" s="1" t="s">
        <v>434</v>
      </c>
      <c r="D22" s="1" t="s">
        <v>78</v>
      </c>
      <c r="E22" s="1" t="s">
        <v>439</v>
      </c>
      <c r="G22" s="9" t="s">
        <v>296</v>
      </c>
      <c r="J22" s="1">
        <v>1000</v>
      </c>
      <c r="K22" s="1">
        <v>1400</v>
      </c>
      <c r="L22" s="1">
        <v>1400</v>
      </c>
      <c r="M22" s="1">
        <v>1900</v>
      </c>
      <c r="N22" s="1">
        <v>1400</v>
      </c>
      <c r="O22" s="1">
        <v>1900</v>
      </c>
      <c r="P22" s="1">
        <v>1400</v>
      </c>
      <c r="Q22" s="1">
        <v>1900</v>
      </c>
      <c r="R22" s="1">
        <v>1400</v>
      </c>
      <c r="S22" s="1">
        <v>1900</v>
      </c>
      <c r="T22" s="1">
        <v>1100</v>
      </c>
      <c r="U22" s="1">
        <v>1600</v>
      </c>
      <c r="V22" s="1" t="s">
        <v>493</v>
      </c>
      <c r="W22" s="1" t="str">
        <f t="shared" si="21"/>
        <v/>
      </c>
      <c r="X22" s="1" t="str">
        <f t="shared" si="22"/>
        <v/>
      </c>
      <c r="Y22" s="1">
        <f t="shared" si="23"/>
        <v>10</v>
      </c>
      <c r="Z22" s="1">
        <f t="shared" si="24"/>
        <v>14</v>
      </c>
      <c r="AA22" s="1">
        <f t="shared" si="25"/>
        <v>14</v>
      </c>
      <c r="AB22" s="1">
        <f t="shared" si="26"/>
        <v>19</v>
      </c>
      <c r="AC22" s="1">
        <f t="shared" si="27"/>
        <v>14</v>
      </c>
      <c r="AD22" s="1">
        <f t="shared" si="28"/>
        <v>19</v>
      </c>
      <c r="AE22" s="1">
        <f t="shared" si="29"/>
        <v>14</v>
      </c>
      <c r="AF22" s="1">
        <f t="shared" si="30"/>
        <v>19</v>
      </c>
      <c r="AG22" s="1">
        <f t="shared" si="31"/>
        <v>14</v>
      </c>
      <c r="AH22" s="1">
        <f t="shared" si="32"/>
        <v>19</v>
      </c>
      <c r="AI22" s="1">
        <f t="shared" si="33"/>
        <v>11</v>
      </c>
      <c r="AJ22" s="1">
        <f t="shared" si="34"/>
        <v>16</v>
      </c>
      <c r="AK22" s="1" t="str">
        <f t="shared" si="35"/>
        <v/>
      </c>
      <c r="AL22" s="1" t="str">
        <f t="shared" si="36"/>
        <v>10am-2pm</v>
      </c>
      <c r="AM22" s="1" t="str">
        <f t="shared" si="37"/>
        <v>2pm-7pm</v>
      </c>
      <c r="AN22" s="1" t="str">
        <f t="shared" si="38"/>
        <v>2pm-7pm</v>
      </c>
      <c r="AO22" s="1" t="str">
        <f t="shared" si="39"/>
        <v>2pm-7pm</v>
      </c>
      <c r="AP22" s="1" t="str">
        <f t="shared" si="40"/>
        <v>2pm-7pm</v>
      </c>
      <c r="AQ22" s="1" t="str">
        <f t="shared" si="41"/>
        <v>11am-4pm</v>
      </c>
      <c r="AR22" s="4" t="s">
        <v>365</v>
      </c>
      <c r="AU22" s="1" t="s">
        <v>304</v>
      </c>
      <c r="AV22" s="5" t="s">
        <v>312</v>
      </c>
      <c r="AW22" s="5" t="s">
        <v>312</v>
      </c>
      <c r="AX22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2" s="1" t="str">
        <f t="shared" si="43"/>
        <v/>
      </c>
      <c r="AZ22" s="1" t="str">
        <f t="shared" si="44"/>
        <v/>
      </c>
      <c r="BA22" s="1" t="str">
        <f t="shared" si="45"/>
        <v>&lt;img src=@img/hard.png@&gt;</v>
      </c>
      <c r="BB22" s="1" t="str">
        <f t="shared" si="46"/>
        <v>&lt;img src=@img/drinkicon.png@&gt;</v>
      </c>
      <c r="BC22" s="1" t="str">
        <f t="shared" si="47"/>
        <v>&lt;img src=@img/foodicon.png@&gt;</v>
      </c>
      <c r="BD22" s="1" t="str">
        <f t="shared" si="48"/>
        <v>&lt;img src=@img/hard.png@&gt;&lt;img src=@img/drinkicon.png@&gt;&lt;img src=@img/foodicon.png@&gt;&lt;img src=@img/kidicon.png@&gt;</v>
      </c>
      <c r="BE22" s="1" t="str">
        <f t="shared" si="49"/>
        <v>drink food hard med old kid</v>
      </c>
      <c r="BF22" s="1" t="str">
        <f t="shared" si="50"/>
        <v>Old Town</v>
      </c>
      <c r="BG22" s="1">
        <v>40.588160999999999</v>
      </c>
      <c r="BH22" s="1">
        <v>-105.07480700000001</v>
      </c>
      <c r="BI22" s="1" t="str">
        <f t="shared" si="51"/>
        <v>[40.588161,-105.074807],</v>
      </c>
      <c r="BJ22" s="1" t="b">
        <v>1</v>
      </c>
      <c r="BK22" s="1" t="str">
        <f t="shared" si="53"/>
        <v>&lt;img src=@img/kidicon.png@&gt;</v>
      </c>
      <c r="BL22" s="1" t="s">
        <v>447</v>
      </c>
    </row>
    <row r="23" spans="2:64" ht="21" customHeight="1" x14ac:dyDescent="0.25">
      <c r="B23" s="1" t="s">
        <v>180</v>
      </c>
      <c r="C23" s="1" t="s">
        <v>434</v>
      </c>
      <c r="D23" s="1" t="s">
        <v>53</v>
      </c>
      <c r="E23" s="1" t="s">
        <v>439</v>
      </c>
      <c r="G23" s="1" t="s">
        <v>181</v>
      </c>
      <c r="J23" s="1">
        <v>1500</v>
      </c>
      <c r="K23" s="1">
        <v>1800</v>
      </c>
      <c r="L23" s="1">
        <v>1500</v>
      </c>
      <c r="M23" s="1">
        <v>1800</v>
      </c>
      <c r="N23" s="1">
        <v>1500</v>
      </c>
      <c r="O23" s="1">
        <v>1800</v>
      </c>
      <c r="P23" s="1">
        <v>1500</v>
      </c>
      <c r="Q23" s="1">
        <v>1800</v>
      </c>
      <c r="R23" s="1">
        <v>1500</v>
      </c>
      <c r="S23" s="1">
        <v>1800</v>
      </c>
      <c r="V23" s="1" t="s">
        <v>494</v>
      </c>
      <c r="W23" s="1" t="str">
        <f t="shared" si="21"/>
        <v/>
      </c>
      <c r="X23" s="1" t="str">
        <f t="shared" si="22"/>
        <v/>
      </c>
      <c r="Y23" s="1">
        <f t="shared" si="23"/>
        <v>15</v>
      </c>
      <c r="Z23" s="1">
        <f t="shared" si="24"/>
        <v>18</v>
      </c>
      <c r="AA23" s="1">
        <f t="shared" si="25"/>
        <v>15</v>
      </c>
      <c r="AB23" s="1">
        <f t="shared" si="26"/>
        <v>18</v>
      </c>
      <c r="AC23" s="1">
        <f t="shared" si="27"/>
        <v>15</v>
      </c>
      <c r="AD23" s="1">
        <f t="shared" si="28"/>
        <v>18</v>
      </c>
      <c r="AE23" s="1">
        <f t="shared" si="29"/>
        <v>15</v>
      </c>
      <c r="AF23" s="1">
        <f t="shared" si="30"/>
        <v>18</v>
      </c>
      <c r="AG23" s="1">
        <f t="shared" si="31"/>
        <v>15</v>
      </c>
      <c r="AH23" s="1">
        <f t="shared" si="32"/>
        <v>18</v>
      </c>
      <c r="AI23" s="1" t="str">
        <f t="shared" si="33"/>
        <v/>
      </c>
      <c r="AJ23" s="1" t="str">
        <f t="shared" si="34"/>
        <v/>
      </c>
      <c r="AK23" s="1" t="str">
        <f t="shared" si="35"/>
        <v/>
      </c>
      <c r="AL23" s="1" t="str">
        <f t="shared" si="36"/>
        <v>3pm-6pm</v>
      </c>
      <c r="AM23" s="1" t="str">
        <f t="shared" si="37"/>
        <v>3pm-6pm</v>
      </c>
      <c r="AN23" s="1" t="str">
        <f t="shared" si="38"/>
        <v>3pm-6pm</v>
      </c>
      <c r="AO23" s="1" t="str">
        <f t="shared" si="39"/>
        <v>3pm-6pm</v>
      </c>
      <c r="AP23" s="1" t="str">
        <f t="shared" si="40"/>
        <v>3pm-6pm</v>
      </c>
      <c r="AQ23" s="1" t="str">
        <f t="shared" si="41"/>
        <v/>
      </c>
      <c r="AR23" s="4" t="s">
        <v>351</v>
      </c>
      <c r="AS23" s="1" t="s">
        <v>301</v>
      </c>
      <c r="AU23" s="1" t="s">
        <v>304</v>
      </c>
      <c r="AV23" s="5" t="s">
        <v>312</v>
      </c>
      <c r="AW23" s="5" t="s">
        <v>313</v>
      </c>
      <c r="AX23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3" s="1" t="str">
        <f t="shared" si="43"/>
        <v>&lt;img src=@img/outdoor.png@&gt;</v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/>
      </c>
      <c r="BD23" s="1" t="str">
        <f t="shared" si="48"/>
        <v>&lt;img src=@img/outdoor.png@&gt;&lt;img src=@img/hard.png@&gt;&lt;img src=@img/drinkicon.png@&gt;</v>
      </c>
      <c r="BE23" s="1" t="str">
        <f t="shared" si="49"/>
        <v>outdoor drink hard med old</v>
      </c>
      <c r="BF23" s="1" t="str">
        <f t="shared" si="50"/>
        <v>Old Town</v>
      </c>
      <c r="BG23" s="1">
        <v>40.585295000000002</v>
      </c>
      <c r="BH23" s="1">
        <v>-105.077524</v>
      </c>
      <c r="BI23" s="1" t="str">
        <f t="shared" si="51"/>
        <v>[40.585295,-105.077524],</v>
      </c>
      <c r="BK23" s="1" t="str">
        <f t="shared" si="53"/>
        <v/>
      </c>
    </row>
    <row r="24" spans="2:64" ht="21" customHeight="1" x14ac:dyDescent="0.25">
      <c r="B24" s="1" t="s">
        <v>681</v>
      </c>
      <c r="C24" s="1" t="s">
        <v>434</v>
      </c>
      <c r="E24" s="1" t="s">
        <v>439</v>
      </c>
      <c r="G24" s="1" t="s">
        <v>705</v>
      </c>
      <c r="P24" s="1">
        <v>2000</v>
      </c>
      <c r="Q24" s="1">
        <v>2400</v>
      </c>
      <c r="R24" s="1">
        <v>1800</v>
      </c>
      <c r="S24" s="1">
        <v>2000</v>
      </c>
      <c r="T24" s="1">
        <v>1800</v>
      </c>
      <c r="U24" s="1">
        <v>2000</v>
      </c>
      <c r="V24" s="1" t="s">
        <v>725</v>
      </c>
      <c r="W24" s="1" t="str">
        <f t="shared" si="21"/>
        <v/>
      </c>
      <c r="X24" s="1" t="str">
        <f t="shared" si="22"/>
        <v/>
      </c>
      <c r="Y24" s="1" t="str">
        <f t="shared" si="23"/>
        <v/>
      </c>
      <c r="Z24" s="1" t="str">
        <f t="shared" si="24"/>
        <v/>
      </c>
      <c r="AA24" s="1" t="str">
        <f t="shared" si="25"/>
        <v/>
      </c>
      <c r="AB24" s="1" t="str">
        <f t="shared" si="26"/>
        <v/>
      </c>
      <c r="AC24" s="1" t="str">
        <f t="shared" si="27"/>
        <v/>
      </c>
      <c r="AD24" s="1" t="str">
        <f t="shared" si="28"/>
        <v/>
      </c>
      <c r="AE24" s="1">
        <f t="shared" si="29"/>
        <v>20</v>
      </c>
      <c r="AF24" s="1">
        <f t="shared" si="30"/>
        <v>24</v>
      </c>
      <c r="AG24" s="1">
        <f t="shared" si="31"/>
        <v>18</v>
      </c>
      <c r="AH24" s="1">
        <f t="shared" si="32"/>
        <v>20</v>
      </c>
      <c r="AI24" s="1">
        <f t="shared" si="33"/>
        <v>18</v>
      </c>
      <c r="AJ24" s="1">
        <f t="shared" si="34"/>
        <v>20</v>
      </c>
      <c r="AK24" s="1" t="str">
        <f t="shared" si="35"/>
        <v/>
      </c>
      <c r="AL24" s="1" t="str">
        <f t="shared" si="36"/>
        <v/>
      </c>
      <c r="AM24" s="1" t="str">
        <f t="shared" si="37"/>
        <v/>
      </c>
      <c r="AN24" s="1" t="str">
        <f t="shared" si="38"/>
        <v/>
      </c>
      <c r="AO24" s="1" t="str">
        <f t="shared" si="39"/>
        <v/>
      </c>
      <c r="AP24" s="1" t="str">
        <f t="shared" si="40"/>
        <v>6pm-8pm</v>
      </c>
      <c r="AQ24" s="1" t="str">
        <f t="shared" si="41"/>
        <v>6pm-8pm</v>
      </c>
      <c r="AR24" s="1" t="s">
        <v>724</v>
      </c>
      <c r="AU24" s="1" t="s">
        <v>304</v>
      </c>
      <c r="AV24" s="5" t="s">
        <v>312</v>
      </c>
      <c r="AW24" s="5" t="s">
        <v>312</v>
      </c>
      <c r="AX24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4" s="1" t="str">
        <f t="shared" si="43"/>
        <v/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>&lt;img src=@img/foodicon.png@&gt;</v>
      </c>
      <c r="BD24" s="1" t="str">
        <f t="shared" si="48"/>
        <v>&lt;img src=@img/hard.png@&gt;&lt;img src=@img/drinkicon.png@&gt;&lt;img src=@img/foodicon.png@&gt;</v>
      </c>
      <c r="BE24" s="1" t="str">
        <f t="shared" si="49"/>
        <v>drink food hard med old</v>
      </c>
      <c r="BF24" s="1" t="str">
        <f t="shared" si="50"/>
        <v>Old Town</v>
      </c>
      <c r="BG24" s="1">
        <v>40.588140000000003</v>
      </c>
      <c r="BH24" s="1">
        <v>-105.07477</v>
      </c>
      <c r="BI24" s="1" t="str">
        <f t="shared" si="51"/>
        <v>[40.58814,-105.07477],</v>
      </c>
    </row>
    <row r="25" spans="2:64" ht="21" customHeight="1" x14ac:dyDescent="0.25">
      <c r="B25" s="1" t="s">
        <v>270</v>
      </c>
      <c r="C25" s="1" t="s">
        <v>434</v>
      </c>
      <c r="D25" s="1" t="s">
        <v>78</v>
      </c>
      <c r="E25" s="1" t="s">
        <v>439</v>
      </c>
      <c r="G25" s="1" t="s">
        <v>271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" t="s">
        <v>495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15</v>
      </c>
      <c r="AF25" s="1">
        <f t="shared" si="30"/>
        <v>18</v>
      </c>
      <c r="AG25" s="1">
        <f t="shared" si="31"/>
        <v>15</v>
      </c>
      <c r="AH25" s="1">
        <f t="shared" si="32"/>
        <v>18</v>
      </c>
      <c r="AI25" s="1">
        <f t="shared" si="33"/>
        <v>15</v>
      </c>
      <c r="AJ25" s="1">
        <f t="shared" si="34"/>
        <v>18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3pm-6pm</v>
      </c>
      <c r="AQ25" s="1" t="str">
        <f t="shared" si="41"/>
        <v>3pm-6pm</v>
      </c>
      <c r="AU25" s="1" t="s">
        <v>304</v>
      </c>
      <c r="AV25" s="5" t="s">
        <v>312</v>
      </c>
      <c r="AW25" s="5" t="s">
        <v>313</v>
      </c>
      <c r="AX25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/>
      </c>
      <c r="BD25" s="1" t="str">
        <f t="shared" si="48"/>
        <v>&lt;img src=@img/hard.png@&gt;&lt;img src=@img/drinkicon.png@&gt;</v>
      </c>
      <c r="BE25" s="1" t="str">
        <f t="shared" si="49"/>
        <v>drink hard med old</v>
      </c>
      <c r="BF25" s="1" t="str">
        <f t="shared" si="50"/>
        <v>Old Town</v>
      </c>
      <c r="BG25" s="1">
        <v>40.587682999999998</v>
      </c>
      <c r="BH25" s="1">
        <v>-105.075332</v>
      </c>
      <c r="BI25" s="1" t="str">
        <f t="shared" si="51"/>
        <v>[40.587683,-105.075332],</v>
      </c>
      <c r="BK25" s="1" t="str">
        <f>IF(BJ25&gt;0,"&lt;img src=@img/kidicon.png@&gt;","")</f>
        <v/>
      </c>
    </row>
    <row r="26" spans="2:64" ht="21" customHeight="1" x14ac:dyDescent="0.25">
      <c r="B26" s="1" t="s">
        <v>535</v>
      </c>
      <c r="C26" s="1" t="s">
        <v>315</v>
      </c>
      <c r="D26" s="1" t="s">
        <v>536</v>
      </c>
      <c r="E26" s="1" t="s">
        <v>54</v>
      </c>
      <c r="G26" s="1" t="s">
        <v>537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 t="str">
        <f t="shared" si="29"/>
        <v/>
      </c>
      <c r="AF26" s="1" t="str">
        <f t="shared" si="30"/>
        <v/>
      </c>
      <c r="AG26" s="1" t="str">
        <f t="shared" si="31"/>
        <v/>
      </c>
      <c r="AH26" s="1" t="str">
        <f t="shared" si="32"/>
        <v/>
      </c>
      <c r="AI26" s="1" t="str">
        <f t="shared" si="33"/>
        <v/>
      </c>
      <c r="AJ26" s="1" t="str">
        <f t="shared" si="34"/>
        <v/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/>
      </c>
      <c r="AQ26" s="1" t="str">
        <f t="shared" si="41"/>
        <v/>
      </c>
      <c r="AU26" s="1" t="s">
        <v>305</v>
      </c>
      <c r="AV26" s="5" t="s">
        <v>313</v>
      </c>
      <c r="AW26" s="5" t="s">
        <v>313</v>
      </c>
      <c r="AX26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src=@img/easy.png@&gt;</v>
      </c>
      <c r="BB26" s="1" t="str">
        <f t="shared" si="46"/>
        <v/>
      </c>
      <c r="BC26" s="1" t="str">
        <f t="shared" si="47"/>
        <v/>
      </c>
      <c r="BD26" s="1" t="str">
        <f t="shared" si="48"/>
        <v>&lt;img src=@img/easy.png@&gt;</v>
      </c>
      <c r="BE26" s="1" t="str">
        <f t="shared" si="49"/>
        <v>easy low midtown</v>
      </c>
      <c r="BF26" s="1" t="str">
        <f t="shared" si="50"/>
        <v>Midtown</v>
      </c>
      <c r="BG26" s="1">
        <v>40.539721</v>
      </c>
      <c r="BH26" s="1">
        <v>-105.07867899999999</v>
      </c>
      <c r="BI26" s="1" t="str">
        <f t="shared" si="51"/>
        <v>[40.539721,-105.078679],</v>
      </c>
      <c r="BK26" s="1" t="str">
        <f>IF(BJ26&gt;0,"&lt;img src=@img/kidicon.png@&gt;","")</f>
        <v/>
      </c>
    </row>
    <row r="27" spans="2:64" ht="21" customHeight="1" x14ac:dyDescent="0.25">
      <c r="B27" s="1" t="s">
        <v>182</v>
      </c>
      <c r="C27" s="1" t="s">
        <v>436</v>
      </c>
      <c r="D27" s="1" t="s">
        <v>78</v>
      </c>
      <c r="E27" s="1" t="s">
        <v>54</v>
      </c>
      <c r="G27" s="1" t="s">
        <v>183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R27" s="4" t="s">
        <v>352</v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src=@img/easy.png@&gt;&lt;img src=@img/kidicon.png@&gt;</v>
      </c>
      <c r="BE27" s="1" t="str">
        <f t="shared" si="49"/>
        <v>easy low sfoco kid</v>
      </c>
      <c r="BF27" s="1" t="str">
        <f t="shared" si="50"/>
        <v>South Foco</v>
      </c>
      <c r="BG27" s="1">
        <v>40.523871999999997</v>
      </c>
      <c r="BH27" s="1">
        <v>-105.0759</v>
      </c>
      <c r="BI27" s="1" t="str">
        <f t="shared" si="51"/>
        <v>[40.523872,-105.0759],</v>
      </c>
      <c r="BJ27" s="1" t="b">
        <v>1</v>
      </c>
      <c r="BK27" s="1" t="str">
        <f>IF(BJ27&gt;0,"&lt;img src=@img/kidicon.png@&gt;","")</f>
        <v>&lt;img src=@img/kidicon.png@&gt;</v>
      </c>
      <c r="BL27" s="1" t="s">
        <v>448</v>
      </c>
    </row>
    <row r="28" spans="2:64" ht="21" customHeight="1" x14ac:dyDescent="0.25">
      <c r="B28" s="1" t="s">
        <v>670</v>
      </c>
      <c r="C28" s="1" t="s">
        <v>315</v>
      </c>
      <c r="E28" s="1" t="s">
        <v>439</v>
      </c>
      <c r="G28" s="1" t="s">
        <v>694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U28" s="1" t="s">
        <v>28</v>
      </c>
      <c r="AV28" s="5" t="s">
        <v>313</v>
      </c>
      <c r="AW28" s="5" t="s">
        <v>313</v>
      </c>
      <c r="AX28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src=@img/medium.png@&gt;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src=@img/medium.png@&gt;</v>
      </c>
      <c r="BE28" s="1" t="str">
        <f t="shared" si="49"/>
        <v>medium med midtown</v>
      </c>
      <c r="BF28" s="1" t="str">
        <f t="shared" si="50"/>
        <v>Midtown</v>
      </c>
      <c r="BG28" s="1">
        <v>40.562466000000001</v>
      </c>
      <c r="BH28" s="1">
        <v>-105.037963</v>
      </c>
      <c r="BI28" s="1" t="str">
        <f t="shared" si="51"/>
        <v>[40.562466,-105.037963],</v>
      </c>
    </row>
    <row r="29" spans="2:64" ht="21" customHeight="1" x14ac:dyDescent="0.25">
      <c r="B29" s="1" t="s">
        <v>538</v>
      </c>
      <c r="C29" s="1" t="s">
        <v>436</v>
      </c>
      <c r="E29" s="1" t="s">
        <v>439</v>
      </c>
      <c r="G29" s="1" t="s">
        <v>539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R29" s="4"/>
      <c r="AU29" s="1" t="s">
        <v>305</v>
      </c>
      <c r="AV29" s="5" t="s">
        <v>313</v>
      </c>
      <c r="AW29" s="5" t="s">
        <v>313</v>
      </c>
      <c r="AX29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src=@img/easy.png@&gt;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src=@img/easy.png@&gt;</v>
      </c>
      <c r="BE29" s="1" t="str">
        <f t="shared" si="49"/>
        <v>easy med sfoco</v>
      </c>
      <c r="BF29" s="1" t="str">
        <f t="shared" si="50"/>
        <v>South Foco</v>
      </c>
      <c r="BG29" s="1">
        <v>40.525936999999999</v>
      </c>
      <c r="BH29" s="1">
        <v>-105.02437399999999</v>
      </c>
      <c r="BI29" s="1" t="str">
        <f t="shared" si="51"/>
        <v>[40.525937,-105.024374],</v>
      </c>
      <c r="BK29" s="1" t="str">
        <f>IF(BJ29&gt;0,"&lt;img src=@img/kidicon.png@&gt;","")</f>
        <v/>
      </c>
    </row>
    <row r="30" spans="2:64" ht="21" customHeight="1" x14ac:dyDescent="0.25">
      <c r="B30" s="1" t="s">
        <v>540</v>
      </c>
      <c r="C30" s="1" t="s">
        <v>314</v>
      </c>
      <c r="E30" s="1" t="s">
        <v>439</v>
      </c>
      <c r="G30" s="1" t="s">
        <v>541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28</v>
      </c>
      <c r="AV30" s="5" t="s">
        <v>313</v>
      </c>
      <c r="AW30" s="5" t="s">
        <v>313</v>
      </c>
      <c r="AX30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src=@img/medium.png@&gt;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src=@img/medium.png@&gt;</v>
      </c>
      <c r="BE30" s="1" t="str">
        <f t="shared" si="49"/>
        <v>medium med campus</v>
      </c>
      <c r="BF30" s="1" t="str">
        <f t="shared" si="50"/>
        <v>Near Campus</v>
      </c>
      <c r="BG30" s="1">
        <v>40.578358000000001</v>
      </c>
      <c r="BH30" s="1">
        <v>-105.085821</v>
      </c>
      <c r="BI30" s="1" t="str">
        <f t="shared" si="51"/>
        <v>[40.578358,-105.085821],</v>
      </c>
      <c r="BK30" s="1" t="str">
        <f>IF(BJ30&gt;0,"&lt;img src=@img/kidicon.png@&gt;","")</f>
        <v/>
      </c>
    </row>
    <row r="31" spans="2:64" ht="21" customHeight="1" x14ac:dyDescent="0.25">
      <c r="B31" s="1" t="s">
        <v>600</v>
      </c>
      <c r="C31" s="1" t="s">
        <v>437</v>
      </c>
      <c r="G31" s="9" t="s">
        <v>601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1" t="s">
        <v>602</v>
      </c>
      <c r="AU31" s="1" t="s">
        <v>305</v>
      </c>
      <c r="AV31" s="1" t="b">
        <v>0</v>
      </c>
      <c r="AW31" s="1" t="b">
        <v>0</v>
      </c>
      <c r="AX31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src=@img/easy.png@&gt;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src=@img/easy.png@&gt;</v>
      </c>
      <c r="BE31" s="1" t="str">
        <f t="shared" si="49"/>
        <v>easy  cwest</v>
      </c>
      <c r="BF31" s="1" t="str">
        <f t="shared" si="50"/>
        <v>Campus West</v>
      </c>
      <c r="BG31" s="1">
        <v>40.575150000000001</v>
      </c>
      <c r="BH31" s="1">
        <v>-105.09912</v>
      </c>
      <c r="BI31" s="1" t="str">
        <f t="shared" si="51"/>
        <v>[40.57515,-105.09912],</v>
      </c>
    </row>
    <row r="32" spans="2:64" ht="21" customHeight="1" x14ac:dyDescent="0.25">
      <c r="B32" s="1" t="s">
        <v>603</v>
      </c>
      <c r="C32" s="1" t="s">
        <v>315</v>
      </c>
      <c r="G32" s="9" t="s">
        <v>604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3" t="s">
        <v>605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src=@img/easy.png@&gt;&lt;img src=@img/kidicon.png@&gt;</v>
      </c>
      <c r="BE32" s="1" t="str">
        <f t="shared" si="49"/>
        <v>easy  midtown kid</v>
      </c>
      <c r="BF32" s="1" t="str">
        <f t="shared" si="50"/>
        <v>Midtown</v>
      </c>
      <c r="BG32" s="1">
        <v>40.546750000000003</v>
      </c>
      <c r="BH32" s="1">
        <v>-105.07814</v>
      </c>
      <c r="BI32" s="1" t="str">
        <f t="shared" si="51"/>
        <v>[40.54675,-105.07814],</v>
      </c>
      <c r="BJ32" s="1" t="b">
        <v>1</v>
      </c>
      <c r="BK32" s="1" t="str">
        <f>IF(BJ32&gt;0,"&lt;img src=@img/kidicon.png@&gt;","")</f>
        <v>&lt;img src=@img/kidicon.png@&gt;</v>
      </c>
      <c r="BL32" s="1" t="s">
        <v>465</v>
      </c>
    </row>
    <row r="33" spans="2:64" ht="21" customHeight="1" x14ac:dyDescent="0.25">
      <c r="B33" s="1" t="s">
        <v>374</v>
      </c>
      <c r="C33" s="1" t="s">
        <v>314</v>
      </c>
      <c r="D33" s="1" t="s">
        <v>71</v>
      </c>
      <c r="E33" s="1" t="s">
        <v>439</v>
      </c>
      <c r="G33" s="3" t="s">
        <v>72</v>
      </c>
      <c r="J33" s="1">
        <v>1500</v>
      </c>
      <c r="K33" s="1">
        <v>1800</v>
      </c>
      <c r="L33" s="1">
        <v>1500</v>
      </c>
      <c r="M33" s="1">
        <v>1800</v>
      </c>
      <c r="N33" s="1">
        <v>1500</v>
      </c>
      <c r="O33" s="1">
        <v>1800</v>
      </c>
      <c r="P33" s="1">
        <v>1500</v>
      </c>
      <c r="Q33" s="1">
        <v>1800</v>
      </c>
      <c r="R33" s="1">
        <v>1500</v>
      </c>
      <c r="S33" s="1">
        <v>1800</v>
      </c>
      <c r="V33" s="1" t="s">
        <v>542</v>
      </c>
      <c r="W33" s="1" t="str">
        <f t="shared" si="21"/>
        <v/>
      </c>
      <c r="X33" s="1" t="str">
        <f t="shared" si="22"/>
        <v/>
      </c>
      <c r="Y33" s="1">
        <f t="shared" si="23"/>
        <v>15</v>
      </c>
      <c r="Z33" s="1">
        <f t="shared" si="24"/>
        <v>18</v>
      </c>
      <c r="AA33" s="1">
        <f t="shared" si="25"/>
        <v>15</v>
      </c>
      <c r="AB33" s="1">
        <f t="shared" si="26"/>
        <v>18</v>
      </c>
      <c r="AC33" s="1">
        <f t="shared" si="27"/>
        <v>15</v>
      </c>
      <c r="AD33" s="1">
        <f t="shared" si="28"/>
        <v>18</v>
      </c>
      <c r="AE33" s="1">
        <f t="shared" si="29"/>
        <v>15</v>
      </c>
      <c r="AF33" s="1">
        <f t="shared" si="30"/>
        <v>18</v>
      </c>
      <c r="AG33" s="1">
        <f t="shared" si="31"/>
        <v>15</v>
      </c>
      <c r="AH33" s="1">
        <f t="shared" si="32"/>
        <v>18</v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>3pm-6pm</v>
      </c>
      <c r="AM33" s="1" t="str">
        <f t="shared" si="37"/>
        <v>3pm-6pm</v>
      </c>
      <c r="AN33" s="1" t="str">
        <f t="shared" si="38"/>
        <v>3pm-6pm</v>
      </c>
      <c r="AO33" s="1" t="str">
        <f t="shared" si="39"/>
        <v>3pm-6pm</v>
      </c>
      <c r="AP33" s="1" t="str">
        <f t="shared" si="40"/>
        <v>3pm-6pm</v>
      </c>
      <c r="AQ33" s="1" t="str">
        <f t="shared" si="41"/>
        <v/>
      </c>
      <c r="AR33" s="4" t="s">
        <v>319</v>
      </c>
      <c r="AS33" s="1" t="s">
        <v>301</v>
      </c>
      <c r="AU33" s="1" t="s">
        <v>28</v>
      </c>
      <c r="AV33" s="5" t="s">
        <v>312</v>
      </c>
      <c r="AW33" s="5" t="s">
        <v>312</v>
      </c>
      <c r="AX33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3" s="1" t="str">
        <f t="shared" si="43"/>
        <v>&lt;img src=@img/outdoor.png@&gt;</v>
      </c>
      <c r="AZ33" s="1" t="str">
        <f t="shared" si="44"/>
        <v/>
      </c>
      <c r="BA33" s="1" t="str">
        <f t="shared" si="45"/>
        <v>&lt;img src=@img/medium.png@&gt;</v>
      </c>
      <c r="BB33" s="1" t="str">
        <f t="shared" si="46"/>
        <v>&lt;img src=@img/drinkicon.png@&gt;</v>
      </c>
      <c r="BC33" s="1" t="str">
        <f t="shared" si="47"/>
        <v>&lt;img src=@img/foodicon.png@&gt;</v>
      </c>
      <c r="BD33" s="1" t="str">
        <f t="shared" si="48"/>
        <v>&lt;img src=@img/outdoor.png@&gt;&lt;img src=@img/medium.png@&gt;&lt;img src=@img/drinkicon.png@&gt;&lt;img src=@img/foodicon.png@&gt;</v>
      </c>
      <c r="BE33" s="1" t="str">
        <f t="shared" si="49"/>
        <v>outdoor drink food medium med campus</v>
      </c>
      <c r="BF33" s="1" t="str">
        <f t="shared" si="50"/>
        <v>Near Campus</v>
      </c>
      <c r="BG33" s="1">
        <v>40.571671000000002</v>
      </c>
      <c r="BH33" s="1">
        <v>-105.076622</v>
      </c>
      <c r="BI33" s="1" t="str">
        <f t="shared" si="51"/>
        <v>[40.571671,-105.076622],</v>
      </c>
      <c r="BK33" s="1" t="str">
        <f>IF(BJ33&gt;0,"&lt;img src=@img/kidicon.png@&gt;","")</f>
        <v/>
      </c>
    </row>
    <row r="34" spans="2:64" ht="21" customHeight="1" x14ac:dyDescent="0.25">
      <c r="B34" s="1" t="s">
        <v>606</v>
      </c>
      <c r="C34" s="1" t="s">
        <v>434</v>
      </c>
      <c r="G34" s="9" t="s">
        <v>607</v>
      </c>
      <c r="W34" s="1" t="str">
        <f t="shared" si="21"/>
        <v/>
      </c>
      <c r="X34" s="1" t="str">
        <f t="shared" si="22"/>
        <v/>
      </c>
      <c r="Y34" s="1" t="str">
        <f t="shared" si="23"/>
        <v/>
      </c>
      <c r="Z34" s="1" t="str">
        <f t="shared" si="24"/>
        <v/>
      </c>
      <c r="AA34" s="1" t="str">
        <f t="shared" si="25"/>
        <v/>
      </c>
      <c r="AB34" s="1" t="str">
        <f t="shared" si="26"/>
        <v/>
      </c>
      <c r="AC34" s="1" t="str">
        <f t="shared" si="27"/>
        <v/>
      </c>
      <c r="AD34" s="1" t="str">
        <f t="shared" si="28"/>
        <v/>
      </c>
      <c r="AE34" s="1" t="str">
        <f t="shared" si="29"/>
        <v/>
      </c>
      <c r="AF34" s="1" t="str">
        <f t="shared" si="30"/>
        <v/>
      </c>
      <c r="AG34" s="1" t="str">
        <f t="shared" si="31"/>
        <v/>
      </c>
      <c r="AH34" s="1" t="str">
        <f t="shared" si="32"/>
        <v/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/>
      </c>
      <c r="AM34" s="1" t="str">
        <f t="shared" si="37"/>
        <v/>
      </c>
      <c r="AN34" s="1" t="str">
        <f t="shared" si="38"/>
        <v/>
      </c>
      <c r="AO34" s="1" t="str">
        <f t="shared" si="39"/>
        <v/>
      </c>
      <c r="AP34" s="1" t="str">
        <f t="shared" si="40"/>
        <v/>
      </c>
      <c r="AQ34" s="1" t="str">
        <f t="shared" si="41"/>
        <v/>
      </c>
      <c r="AR34" s="15" t="s">
        <v>608</v>
      </c>
      <c r="AU34" s="1" t="s">
        <v>28</v>
      </c>
      <c r="AV34" s="1" t="b">
        <v>0</v>
      </c>
      <c r="AW34" s="1" t="b">
        <v>0</v>
      </c>
      <c r="AX34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4" s="1" t="str">
        <f t="shared" si="43"/>
        <v/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/>
      </c>
      <c r="BC34" s="1" t="str">
        <f t="shared" si="47"/>
        <v/>
      </c>
      <c r="BD34" s="1" t="str">
        <f t="shared" si="48"/>
        <v>&lt;img src=@img/medium.png@&gt;</v>
      </c>
      <c r="BE34" s="1" t="str">
        <f t="shared" si="49"/>
        <v>medium  old</v>
      </c>
      <c r="BF34" s="1" t="str">
        <f t="shared" si="50"/>
        <v>Old Town</v>
      </c>
      <c r="BG34" s="1">
        <v>40.579509999999999</v>
      </c>
      <c r="BH34" s="1">
        <v>-105.07765999999999</v>
      </c>
      <c r="BI34" s="1" t="str">
        <f t="shared" si="51"/>
        <v>[40.57951,-105.07766],</v>
      </c>
    </row>
    <row r="35" spans="2:64" ht="21" customHeight="1" x14ac:dyDescent="0.25">
      <c r="B35" s="1" t="s">
        <v>395</v>
      </c>
      <c r="C35" s="1" t="s">
        <v>315</v>
      </c>
      <c r="D35" s="1" t="s">
        <v>53</v>
      </c>
      <c r="E35" s="1" t="s">
        <v>439</v>
      </c>
      <c r="G35" s="1" t="s">
        <v>397</v>
      </c>
      <c r="H35" s="1">
        <v>1600</v>
      </c>
      <c r="I35" s="1">
        <v>1800</v>
      </c>
      <c r="J35" s="1">
        <v>1600</v>
      </c>
      <c r="K35" s="1">
        <v>1800</v>
      </c>
      <c r="L35" s="1">
        <v>1600</v>
      </c>
      <c r="M35" s="1">
        <v>1800</v>
      </c>
      <c r="N35" s="1">
        <v>1600</v>
      </c>
      <c r="O35" s="1">
        <v>1800</v>
      </c>
      <c r="P35" s="1">
        <v>1600</v>
      </c>
      <c r="Q35" s="1">
        <v>1800</v>
      </c>
      <c r="R35" s="1">
        <v>1600</v>
      </c>
      <c r="S35" s="1">
        <v>1800</v>
      </c>
      <c r="T35" s="1">
        <v>1600</v>
      </c>
      <c r="U35" s="1">
        <v>1800</v>
      </c>
      <c r="V35" s="1" t="s">
        <v>496</v>
      </c>
      <c r="W35" s="1">
        <f t="shared" si="21"/>
        <v>16</v>
      </c>
      <c r="X35" s="1">
        <f t="shared" si="22"/>
        <v>18</v>
      </c>
      <c r="Y35" s="1">
        <f t="shared" si="23"/>
        <v>16</v>
      </c>
      <c r="Z35" s="1">
        <f t="shared" si="24"/>
        <v>18</v>
      </c>
      <c r="AA35" s="1">
        <f t="shared" si="25"/>
        <v>16</v>
      </c>
      <c r="AB35" s="1">
        <f t="shared" si="26"/>
        <v>18</v>
      </c>
      <c r="AC35" s="1">
        <f t="shared" si="27"/>
        <v>16</v>
      </c>
      <c r="AD35" s="1">
        <f t="shared" si="28"/>
        <v>18</v>
      </c>
      <c r="AE35" s="1">
        <f t="shared" si="29"/>
        <v>16</v>
      </c>
      <c r="AF35" s="1">
        <f t="shared" si="30"/>
        <v>18</v>
      </c>
      <c r="AG35" s="1">
        <f t="shared" si="31"/>
        <v>16</v>
      </c>
      <c r="AH35" s="1">
        <f t="shared" si="32"/>
        <v>18</v>
      </c>
      <c r="AI35" s="1">
        <f t="shared" si="33"/>
        <v>16</v>
      </c>
      <c r="AJ35" s="1">
        <f t="shared" si="34"/>
        <v>18</v>
      </c>
      <c r="AK35" s="1" t="str">
        <f t="shared" si="35"/>
        <v>4pm-6pm</v>
      </c>
      <c r="AL35" s="1" t="str">
        <f t="shared" si="36"/>
        <v>4pm-6pm</v>
      </c>
      <c r="AM35" s="1" t="str">
        <f t="shared" si="37"/>
        <v>4pm-6pm</v>
      </c>
      <c r="AN35" s="1" t="str">
        <f t="shared" si="38"/>
        <v>4pm-6pm</v>
      </c>
      <c r="AO35" s="1" t="str">
        <f t="shared" si="39"/>
        <v>4pm-6pm</v>
      </c>
      <c r="AP35" s="1" t="str">
        <f t="shared" si="40"/>
        <v>4pm-6pm</v>
      </c>
      <c r="AQ35" s="1" t="str">
        <f t="shared" si="41"/>
        <v>4pm-6pm</v>
      </c>
      <c r="AR35" s="1" t="s">
        <v>396</v>
      </c>
      <c r="AS35" s="1" t="s">
        <v>301</v>
      </c>
      <c r="AU35" s="1" t="s">
        <v>305</v>
      </c>
      <c r="AV35" s="5" t="s">
        <v>312</v>
      </c>
      <c r="AW35" s="5" t="s">
        <v>312</v>
      </c>
      <c r="AX35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5" s="1" t="str">
        <f t="shared" si="43"/>
        <v>&lt;img src=@img/outdoor.png@&gt;</v>
      </c>
      <c r="AZ35" s="1" t="str">
        <f t="shared" si="44"/>
        <v/>
      </c>
      <c r="BA35" s="1" t="str">
        <f t="shared" si="45"/>
        <v>&lt;img src=@img/easy.png@&gt;</v>
      </c>
      <c r="BB35" s="1" t="str">
        <f t="shared" si="46"/>
        <v>&lt;img src=@img/drinkicon.png@&gt;</v>
      </c>
      <c r="BC35" s="1" t="str">
        <f t="shared" si="47"/>
        <v>&lt;img src=@img/foodicon.png@&gt;</v>
      </c>
      <c r="BD35" s="1" t="str">
        <f t="shared" si="48"/>
        <v>&lt;img src=@img/outdoor.png@&gt;&lt;img src=@img/easy.png@&gt;&lt;img src=@img/drinkicon.png@&gt;&lt;img src=@img/foodicon.png@&gt;</v>
      </c>
      <c r="BE35" s="1" t="str">
        <f t="shared" si="49"/>
        <v>outdoor drink food easy med midtown</v>
      </c>
      <c r="BF35" s="1" t="str">
        <f t="shared" si="50"/>
        <v>Midtown</v>
      </c>
      <c r="BG35" s="1">
        <v>40.543433999999998</v>
      </c>
      <c r="BH35" s="1">
        <v>-105.07365299999999</v>
      </c>
      <c r="BI35" s="1" t="str">
        <f t="shared" si="51"/>
        <v>[40.543434,-105.073653],</v>
      </c>
      <c r="BK35" s="1" t="str">
        <f>IF(BJ35&gt;0,"&lt;img src=@img/kidicon.png@&gt;","")</f>
        <v/>
      </c>
    </row>
    <row r="36" spans="2:64" ht="21" customHeight="1" x14ac:dyDescent="0.25">
      <c r="B36" s="1" t="s">
        <v>278</v>
      </c>
      <c r="E36" s="1" t="s">
        <v>439</v>
      </c>
      <c r="G36" s="9" t="s">
        <v>294</v>
      </c>
      <c r="H36" s="1">
        <v>2100</v>
      </c>
      <c r="I36" s="1">
        <v>2300</v>
      </c>
      <c r="J36" s="1">
        <v>1500</v>
      </c>
      <c r="K36" s="1">
        <v>1800</v>
      </c>
      <c r="L36" s="1">
        <v>1500</v>
      </c>
      <c r="M36" s="1">
        <v>1800</v>
      </c>
      <c r="N36" s="1">
        <v>1500</v>
      </c>
      <c r="O36" s="1">
        <v>1800</v>
      </c>
      <c r="P36" s="1">
        <v>1500</v>
      </c>
      <c r="Q36" s="1">
        <v>1800</v>
      </c>
      <c r="R36" s="1">
        <v>1500</v>
      </c>
      <c r="S36" s="1">
        <v>1800</v>
      </c>
      <c r="T36" s="1">
        <v>2100</v>
      </c>
      <c r="U36" s="1">
        <v>2300</v>
      </c>
      <c r="V36" s="1" t="s">
        <v>497</v>
      </c>
      <c r="W36" s="1">
        <f t="shared" si="21"/>
        <v>21</v>
      </c>
      <c r="X36" s="1">
        <f t="shared" si="22"/>
        <v>23</v>
      </c>
      <c r="Y36" s="1">
        <f t="shared" si="23"/>
        <v>15</v>
      </c>
      <c r="Z36" s="1">
        <f t="shared" si="24"/>
        <v>18</v>
      </c>
      <c r="AA36" s="1">
        <f t="shared" si="25"/>
        <v>15</v>
      </c>
      <c r="AB36" s="1">
        <f t="shared" si="26"/>
        <v>18</v>
      </c>
      <c r="AC36" s="1">
        <f t="shared" si="27"/>
        <v>15</v>
      </c>
      <c r="AD36" s="1">
        <f t="shared" si="28"/>
        <v>18</v>
      </c>
      <c r="AE36" s="1">
        <f t="shared" si="29"/>
        <v>15</v>
      </c>
      <c r="AF36" s="1">
        <f t="shared" si="30"/>
        <v>18</v>
      </c>
      <c r="AG36" s="1">
        <f t="shared" si="31"/>
        <v>15</v>
      </c>
      <c r="AH36" s="1">
        <f t="shared" si="32"/>
        <v>18</v>
      </c>
      <c r="AI36" s="1">
        <f t="shared" si="33"/>
        <v>21</v>
      </c>
      <c r="AJ36" s="1">
        <f t="shared" si="34"/>
        <v>23</v>
      </c>
      <c r="AK36" s="1" t="str">
        <f t="shared" si="35"/>
        <v>9pm-11pm</v>
      </c>
      <c r="AL36" s="1" t="str">
        <f t="shared" si="36"/>
        <v>3pm-6pm</v>
      </c>
      <c r="AM36" s="1" t="str">
        <f t="shared" si="37"/>
        <v>3pm-6pm</v>
      </c>
      <c r="AN36" s="1" t="str">
        <f t="shared" si="38"/>
        <v>3pm-6pm</v>
      </c>
      <c r="AO36" s="1" t="str">
        <f t="shared" si="39"/>
        <v>3pm-6pm</v>
      </c>
      <c r="AP36" s="1" t="str">
        <f t="shared" si="40"/>
        <v>3pm-6pm</v>
      </c>
      <c r="AQ36" s="1" t="str">
        <f t="shared" si="41"/>
        <v>9pm-11pm</v>
      </c>
      <c r="AR36" s="8" t="s">
        <v>306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src=@img/foodicon.png@&gt;&lt;img src=@img/kidicon.png@&gt;</v>
      </c>
      <c r="BE36" s="1" t="str">
        <f t="shared" si="49"/>
        <v>outdoor drink food easy med  kid</v>
      </c>
      <c r="BF36" s="1" t="str">
        <f t="shared" si="50"/>
        <v/>
      </c>
      <c r="BG36" s="1">
        <v>40.537533000000003</v>
      </c>
      <c r="BH36" s="1">
        <v>-105.050901</v>
      </c>
      <c r="BI36" s="1" t="str">
        <f t="shared" si="51"/>
        <v>[40.537533,-105.050901],</v>
      </c>
      <c r="BJ36" s="1" t="b">
        <v>1</v>
      </c>
      <c r="BK36" s="1" t="str">
        <f>IF(BJ36&gt;0,"&lt;img src=@img/kidicon.png@&gt;","")</f>
        <v>&lt;img src=@img/kidicon.png@&gt;</v>
      </c>
      <c r="BL36" s="1" t="s">
        <v>741</v>
      </c>
    </row>
    <row r="37" spans="2:64" ht="21" customHeight="1" x14ac:dyDescent="0.25">
      <c r="B37" s="1" t="s">
        <v>277</v>
      </c>
      <c r="C37" s="1" t="s">
        <v>315</v>
      </c>
      <c r="D37" s="1" t="s">
        <v>78</v>
      </c>
      <c r="E37" s="1" t="s">
        <v>439</v>
      </c>
      <c r="G37" s="1" t="s">
        <v>184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V37" s="1" t="s">
        <v>498</v>
      </c>
      <c r="W37" s="1" t="str">
        <f t="shared" si="21"/>
        <v/>
      </c>
      <c r="X37" s="1" t="str">
        <f t="shared" si="22"/>
        <v/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 t="str">
        <f t="shared" si="33"/>
        <v/>
      </c>
      <c r="AJ37" s="1" t="str">
        <f t="shared" si="34"/>
        <v/>
      </c>
      <c r="AK37" s="1" t="str">
        <f t="shared" si="35"/>
        <v/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/>
      </c>
      <c r="AR37" s="8" t="s">
        <v>258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</v>
      </c>
      <c r="BE37" s="1" t="str">
        <f t="shared" si="49"/>
        <v>outdoor drink food easy med midtown</v>
      </c>
      <c r="BF37" s="1" t="str">
        <f t="shared" si="50"/>
        <v>Midtown</v>
      </c>
      <c r="BG37" s="1">
        <v>40.543506999999998</v>
      </c>
      <c r="BH37" s="1">
        <v>-105.07405300000001</v>
      </c>
      <c r="BI37" s="1" t="str">
        <f t="shared" si="51"/>
        <v>[40.543507,-105.074053],</v>
      </c>
      <c r="BK37" s="1" t="str">
        <f>IF(BJ37&gt;0,"&lt;img src=@img/kidicon.png@&gt;","")</f>
        <v/>
      </c>
    </row>
    <row r="38" spans="2:64" ht="21" customHeight="1" x14ac:dyDescent="0.25">
      <c r="B38" s="1" t="s">
        <v>609</v>
      </c>
      <c r="C38" s="1" t="s">
        <v>435</v>
      </c>
      <c r="G38" s="9" t="s">
        <v>610</v>
      </c>
      <c r="W38" s="1" t="str">
        <f t="shared" si="21"/>
        <v/>
      </c>
      <c r="X38" s="1" t="str">
        <f t="shared" si="22"/>
        <v/>
      </c>
      <c r="Y38" s="1" t="str">
        <f t="shared" si="23"/>
        <v/>
      </c>
      <c r="Z38" s="1" t="str">
        <f t="shared" si="24"/>
        <v/>
      </c>
      <c r="AA38" s="1" t="str">
        <f t="shared" si="25"/>
        <v/>
      </c>
      <c r="AB38" s="1" t="str">
        <f t="shared" si="26"/>
        <v/>
      </c>
      <c r="AC38" s="1" t="str">
        <f t="shared" si="27"/>
        <v/>
      </c>
      <c r="AD38" s="1" t="str">
        <f t="shared" si="28"/>
        <v/>
      </c>
      <c r="AE38" s="1" t="str">
        <f t="shared" si="29"/>
        <v/>
      </c>
      <c r="AF38" s="1" t="str">
        <f t="shared" si="30"/>
        <v/>
      </c>
      <c r="AG38" s="1" t="str">
        <f t="shared" si="31"/>
        <v/>
      </c>
      <c r="AH38" s="1" t="str">
        <f t="shared" si="32"/>
        <v/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/>
      </c>
      <c r="AM38" s="1" t="str">
        <f t="shared" si="37"/>
        <v/>
      </c>
      <c r="AN38" s="1" t="str">
        <f t="shared" si="38"/>
        <v/>
      </c>
      <c r="AO38" s="1" t="str">
        <f t="shared" si="39"/>
        <v/>
      </c>
      <c r="AP38" s="1" t="str">
        <f t="shared" si="40"/>
        <v/>
      </c>
      <c r="AQ38" s="1" t="str">
        <f t="shared" si="41"/>
        <v/>
      </c>
      <c r="AR38" s="15" t="s">
        <v>611</v>
      </c>
      <c r="AU38" s="1" t="s">
        <v>305</v>
      </c>
      <c r="AV38" s="1" t="b">
        <v>0</v>
      </c>
      <c r="AW38" s="1" t="b">
        <v>0</v>
      </c>
      <c r="AX38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s="1" t="str">
        <f t="shared" si="43"/>
        <v/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/>
      </c>
      <c r="BC38" s="1" t="str">
        <f t="shared" si="47"/>
        <v/>
      </c>
      <c r="BD38" s="1" t="str">
        <f t="shared" si="48"/>
        <v>&lt;img src=@img/easy.png@&gt;</v>
      </c>
      <c r="BE38" s="1" t="str">
        <f t="shared" si="49"/>
        <v>easy  nfoco</v>
      </c>
      <c r="BF38" s="1" t="str">
        <f t="shared" si="50"/>
        <v>North Foco</v>
      </c>
      <c r="BG38" s="1">
        <v>40.581519999999998</v>
      </c>
      <c r="BH38" s="1">
        <v>-105.04595</v>
      </c>
      <c r="BI38" s="1" t="str">
        <f t="shared" si="51"/>
        <v>[40.58152,-105.04595],</v>
      </c>
    </row>
    <row r="39" spans="2:64" ht="21" customHeight="1" x14ac:dyDescent="0.25">
      <c r="B39" s="1" t="s">
        <v>126</v>
      </c>
      <c r="C39" s="1" t="s">
        <v>314</v>
      </c>
      <c r="D39" s="1" t="s">
        <v>90</v>
      </c>
      <c r="E39" s="1" t="s">
        <v>54</v>
      </c>
      <c r="G39" s="3" t="s">
        <v>127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8" t="s">
        <v>252</v>
      </c>
      <c r="AS39" s="1" t="s">
        <v>302</v>
      </c>
      <c r="AU39" s="1" t="s">
        <v>28</v>
      </c>
      <c r="AV39" s="5" t="s">
        <v>313</v>
      </c>
      <c r="AW39" s="5" t="s">
        <v>313</v>
      </c>
      <c r="AX39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s="1" t="str">
        <f t="shared" si="43"/>
        <v>&lt;img src=@img/outdoor.png@&gt;</v>
      </c>
      <c r="AZ39" s="1" t="str">
        <f t="shared" si="44"/>
        <v/>
      </c>
      <c r="BA39" s="1" t="str">
        <f t="shared" si="45"/>
        <v>&lt;img src=@img/medium.png@&gt;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src=@img/outdoor.png@&gt;&lt;img src=@img/medium.png@&gt;</v>
      </c>
      <c r="BE39" s="1" t="str">
        <f t="shared" si="49"/>
        <v>outdoor medium low campus</v>
      </c>
      <c r="BF39" s="1" t="str">
        <f t="shared" si="50"/>
        <v>Near Campus</v>
      </c>
      <c r="BG39" s="1">
        <v>40.578285999999999</v>
      </c>
      <c r="BH39" s="1">
        <v>-105.07652</v>
      </c>
      <c r="BI39" s="1" t="str">
        <f t="shared" si="51"/>
        <v>[40.578286,-105.07652],</v>
      </c>
      <c r="BK39" s="1" t="str">
        <f t="shared" ref="BK39:BK47" si="54">IF(BJ39&gt;0,"&lt;img src=@img/kidicon.png@&gt;","")</f>
        <v/>
      </c>
    </row>
    <row r="40" spans="2:64" ht="21" customHeight="1" x14ac:dyDescent="0.25">
      <c r="B40" s="1" t="s">
        <v>30</v>
      </c>
      <c r="C40" s="1" t="s">
        <v>434</v>
      </c>
      <c r="D40" s="1" t="s">
        <v>31</v>
      </c>
      <c r="E40" s="1" t="s">
        <v>439</v>
      </c>
      <c r="G40" s="3" t="s">
        <v>32</v>
      </c>
      <c r="N40" s="1">
        <v>1200</v>
      </c>
      <c r="O40" s="1">
        <v>2000</v>
      </c>
      <c r="V40" s="1" t="s">
        <v>233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>
        <f t="shared" si="27"/>
        <v>12</v>
      </c>
      <c r="AD40" s="1">
        <f t="shared" si="28"/>
        <v>20</v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>12pm-8pm</v>
      </c>
      <c r="AO40" s="1" t="e">
        <f t="shared" si="39"/>
        <v>#VALUE!</v>
      </c>
      <c r="AP40" s="1" t="str">
        <f t="shared" si="40"/>
        <v/>
      </c>
      <c r="AQ40" s="1" t="str">
        <f t="shared" si="41"/>
        <v/>
      </c>
      <c r="AR40" s="4" t="s">
        <v>232</v>
      </c>
      <c r="AS40" s="1" t="s">
        <v>301</v>
      </c>
      <c r="AU40" s="1" t="s">
        <v>304</v>
      </c>
      <c r="AV40" s="5" t="s">
        <v>312</v>
      </c>
      <c r="AW40" s="5" t="s">
        <v>313</v>
      </c>
      <c r="AX40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src=@img/hard.png@&gt;</v>
      </c>
      <c r="BB40" s="1" t="str">
        <f t="shared" si="46"/>
        <v>&lt;img src=@img/drinkicon.png@&gt;</v>
      </c>
      <c r="BC40" s="1" t="str">
        <f t="shared" si="47"/>
        <v/>
      </c>
      <c r="BD40" s="1" t="str">
        <f t="shared" si="48"/>
        <v>&lt;img src=@img/outdoor.png@&gt;&lt;img src=@img/hard.png@&gt;&lt;img src=@img/drinkicon.png@&gt;</v>
      </c>
      <c r="BE40" s="1" t="str">
        <f t="shared" si="49"/>
        <v>outdoor drink hard med old</v>
      </c>
      <c r="BF40" s="1" t="str">
        <f t="shared" si="50"/>
        <v>Old Town</v>
      </c>
      <c r="BG40" s="1">
        <v>40.584392999999999</v>
      </c>
      <c r="BH40" s="1">
        <v>-105.077686</v>
      </c>
      <c r="BI40" s="1" t="str">
        <f t="shared" si="51"/>
        <v>[40.584393,-105.077686],</v>
      </c>
      <c r="BK40" s="1" t="str">
        <f t="shared" si="54"/>
        <v/>
      </c>
    </row>
    <row r="41" spans="2:64" ht="21" customHeight="1" x14ac:dyDescent="0.25">
      <c r="B41" s="1" t="s">
        <v>153</v>
      </c>
      <c r="C41" s="1" t="s">
        <v>434</v>
      </c>
      <c r="D41" s="1" t="s">
        <v>154</v>
      </c>
      <c r="E41" s="1" t="s">
        <v>439</v>
      </c>
      <c r="G41" s="1" t="s">
        <v>155</v>
      </c>
      <c r="W41" s="1" t="str">
        <f t="shared" si="21"/>
        <v/>
      </c>
      <c r="X41" s="1" t="str">
        <f t="shared" si="22"/>
        <v/>
      </c>
      <c r="Y41" s="1" t="str">
        <f t="shared" si="23"/>
        <v/>
      </c>
      <c r="Z41" s="1" t="str">
        <f t="shared" si="24"/>
        <v/>
      </c>
      <c r="AA41" s="1" t="str">
        <f t="shared" si="25"/>
        <v/>
      </c>
      <c r="AB41" s="1" t="str">
        <f t="shared" si="26"/>
        <v/>
      </c>
      <c r="AC41" s="1" t="str">
        <f t="shared" si="27"/>
        <v/>
      </c>
      <c r="AD41" s="1" t="str">
        <f t="shared" si="28"/>
        <v/>
      </c>
      <c r="AE41" s="1" t="str">
        <f t="shared" si="29"/>
        <v/>
      </c>
      <c r="AF41" s="1" t="str">
        <f t="shared" si="30"/>
        <v/>
      </c>
      <c r="AG41" s="1" t="str">
        <f t="shared" si="31"/>
        <v/>
      </c>
      <c r="AH41" s="1" t="str">
        <f t="shared" si="32"/>
        <v/>
      </c>
      <c r="AI41" s="1" t="str">
        <f t="shared" si="33"/>
        <v/>
      </c>
      <c r="AJ41" s="1" t="str">
        <f t="shared" si="34"/>
        <v/>
      </c>
      <c r="AK41" s="1" t="str">
        <f t="shared" si="35"/>
        <v/>
      </c>
      <c r="AL41" s="1" t="str">
        <f t="shared" si="36"/>
        <v/>
      </c>
      <c r="AM41" s="1" t="str">
        <f t="shared" si="37"/>
        <v/>
      </c>
      <c r="AN41" s="1" t="str">
        <f t="shared" si="38"/>
        <v/>
      </c>
      <c r="AO41" s="1" t="str">
        <f t="shared" si="39"/>
        <v/>
      </c>
      <c r="AP41" s="1" t="str">
        <f t="shared" si="40"/>
        <v/>
      </c>
      <c r="AQ41" s="1" t="str">
        <f t="shared" si="41"/>
        <v/>
      </c>
      <c r="AR41" s="4" t="s">
        <v>341</v>
      </c>
      <c r="AU41" s="1" t="s">
        <v>28</v>
      </c>
      <c r="AV41" s="5" t="s">
        <v>313</v>
      </c>
      <c r="AW41" s="5" t="s">
        <v>313</v>
      </c>
      <c r="AX41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1" s="1" t="str">
        <f t="shared" si="43"/>
        <v/>
      </c>
      <c r="AZ41" s="1" t="str">
        <f t="shared" si="44"/>
        <v/>
      </c>
      <c r="BA41" s="1" t="str">
        <f t="shared" si="45"/>
        <v>&lt;img src=@img/medium.png@&gt;</v>
      </c>
      <c r="BB41" s="1" t="str">
        <f t="shared" si="46"/>
        <v/>
      </c>
      <c r="BC41" s="1" t="str">
        <f t="shared" si="47"/>
        <v/>
      </c>
      <c r="BD41" s="1" t="str">
        <f t="shared" si="48"/>
        <v>&lt;img src=@img/medium.png@&gt;</v>
      </c>
      <c r="BE41" s="1" t="str">
        <f t="shared" si="49"/>
        <v>medium med old</v>
      </c>
      <c r="BF41" s="1" t="str">
        <f t="shared" si="50"/>
        <v>Old Town</v>
      </c>
      <c r="BG41" s="1">
        <v>40.587420000000002</v>
      </c>
      <c r="BH41" s="1">
        <v>-105.07789</v>
      </c>
      <c r="BI41" s="1" t="str">
        <f t="shared" si="51"/>
        <v>[40.58742,-105.07789],</v>
      </c>
      <c r="BK41" s="1" t="str">
        <f t="shared" si="54"/>
        <v/>
      </c>
    </row>
    <row r="42" spans="2:64" ht="21" customHeight="1" x14ac:dyDescent="0.25">
      <c r="B42" s="1" t="s">
        <v>26</v>
      </c>
      <c r="C42" s="1" t="s">
        <v>434</v>
      </c>
      <c r="D42" s="1" t="s">
        <v>27</v>
      </c>
      <c r="E42" s="1" t="s">
        <v>439</v>
      </c>
      <c r="G42" s="3" t="s">
        <v>29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" t="s">
        <v>543</v>
      </c>
      <c r="W42" s="1" t="str">
        <f t="shared" si="21"/>
        <v/>
      </c>
      <c r="X42" s="1" t="str">
        <f t="shared" si="22"/>
        <v/>
      </c>
      <c r="Y42" s="1">
        <f t="shared" si="23"/>
        <v>15</v>
      </c>
      <c r="Z42" s="1">
        <f t="shared" si="24"/>
        <v>18</v>
      </c>
      <c r="AA42" s="1">
        <f t="shared" si="25"/>
        <v>15</v>
      </c>
      <c r="AB42" s="1">
        <f t="shared" si="26"/>
        <v>18</v>
      </c>
      <c r="AC42" s="1">
        <f t="shared" si="27"/>
        <v>15</v>
      </c>
      <c r="AD42" s="1">
        <f t="shared" si="28"/>
        <v>18</v>
      </c>
      <c r="AE42" s="1">
        <f t="shared" si="29"/>
        <v>15</v>
      </c>
      <c r="AF42" s="1">
        <f t="shared" si="30"/>
        <v>18</v>
      </c>
      <c r="AG42" s="1">
        <f t="shared" si="31"/>
        <v>15</v>
      </c>
      <c r="AH42" s="1">
        <f t="shared" si="32"/>
        <v>18</v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>3pm-6pm</v>
      </c>
      <c r="AM42" s="1" t="str">
        <f t="shared" si="37"/>
        <v>3pm-6pm</v>
      </c>
      <c r="AN42" s="1" t="str">
        <f t="shared" si="38"/>
        <v>3pm-6pm</v>
      </c>
      <c r="AO42" s="1" t="str">
        <f t="shared" si="39"/>
        <v>3pm-6pm</v>
      </c>
      <c r="AP42" s="1" t="str">
        <f t="shared" si="40"/>
        <v>3pm-6pm</v>
      </c>
      <c r="AQ42" s="1" t="str">
        <f t="shared" si="41"/>
        <v/>
      </c>
      <c r="AR42" s="1" t="s">
        <v>231</v>
      </c>
      <c r="AS42" s="1" t="s">
        <v>301</v>
      </c>
      <c r="AT42" s="1" t="s">
        <v>311</v>
      </c>
      <c r="AU42" s="1" t="s">
        <v>28</v>
      </c>
      <c r="AV42" s="5" t="s">
        <v>312</v>
      </c>
      <c r="AW42" s="5" t="s">
        <v>313</v>
      </c>
      <c r="AX42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2" s="1" t="str">
        <f t="shared" si="43"/>
        <v>&lt;img src=@img/outdoor.png@&gt;</v>
      </c>
      <c r="AZ42" s="1" t="str">
        <f t="shared" si="44"/>
        <v>&lt;img src=@img/pets.png@&gt;</v>
      </c>
      <c r="BA42" s="1" t="str">
        <f t="shared" si="45"/>
        <v>&lt;img src=@img/medium.png@&gt;</v>
      </c>
      <c r="BB42" s="1" t="str">
        <f t="shared" si="46"/>
        <v>&lt;img src=@img/drinkicon.png@&gt;</v>
      </c>
      <c r="BC42" s="1" t="str">
        <f t="shared" si="47"/>
        <v/>
      </c>
      <c r="BD42" s="1" t="str">
        <f t="shared" si="48"/>
        <v>&lt;img src=@img/outdoor.png@&gt;&lt;img src=@img/pets.png@&gt;&lt;img src=@img/medium.png@&gt;&lt;img src=@img/drinkicon.png@&gt;</v>
      </c>
      <c r="BE42" s="1" t="str">
        <f t="shared" si="49"/>
        <v>outdoor pet drink medium med old</v>
      </c>
      <c r="BF42" s="1" t="str">
        <f t="shared" si="50"/>
        <v>Old Town</v>
      </c>
      <c r="BG42" s="1">
        <v>40.587390999999997</v>
      </c>
      <c r="BH42" s="1">
        <v>-105.07562900000001</v>
      </c>
      <c r="BI42" s="1" t="str">
        <f t="shared" si="51"/>
        <v>[40.587391,-105.075629],</v>
      </c>
      <c r="BK42" s="1" t="str">
        <f t="shared" si="54"/>
        <v/>
      </c>
    </row>
    <row r="43" spans="2:64" ht="21" customHeight="1" x14ac:dyDescent="0.25">
      <c r="B43" s="1" t="s">
        <v>156</v>
      </c>
      <c r="C43" s="1" t="s">
        <v>434</v>
      </c>
      <c r="D43" s="1" t="s">
        <v>157</v>
      </c>
      <c r="E43" s="1" t="s">
        <v>439</v>
      </c>
      <c r="G43" s="1" t="s">
        <v>158</v>
      </c>
      <c r="H43" s="1">
        <v>1200</v>
      </c>
      <c r="I43" s="1">
        <v>1900</v>
      </c>
      <c r="N43" s="1">
        <v>1600</v>
      </c>
      <c r="O43" s="1">
        <v>2100</v>
      </c>
      <c r="P43" s="1">
        <v>1600</v>
      </c>
      <c r="Q43" s="1">
        <v>2100</v>
      </c>
      <c r="V43" s="1" t="s">
        <v>499</v>
      </c>
      <c r="W43" s="1">
        <f t="shared" si="21"/>
        <v>12</v>
      </c>
      <c r="X43" s="1">
        <f t="shared" si="22"/>
        <v>19</v>
      </c>
      <c r="Y43" s="1" t="str">
        <f t="shared" si="23"/>
        <v/>
      </c>
      <c r="Z43" s="1" t="str">
        <f t="shared" si="24"/>
        <v/>
      </c>
      <c r="AA43" s="1" t="str">
        <f t="shared" si="25"/>
        <v/>
      </c>
      <c r="AB43" s="1" t="str">
        <f t="shared" si="26"/>
        <v/>
      </c>
      <c r="AC43" s="1">
        <f t="shared" si="27"/>
        <v>16</v>
      </c>
      <c r="AD43" s="1">
        <f t="shared" si="28"/>
        <v>21</v>
      </c>
      <c r="AE43" s="1">
        <f t="shared" si="29"/>
        <v>16</v>
      </c>
      <c r="AF43" s="1">
        <f t="shared" si="30"/>
        <v>21</v>
      </c>
      <c r="AG43" s="1" t="str">
        <f t="shared" si="31"/>
        <v/>
      </c>
      <c r="AH43" s="1" t="str">
        <f t="shared" si="32"/>
        <v/>
      </c>
      <c r="AI43" s="1" t="str">
        <f t="shared" si="33"/>
        <v/>
      </c>
      <c r="AJ43" s="1" t="str">
        <f t="shared" si="34"/>
        <v/>
      </c>
      <c r="AK43" s="1" t="str">
        <f t="shared" si="35"/>
        <v>12pm-7pm</v>
      </c>
      <c r="AL43" s="1" t="str">
        <f t="shared" si="36"/>
        <v/>
      </c>
      <c r="AM43" s="1" t="str">
        <f t="shared" si="37"/>
        <v/>
      </c>
      <c r="AN43" s="1" t="str">
        <f t="shared" si="38"/>
        <v>4pm-9pm</v>
      </c>
      <c r="AO43" s="1" t="str">
        <f t="shared" si="39"/>
        <v>4pm-9pm</v>
      </c>
      <c r="AP43" s="1" t="str">
        <f t="shared" si="40"/>
        <v/>
      </c>
      <c r="AQ43" s="1" t="str">
        <f t="shared" si="41"/>
        <v/>
      </c>
      <c r="AR43" s="4" t="s">
        <v>342</v>
      </c>
      <c r="AS43" s="1" t="s">
        <v>301</v>
      </c>
      <c r="AU43" s="1" t="s">
        <v>28</v>
      </c>
      <c r="AV43" s="5" t="s">
        <v>312</v>
      </c>
      <c r="AW43" s="5" t="s">
        <v>312</v>
      </c>
      <c r="AX43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3" s="1" t="str">
        <f t="shared" si="43"/>
        <v>&lt;img src=@img/outdoor.png@&gt;</v>
      </c>
      <c r="AZ43" s="1" t="str">
        <f t="shared" si="44"/>
        <v/>
      </c>
      <c r="BA43" s="1" t="str">
        <f t="shared" si="45"/>
        <v>&lt;img src=@img/medium.png@&gt;</v>
      </c>
      <c r="BB43" s="1" t="str">
        <f t="shared" si="46"/>
        <v>&lt;img src=@img/drinkicon.png@&gt;</v>
      </c>
      <c r="BC43" s="1" t="str">
        <f t="shared" si="47"/>
        <v>&lt;img src=@img/foodicon.png@&gt;</v>
      </c>
      <c r="BD43" s="1" t="str">
        <f t="shared" si="48"/>
        <v>&lt;img src=@img/outdoor.png@&gt;&lt;img src=@img/medium.png@&gt;&lt;img src=@img/drinkicon.png@&gt;&lt;img src=@img/foodicon.png@&gt;</v>
      </c>
      <c r="BE43" s="1" t="str">
        <f t="shared" si="49"/>
        <v>outdoor drink food medium med old</v>
      </c>
      <c r="BF43" s="1" t="str">
        <f t="shared" si="50"/>
        <v>Old Town</v>
      </c>
      <c r="BG43" s="1">
        <v>40.589993999999997</v>
      </c>
      <c r="BH43" s="1">
        <v>-105.076655</v>
      </c>
      <c r="BI43" s="1" t="str">
        <f t="shared" si="51"/>
        <v>[40.589994,-105.076655],</v>
      </c>
      <c r="BK43" s="1" t="str">
        <f t="shared" si="54"/>
        <v/>
      </c>
    </row>
    <row r="44" spans="2:64" ht="21" customHeight="1" x14ac:dyDescent="0.25">
      <c r="B44" s="1" t="s">
        <v>77</v>
      </c>
      <c r="C44" s="1" t="s">
        <v>434</v>
      </c>
      <c r="D44" s="1" t="s">
        <v>78</v>
      </c>
      <c r="E44" s="1" t="s">
        <v>439</v>
      </c>
      <c r="G44" s="3" t="s">
        <v>79</v>
      </c>
      <c r="H44" s="1">
        <v>2200</v>
      </c>
      <c r="I44" s="1">
        <v>2400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2200</v>
      </c>
      <c r="S44" s="1">
        <v>2400</v>
      </c>
      <c r="T44" s="1">
        <v>2200</v>
      </c>
      <c r="U44" s="1">
        <v>2400</v>
      </c>
      <c r="V44" s="1" t="s">
        <v>500</v>
      </c>
      <c r="W44" s="1">
        <f t="shared" si="21"/>
        <v>22</v>
      </c>
      <c r="X44" s="1">
        <f t="shared" si="22"/>
        <v>24</v>
      </c>
      <c r="Y44" s="1">
        <f t="shared" si="23"/>
        <v>15</v>
      </c>
      <c r="Z44" s="1">
        <f t="shared" si="24"/>
        <v>18</v>
      </c>
      <c r="AA44" s="1">
        <f t="shared" si="25"/>
        <v>15</v>
      </c>
      <c r="AB44" s="1">
        <f t="shared" si="26"/>
        <v>18</v>
      </c>
      <c r="AC44" s="1">
        <f t="shared" si="27"/>
        <v>15</v>
      </c>
      <c r="AD44" s="1">
        <f t="shared" si="28"/>
        <v>18</v>
      </c>
      <c r="AE44" s="1">
        <f t="shared" si="29"/>
        <v>15</v>
      </c>
      <c r="AF44" s="1">
        <f t="shared" si="30"/>
        <v>18</v>
      </c>
      <c r="AG44" s="1">
        <f t="shared" si="31"/>
        <v>22</v>
      </c>
      <c r="AH44" s="1">
        <f t="shared" si="32"/>
        <v>24</v>
      </c>
      <c r="AI44" s="1">
        <f t="shared" si="33"/>
        <v>22</v>
      </c>
      <c r="AJ44" s="1">
        <f t="shared" si="34"/>
        <v>24</v>
      </c>
      <c r="AK44" s="1" t="str">
        <f t="shared" si="35"/>
        <v>10pm-12am</v>
      </c>
      <c r="AL44" s="1" t="str">
        <f t="shared" si="36"/>
        <v>3pm-6pm</v>
      </c>
      <c r="AM44" s="1" t="str">
        <f t="shared" si="37"/>
        <v>3pm-6pm</v>
      </c>
      <c r="AN44" s="1" t="str">
        <f t="shared" si="38"/>
        <v>3pm-6pm</v>
      </c>
      <c r="AO44" s="1" t="str">
        <f t="shared" si="39"/>
        <v>3pm-6pm</v>
      </c>
      <c r="AP44" s="1" t="str">
        <f t="shared" si="40"/>
        <v>10pm-12am</v>
      </c>
      <c r="AQ44" s="1" t="str">
        <f t="shared" si="41"/>
        <v>10pm-12am</v>
      </c>
      <c r="AR44" s="4" t="s">
        <v>321</v>
      </c>
      <c r="AS44" s="1" t="s">
        <v>301</v>
      </c>
      <c r="AU44" s="1" t="s">
        <v>28</v>
      </c>
      <c r="AV44" s="5" t="s">
        <v>312</v>
      </c>
      <c r="AW44" s="5" t="s">
        <v>313</v>
      </c>
      <c r="AX44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4" s="1" t="str">
        <f t="shared" si="43"/>
        <v>&lt;img src=@img/outdoor.png@&gt;</v>
      </c>
      <c r="AZ44" s="1" t="str">
        <f t="shared" si="44"/>
        <v/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/>
      </c>
      <c r="BD44" s="1" t="str">
        <f t="shared" si="48"/>
        <v>&lt;img src=@img/outdoor.png@&gt;&lt;img src=@img/medium.png@&gt;&lt;img src=@img/drinkicon.png@&gt;</v>
      </c>
      <c r="BE44" s="1" t="str">
        <f t="shared" si="49"/>
        <v>outdoor drink medium med old</v>
      </c>
      <c r="BF44" s="1" t="str">
        <f t="shared" si="50"/>
        <v>Old Town</v>
      </c>
      <c r="BG44" s="1">
        <v>40.586179000000001</v>
      </c>
      <c r="BH44" s="1">
        <v>-105.076767</v>
      </c>
      <c r="BI44" s="1" t="str">
        <f t="shared" si="51"/>
        <v>[40.586179,-105.076767],</v>
      </c>
      <c r="BK44" s="1" t="str">
        <f t="shared" si="54"/>
        <v/>
      </c>
    </row>
    <row r="45" spans="2:64" ht="21" customHeight="1" x14ac:dyDescent="0.25">
      <c r="B45" s="1" t="s">
        <v>452</v>
      </c>
      <c r="C45" s="1" t="s">
        <v>436</v>
      </c>
      <c r="E45" s="1" t="s">
        <v>439</v>
      </c>
      <c r="G45" s="1" t="s">
        <v>466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1500</v>
      </c>
      <c r="S45" s="1">
        <v>1800</v>
      </c>
      <c r="V45" s="1" t="s">
        <v>487</v>
      </c>
      <c r="W45" s="1" t="str">
        <f t="shared" si="21"/>
        <v/>
      </c>
      <c r="X45" s="1" t="str">
        <f t="shared" si="22"/>
        <v/>
      </c>
      <c r="Y45" s="1">
        <f t="shared" si="23"/>
        <v>15</v>
      </c>
      <c r="Z45" s="1">
        <f t="shared" si="24"/>
        <v>18</v>
      </c>
      <c r="AA45" s="1">
        <f t="shared" si="25"/>
        <v>15</v>
      </c>
      <c r="AB45" s="1">
        <f t="shared" si="26"/>
        <v>18</v>
      </c>
      <c r="AC45" s="1">
        <f t="shared" si="27"/>
        <v>15</v>
      </c>
      <c r="AD45" s="1">
        <f t="shared" si="28"/>
        <v>18</v>
      </c>
      <c r="AE45" s="1">
        <f t="shared" si="29"/>
        <v>15</v>
      </c>
      <c r="AF45" s="1">
        <f t="shared" si="30"/>
        <v>18</v>
      </c>
      <c r="AG45" s="1">
        <f t="shared" si="31"/>
        <v>15</v>
      </c>
      <c r="AH45" s="1">
        <f t="shared" si="32"/>
        <v>18</v>
      </c>
      <c r="AI45" s="1" t="str">
        <f t="shared" si="33"/>
        <v/>
      </c>
      <c r="AJ45" s="1" t="str">
        <f t="shared" si="34"/>
        <v/>
      </c>
      <c r="AK45" s="1" t="str">
        <f t="shared" si="35"/>
        <v/>
      </c>
      <c r="AL45" s="1" t="str">
        <f t="shared" si="36"/>
        <v>3pm-6pm</v>
      </c>
      <c r="AM45" s="1" t="str">
        <f t="shared" si="37"/>
        <v>3pm-6pm</v>
      </c>
      <c r="AN45" s="1" t="str">
        <f t="shared" si="38"/>
        <v>3pm-6pm</v>
      </c>
      <c r="AO45" s="1" t="str">
        <f t="shared" si="39"/>
        <v>3pm-6pm</v>
      </c>
      <c r="AP45" s="1" t="str">
        <f t="shared" si="40"/>
        <v>3pm-6pm</v>
      </c>
      <c r="AQ45" s="1" t="str">
        <f t="shared" si="41"/>
        <v/>
      </c>
      <c r="AR45" s="4" t="s">
        <v>467</v>
      </c>
      <c r="AU45" s="1" t="s">
        <v>28</v>
      </c>
      <c r="AV45" s="1" t="b">
        <v>1</v>
      </c>
      <c r="AW45" s="1" t="b">
        <v>1</v>
      </c>
      <c r="AX45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5" s="1" t="str">
        <f t="shared" si="43"/>
        <v/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/>
      </c>
      <c r="BC45" s="1" t="str">
        <f t="shared" si="47"/>
        <v/>
      </c>
      <c r="BD45" s="1" t="str">
        <f t="shared" si="48"/>
        <v>&lt;img src=@img/medium.png@&gt;&lt;img src=@img/kidicon.png@&gt;</v>
      </c>
      <c r="BE45" s="1" t="str">
        <f t="shared" si="49"/>
        <v>medium med sfoco kid</v>
      </c>
      <c r="BF45" s="1" t="str">
        <f t="shared" si="50"/>
        <v>South Foco</v>
      </c>
      <c r="BG45" s="1">
        <v>40.522758000000003</v>
      </c>
      <c r="BH45" s="1">
        <v>-105.011408</v>
      </c>
      <c r="BI45" s="1" t="str">
        <f t="shared" si="51"/>
        <v>[40.522758,-105.011408],</v>
      </c>
      <c r="BJ45" s="1" t="b">
        <v>1</v>
      </c>
      <c r="BK45" s="1" t="str">
        <f t="shared" si="54"/>
        <v>&lt;img src=@img/kidicon.png@&gt;</v>
      </c>
      <c r="BL45" s="1" t="s">
        <v>468</v>
      </c>
    </row>
    <row r="46" spans="2:64" ht="21" customHeight="1" x14ac:dyDescent="0.25">
      <c r="B46" s="1" t="s">
        <v>453</v>
      </c>
      <c r="C46" s="1" t="s">
        <v>315</v>
      </c>
      <c r="E46" s="1" t="s">
        <v>54</v>
      </c>
      <c r="G46" s="1" t="s">
        <v>469</v>
      </c>
      <c r="W46" s="1" t="str">
        <f t="shared" si="21"/>
        <v/>
      </c>
      <c r="X46" s="1" t="str">
        <f t="shared" si="22"/>
        <v/>
      </c>
      <c r="Y46" s="1" t="str">
        <f t="shared" si="23"/>
        <v/>
      </c>
      <c r="Z46" s="1" t="str">
        <f t="shared" si="24"/>
        <v/>
      </c>
      <c r="AA46" s="1" t="str">
        <f t="shared" si="25"/>
        <v/>
      </c>
      <c r="AB46" s="1" t="str">
        <f t="shared" si="26"/>
        <v/>
      </c>
      <c r="AC46" s="1" t="str">
        <f t="shared" si="27"/>
        <v/>
      </c>
      <c r="AD46" s="1" t="str">
        <f t="shared" si="28"/>
        <v/>
      </c>
      <c r="AE46" s="1" t="str">
        <f t="shared" si="29"/>
        <v/>
      </c>
      <c r="AF46" s="1" t="str">
        <f t="shared" si="30"/>
        <v/>
      </c>
      <c r="AG46" s="1" t="str">
        <f t="shared" si="31"/>
        <v/>
      </c>
      <c r="AH46" s="1" t="str">
        <f t="shared" si="32"/>
        <v/>
      </c>
      <c r="AI46" s="1" t="str">
        <f t="shared" si="33"/>
        <v/>
      </c>
      <c r="AJ46" s="1" t="str">
        <f t="shared" si="34"/>
        <v/>
      </c>
      <c r="AK46" s="1" t="str">
        <f t="shared" si="35"/>
        <v/>
      </c>
      <c r="AL46" s="1" t="str">
        <f t="shared" si="36"/>
        <v/>
      </c>
      <c r="AM46" s="1" t="str">
        <f t="shared" si="37"/>
        <v/>
      </c>
      <c r="AN46" s="1" t="str">
        <f t="shared" si="38"/>
        <v/>
      </c>
      <c r="AO46" s="1" t="str">
        <f t="shared" si="39"/>
        <v/>
      </c>
      <c r="AP46" s="1" t="str">
        <f t="shared" si="40"/>
        <v/>
      </c>
      <c r="AQ46" s="1" t="str">
        <f t="shared" si="41"/>
        <v/>
      </c>
      <c r="AU46" s="1" t="s">
        <v>305</v>
      </c>
      <c r="AV46" s="1" t="b">
        <v>0</v>
      </c>
      <c r="AW46" s="1" t="b">
        <v>0</v>
      </c>
      <c r="AX46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6" s="1" t="str">
        <f t="shared" si="43"/>
        <v/>
      </c>
      <c r="AZ46" s="1" t="str">
        <f t="shared" si="44"/>
        <v/>
      </c>
      <c r="BA46" s="1" t="str">
        <f t="shared" si="45"/>
        <v>&lt;img src=@img/easy.png@&gt;</v>
      </c>
      <c r="BB46" s="1" t="str">
        <f t="shared" si="46"/>
        <v/>
      </c>
      <c r="BC46" s="1" t="str">
        <f t="shared" si="47"/>
        <v/>
      </c>
      <c r="BD46" s="1" t="str">
        <f t="shared" si="48"/>
        <v>&lt;img src=@img/easy.png@&gt;&lt;img src=@img/kidicon.png@&gt;</v>
      </c>
      <c r="BE46" s="1" t="str">
        <f t="shared" si="49"/>
        <v>easy low midtown kid</v>
      </c>
      <c r="BF46" s="1" t="str">
        <f t="shared" si="50"/>
        <v>Midtown</v>
      </c>
      <c r="BG46" s="1">
        <v>40.549796000000001</v>
      </c>
      <c r="BH46" s="1">
        <v>-105.07767200000001</v>
      </c>
      <c r="BI46" s="1" t="str">
        <f t="shared" si="51"/>
        <v>[40.549796,-105.077672],</v>
      </c>
      <c r="BJ46" s="1" t="b">
        <v>1</v>
      </c>
      <c r="BK46" s="1" t="str">
        <f t="shared" si="54"/>
        <v>&lt;img src=@img/kidicon.png@&gt;</v>
      </c>
      <c r="BL46" s="1" t="s">
        <v>470</v>
      </c>
    </row>
    <row r="47" spans="2:64" ht="21" customHeight="1" x14ac:dyDescent="0.25">
      <c r="B47" s="1" t="s">
        <v>558</v>
      </c>
      <c r="C47" s="1" t="s">
        <v>436</v>
      </c>
      <c r="D47" s="1" t="s">
        <v>185</v>
      </c>
      <c r="E47" s="1" t="s">
        <v>439</v>
      </c>
      <c r="G47" s="1" t="s">
        <v>186</v>
      </c>
      <c r="L47" s="1">
        <v>1600</v>
      </c>
      <c r="M47" s="1">
        <v>1800</v>
      </c>
      <c r="N47" s="1">
        <v>1600</v>
      </c>
      <c r="O47" s="1">
        <v>1800</v>
      </c>
      <c r="P47" s="1">
        <v>1600</v>
      </c>
      <c r="Q47" s="1">
        <v>1800</v>
      </c>
      <c r="R47" s="1">
        <v>1600</v>
      </c>
      <c r="S47" s="1">
        <v>1800</v>
      </c>
      <c r="T47" s="1">
        <v>1600</v>
      </c>
      <c r="U47" s="1">
        <v>1800</v>
      </c>
      <c r="W47" s="1" t="str">
        <f t="shared" si="21"/>
        <v/>
      </c>
      <c r="X47" s="1" t="str">
        <f t="shared" si="22"/>
        <v/>
      </c>
      <c r="Y47" s="1" t="str">
        <f t="shared" si="23"/>
        <v/>
      </c>
      <c r="Z47" s="1" t="str">
        <f t="shared" si="24"/>
        <v/>
      </c>
      <c r="AA47" s="1">
        <f t="shared" si="25"/>
        <v>16</v>
      </c>
      <c r="AB47" s="1">
        <f t="shared" si="26"/>
        <v>18</v>
      </c>
      <c r="AC47" s="1">
        <f t="shared" si="27"/>
        <v>16</v>
      </c>
      <c r="AD47" s="1">
        <f t="shared" si="28"/>
        <v>18</v>
      </c>
      <c r="AE47" s="1">
        <f t="shared" si="29"/>
        <v>16</v>
      </c>
      <c r="AF47" s="1">
        <f t="shared" si="30"/>
        <v>18</v>
      </c>
      <c r="AG47" s="1">
        <f t="shared" si="31"/>
        <v>16</v>
      </c>
      <c r="AH47" s="1">
        <f t="shared" si="32"/>
        <v>18</v>
      </c>
      <c r="AI47" s="1">
        <f t="shared" si="33"/>
        <v>16</v>
      </c>
      <c r="AJ47" s="1">
        <f t="shared" si="34"/>
        <v>18</v>
      </c>
      <c r="AK47" s="1" t="str">
        <f t="shared" si="35"/>
        <v/>
      </c>
      <c r="AL47" s="1" t="str">
        <f t="shared" si="36"/>
        <v/>
      </c>
      <c r="AM47" s="1" t="str">
        <f t="shared" si="37"/>
        <v>4pm-6pm</v>
      </c>
      <c r="AN47" s="1" t="str">
        <f t="shared" si="38"/>
        <v>4pm-6pm</v>
      </c>
      <c r="AO47" s="1" t="str">
        <f t="shared" si="39"/>
        <v>4pm-6pm</v>
      </c>
      <c r="AP47" s="1" t="str">
        <f t="shared" si="40"/>
        <v>4pm-6pm</v>
      </c>
      <c r="AQ47" s="1" t="str">
        <f t="shared" si="41"/>
        <v>4pm-6pm</v>
      </c>
      <c r="AR47" s="8" t="s">
        <v>259</v>
      </c>
      <c r="AS47" s="1" t="s">
        <v>301</v>
      </c>
      <c r="AU47" s="1" t="s">
        <v>305</v>
      </c>
      <c r="AV47" s="5" t="s">
        <v>313</v>
      </c>
      <c r="AW47" s="5" t="s">
        <v>313</v>
      </c>
      <c r="AX47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7" s="1" t="str">
        <f t="shared" si="43"/>
        <v>&lt;img src=@img/outdoor.png@&gt;</v>
      </c>
      <c r="AZ47" s="1" t="str">
        <f t="shared" si="44"/>
        <v/>
      </c>
      <c r="BA47" s="1" t="str">
        <f t="shared" si="45"/>
        <v>&lt;img src=@img/easy.png@&gt;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src=@img/outdoor.png@&gt;&lt;img src=@img/easy.png@&gt;</v>
      </c>
      <c r="BE47" s="1" t="str">
        <f t="shared" si="49"/>
        <v>outdoor easy med sfoco</v>
      </c>
      <c r="BF47" s="1" t="str">
        <f t="shared" si="50"/>
        <v>South Foco</v>
      </c>
      <c r="BG47" s="1">
        <v>40.523086999999997</v>
      </c>
      <c r="BH47" s="1">
        <v>-105.060349</v>
      </c>
      <c r="BI47" s="1" t="str">
        <f t="shared" si="51"/>
        <v>[40.523087,-105.060349],</v>
      </c>
      <c r="BK47" s="1" t="str">
        <f t="shared" si="54"/>
        <v/>
      </c>
    </row>
    <row r="48" spans="2:64" ht="21" customHeight="1" x14ac:dyDescent="0.25">
      <c r="B48" s="1" t="s">
        <v>683</v>
      </c>
      <c r="C48" s="1" t="s">
        <v>434</v>
      </c>
      <c r="E48" s="1" t="s">
        <v>54</v>
      </c>
      <c r="G48" s="1" t="s">
        <v>707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 t="str">
        <f t="shared" si="25"/>
        <v/>
      </c>
      <c r="AB48" s="1" t="str">
        <f t="shared" si="26"/>
        <v/>
      </c>
      <c r="AC48" s="1" t="str">
        <f t="shared" si="27"/>
        <v/>
      </c>
      <c r="AD48" s="1" t="str">
        <f t="shared" si="28"/>
        <v/>
      </c>
      <c r="AE48" s="1" t="str">
        <f t="shared" si="29"/>
        <v/>
      </c>
      <c r="AF48" s="1" t="str">
        <f t="shared" si="30"/>
        <v/>
      </c>
      <c r="AG48" s="1" t="str">
        <f t="shared" si="31"/>
        <v/>
      </c>
      <c r="AH48" s="1" t="str">
        <f t="shared" si="32"/>
        <v/>
      </c>
      <c r="AI48" s="1" t="str">
        <f t="shared" si="33"/>
        <v/>
      </c>
      <c r="AJ48" s="1" t="str">
        <f t="shared" si="34"/>
        <v/>
      </c>
      <c r="AK48" s="1" t="str">
        <f t="shared" si="35"/>
        <v/>
      </c>
      <c r="AL48" s="1" t="str">
        <f t="shared" si="36"/>
        <v/>
      </c>
      <c r="AM48" s="1" t="str">
        <f t="shared" si="37"/>
        <v/>
      </c>
      <c r="AN48" s="1" t="str">
        <f t="shared" si="38"/>
        <v/>
      </c>
      <c r="AO48" s="1" t="str">
        <f t="shared" si="39"/>
        <v/>
      </c>
      <c r="AP48" s="1" t="str">
        <f t="shared" si="40"/>
        <v/>
      </c>
      <c r="AQ48" s="1" t="str">
        <f t="shared" si="41"/>
        <v/>
      </c>
      <c r="AR48" s="1" t="s">
        <v>726</v>
      </c>
      <c r="AU48" s="1" t="s">
        <v>304</v>
      </c>
      <c r="AV48" s="5" t="s">
        <v>313</v>
      </c>
      <c r="AW48" s="5" t="s">
        <v>313</v>
      </c>
      <c r="AX48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48" s="1" t="str">
        <f t="shared" si="43"/>
        <v/>
      </c>
      <c r="AZ48" s="1" t="str">
        <f t="shared" si="44"/>
        <v/>
      </c>
      <c r="BA48" s="1" t="str">
        <f t="shared" si="45"/>
        <v>&lt;img src=@img/hard.png@&gt;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src=@img/hard.png@&gt;</v>
      </c>
      <c r="BE48" s="1" t="str">
        <f t="shared" si="49"/>
        <v>hard low old</v>
      </c>
      <c r="BF48" s="1" t="str">
        <f t="shared" si="50"/>
        <v>Old Town</v>
      </c>
      <c r="BG48" s="1">
        <v>40.588749999999997</v>
      </c>
      <c r="BH48" s="1">
        <v>-105.07418</v>
      </c>
      <c r="BI48" s="1" t="str">
        <f t="shared" si="51"/>
        <v>[40.58875,-105.07418],</v>
      </c>
    </row>
    <row r="49" spans="2:64" ht="21" customHeight="1" x14ac:dyDescent="0.25">
      <c r="B49" s="1" t="s">
        <v>680</v>
      </c>
      <c r="C49" s="1" t="s">
        <v>434</v>
      </c>
      <c r="E49" s="1" t="s">
        <v>439</v>
      </c>
      <c r="G49" s="1" t="s">
        <v>704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 t="str">
        <f t="shared" si="25"/>
        <v/>
      </c>
      <c r="AB49" s="1" t="str">
        <f t="shared" si="26"/>
        <v/>
      </c>
      <c r="AC49" s="1" t="str">
        <f t="shared" si="27"/>
        <v/>
      </c>
      <c r="AD49" s="1" t="str">
        <f t="shared" si="28"/>
        <v/>
      </c>
      <c r="AE49" s="1" t="str">
        <f t="shared" si="29"/>
        <v/>
      </c>
      <c r="AF49" s="1" t="str">
        <f t="shared" si="30"/>
        <v/>
      </c>
      <c r="AG49" s="1" t="str">
        <f t="shared" si="31"/>
        <v/>
      </c>
      <c r="AH49" s="1" t="str">
        <f t="shared" si="32"/>
        <v/>
      </c>
      <c r="AI49" s="1" t="str">
        <f t="shared" si="33"/>
        <v/>
      </c>
      <c r="AJ49" s="1" t="str">
        <f t="shared" si="34"/>
        <v/>
      </c>
      <c r="AK49" s="1" t="str">
        <f t="shared" si="35"/>
        <v/>
      </c>
      <c r="AL49" s="1" t="str">
        <f t="shared" si="36"/>
        <v/>
      </c>
      <c r="AM49" s="1" t="str">
        <f t="shared" si="37"/>
        <v/>
      </c>
      <c r="AN49" s="1" t="str">
        <f t="shared" si="38"/>
        <v/>
      </c>
      <c r="AO49" s="1" t="str">
        <f t="shared" si="39"/>
        <v/>
      </c>
      <c r="AP49" s="1" t="str">
        <f t="shared" si="40"/>
        <v/>
      </c>
      <c r="AQ49" s="1" t="str">
        <f t="shared" si="41"/>
        <v/>
      </c>
      <c r="AR49" s="1" t="s">
        <v>729</v>
      </c>
      <c r="AS49" s="1" t="s">
        <v>301</v>
      </c>
      <c r="AU49" s="1" t="s">
        <v>304</v>
      </c>
      <c r="AV49" s="5" t="s">
        <v>313</v>
      </c>
      <c r="AW49" s="5" t="s">
        <v>313</v>
      </c>
      <c r="AX49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49" s="1" t="str">
        <f t="shared" si="43"/>
        <v>&lt;img src=@img/outdoor.png@&gt;</v>
      </c>
      <c r="AZ49" s="1" t="str">
        <f t="shared" si="44"/>
        <v/>
      </c>
      <c r="BA49" s="1" t="str">
        <f t="shared" si="45"/>
        <v>&lt;img src=@img/hard.png@&gt;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src=@img/outdoor.png@&gt;&lt;img src=@img/hard.png@&gt;</v>
      </c>
      <c r="BE49" s="1" t="str">
        <f t="shared" si="49"/>
        <v>outdoor hard med old</v>
      </c>
      <c r="BF49" s="1" t="str">
        <f t="shared" si="50"/>
        <v>Old Town</v>
      </c>
      <c r="BG49" s="1">
        <v>40.58587</v>
      </c>
      <c r="BH49" s="1">
        <v>-105.07762</v>
      </c>
      <c r="BI49" s="1" t="str">
        <f t="shared" si="51"/>
        <v>[40.58587,-105.07762],</v>
      </c>
    </row>
    <row r="50" spans="2:64" ht="21" customHeight="1" x14ac:dyDescent="0.25">
      <c r="B50" s="1" t="s">
        <v>678</v>
      </c>
      <c r="C50" s="1" t="s">
        <v>315</v>
      </c>
      <c r="E50" s="1" t="s">
        <v>439</v>
      </c>
      <c r="G50" s="1" t="s">
        <v>702</v>
      </c>
      <c r="H50" s="1">
        <v>1600</v>
      </c>
      <c r="I50" s="1">
        <v>1900</v>
      </c>
      <c r="J50" s="1">
        <v>1600</v>
      </c>
      <c r="K50" s="1">
        <v>1900</v>
      </c>
      <c r="L50" s="1">
        <v>1600</v>
      </c>
      <c r="M50" s="1">
        <v>1900</v>
      </c>
      <c r="N50" s="1">
        <v>1600</v>
      </c>
      <c r="O50" s="1">
        <v>1900</v>
      </c>
      <c r="P50" s="1">
        <v>1600</v>
      </c>
      <c r="Q50" s="1">
        <v>1900</v>
      </c>
      <c r="V50" s="1" t="s">
        <v>720</v>
      </c>
      <c r="W50" s="1">
        <f t="shared" si="21"/>
        <v>16</v>
      </c>
      <c r="X50" s="1">
        <f t="shared" si="22"/>
        <v>19</v>
      </c>
      <c r="Y50" s="1">
        <f t="shared" si="23"/>
        <v>16</v>
      </c>
      <c r="Z50" s="1">
        <f t="shared" si="24"/>
        <v>19</v>
      </c>
      <c r="AA50" s="1">
        <f t="shared" si="25"/>
        <v>16</v>
      </c>
      <c r="AB50" s="1">
        <f t="shared" si="26"/>
        <v>19</v>
      </c>
      <c r="AC50" s="1">
        <f t="shared" si="27"/>
        <v>16</v>
      </c>
      <c r="AD50" s="1">
        <f t="shared" si="28"/>
        <v>19</v>
      </c>
      <c r="AE50" s="1">
        <f t="shared" si="29"/>
        <v>16</v>
      </c>
      <c r="AF50" s="1">
        <f t="shared" si="30"/>
        <v>19</v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>4pm-7pm</v>
      </c>
      <c r="AL50" s="1" t="str">
        <f t="shared" si="36"/>
        <v>4pm-7pm</v>
      </c>
      <c r="AM50" s="1" t="str">
        <f t="shared" si="37"/>
        <v>4pm-7pm</v>
      </c>
      <c r="AN50" s="1" t="str">
        <f t="shared" si="38"/>
        <v>4pm-7pm</v>
      </c>
      <c r="AO50" s="1" t="str">
        <f t="shared" si="39"/>
        <v>4pm-7pm</v>
      </c>
      <c r="AP50" s="1" t="str">
        <f t="shared" si="40"/>
        <v/>
      </c>
      <c r="AQ50" s="1" t="str">
        <f t="shared" si="41"/>
        <v/>
      </c>
      <c r="AR50" s="1" t="s">
        <v>730</v>
      </c>
      <c r="AU50" s="1" t="s">
        <v>305</v>
      </c>
      <c r="AV50" s="5" t="s">
        <v>312</v>
      </c>
      <c r="AW50" s="5" t="s">
        <v>313</v>
      </c>
      <c r="AX50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0" s="1" t="str">
        <f t="shared" si="43"/>
        <v/>
      </c>
      <c r="AZ50" s="1" t="str">
        <f t="shared" si="44"/>
        <v/>
      </c>
      <c r="BA50" s="1" t="str">
        <f t="shared" si="45"/>
        <v>&lt;img src=@img/easy.png@&gt;</v>
      </c>
      <c r="BB50" s="1" t="str">
        <f t="shared" si="46"/>
        <v>&lt;img src=@img/drinkicon.png@&gt;</v>
      </c>
      <c r="BC50" s="1" t="str">
        <f t="shared" si="47"/>
        <v/>
      </c>
      <c r="BD50" s="1" t="str">
        <f t="shared" si="48"/>
        <v>&lt;img src=@img/easy.png@&gt;&lt;img src=@img/drinkicon.png@&gt;</v>
      </c>
      <c r="BE50" s="1" t="str">
        <f t="shared" si="49"/>
        <v>drink easy med midtown</v>
      </c>
      <c r="BF50" s="1" t="str">
        <f t="shared" si="50"/>
        <v>Midtown</v>
      </c>
      <c r="BG50" s="1">
        <v>40.566600000000001</v>
      </c>
      <c r="BH50" s="1">
        <v>-105.05774</v>
      </c>
      <c r="BI50" s="1" t="str">
        <f t="shared" si="51"/>
        <v>[40.5666,-105.05774],</v>
      </c>
    </row>
    <row r="51" spans="2:64" ht="21" customHeight="1" x14ac:dyDescent="0.25">
      <c r="B51" s="1" t="s">
        <v>86</v>
      </c>
      <c r="C51" s="1" t="s">
        <v>315</v>
      </c>
      <c r="D51" s="1" t="s">
        <v>87</v>
      </c>
      <c r="E51" s="1" t="s">
        <v>439</v>
      </c>
      <c r="G51" s="3" t="s">
        <v>88</v>
      </c>
      <c r="W51" s="1" t="str">
        <f t="shared" si="21"/>
        <v/>
      </c>
      <c r="X51" s="1" t="str">
        <f t="shared" si="22"/>
        <v/>
      </c>
      <c r="Y51" s="1" t="str">
        <f t="shared" si="23"/>
        <v/>
      </c>
      <c r="Z51" s="1" t="str">
        <f t="shared" si="24"/>
        <v/>
      </c>
      <c r="AA51" s="1" t="str">
        <f t="shared" si="25"/>
        <v/>
      </c>
      <c r="AB51" s="1" t="str">
        <f t="shared" si="26"/>
        <v/>
      </c>
      <c r="AC51" s="1" t="str">
        <f t="shared" si="27"/>
        <v/>
      </c>
      <c r="AD51" s="1" t="str">
        <f t="shared" si="28"/>
        <v/>
      </c>
      <c r="AE51" s="1" t="str">
        <f t="shared" si="29"/>
        <v/>
      </c>
      <c r="AF51" s="1" t="str">
        <f t="shared" si="30"/>
        <v/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/>
      </c>
      <c r="AL51" s="1" t="str">
        <f t="shared" si="36"/>
        <v/>
      </c>
      <c r="AM51" s="1" t="str">
        <f t="shared" si="37"/>
        <v/>
      </c>
      <c r="AN51" s="1" t="str">
        <f t="shared" si="38"/>
        <v/>
      </c>
      <c r="AO51" s="1" t="str">
        <f t="shared" si="39"/>
        <v/>
      </c>
      <c r="AP51" s="1" t="str">
        <f t="shared" si="40"/>
        <v/>
      </c>
      <c r="AQ51" s="1" t="str">
        <f t="shared" si="41"/>
        <v/>
      </c>
      <c r="AR51" s="4" t="s">
        <v>318</v>
      </c>
      <c r="AU51" s="1" t="s">
        <v>305</v>
      </c>
      <c r="AV51" s="5" t="s">
        <v>313</v>
      </c>
      <c r="AW51" s="5" t="s">
        <v>313</v>
      </c>
      <c r="AX51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1" s="1" t="str">
        <f t="shared" si="43"/>
        <v/>
      </c>
      <c r="AZ51" s="1" t="str">
        <f t="shared" si="44"/>
        <v/>
      </c>
      <c r="BA51" s="1" t="str">
        <f t="shared" si="45"/>
        <v>&lt;img src=@img/easy.png@&gt;</v>
      </c>
      <c r="BB51" s="1" t="str">
        <f t="shared" si="46"/>
        <v/>
      </c>
      <c r="BC51" s="1" t="str">
        <f t="shared" si="47"/>
        <v/>
      </c>
      <c r="BD51" s="1" t="str">
        <f t="shared" si="48"/>
        <v>&lt;img src=@img/easy.png@&gt;</v>
      </c>
      <c r="BE51" s="1" t="str">
        <f t="shared" si="49"/>
        <v>easy med midtown</v>
      </c>
      <c r="BF51" s="1" t="str">
        <f t="shared" si="50"/>
        <v>Midtown</v>
      </c>
      <c r="BG51" s="1">
        <v>40.566077</v>
      </c>
      <c r="BH51" s="1">
        <v>-105.056792</v>
      </c>
      <c r="BI51" s="1" t="str">
        <f t="shared" si="51"/>
        <v>[40.566077,-105.056792],</v>
      </c>
      <c r="BK51" s="1" t="str">
        <f>IF(BJ51&gt;0,"&lt;img src=@img/kidicon.png@&gt;","")</f>
        <v/>
      </c>
    </row>
    <row r="52" spans="2:64" ht="21" customHeight="1" x14ac:dyDescent="0.25">
      <c r="B52" s="1" t="s">
        <v>68</v>
      </c>
      <c r="C52" s="1" t="s">
        <v>436</v>
      </c>
      <c r="D52" s="1" t="s">
        <v>69</v>
      </c>
      <c r="E52" s="1" t="s">
        <v>439</v>
      </c>
      <c r="G52" s="3" t="s">
        <v>70</v>
      </c>
      <c r="W52" s="1" t="str">
        <f t="shared" si="21"/>
        <v/>
      </c>
      <c r="X52" s="1" t="str">
        <f t="shared" si="22"/>
        <v/>
      </c>
      <c r="Y52" s="1" t="str">
        <f t="shared" si="23"/>
        <v/>
      </c>
      <c r="Z52" s="1" t="str">
        <f t="shared" si="24"/>
        <v/>
      </c>
      <c r="AA52" s="1" t="str">
        <f t="shared" si="25"/>
        <v/>
      </c>
      <c r="AB52" s="1" t="str">
        <f t="shared" si="26"/>
        <v/>
      </c>
      <c r="AC52" s="1" t="str">
        <f t="shared" si="27"/>
        <v/>
      </c>
      <c r="AD52" s="1" t="str">
        <f t="shared" si="28"/>
        <v/>
      </c>
      <c r="AE52" s="1" t="str">
        <f t="shared" si="29"/>
        <v/>
      </c>
      <c r="AF52" s="1" t="str">
        <f t="shared" si="30"/>
        <v/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/>
      </c>
      <c r="AL52" s="1" t="str">
        <f t="shared" si="36"/>
        <v/>
      </c>
      <c r="AM52" s="1" t="str">
        <f t="shared" si="37"/>
        <v/>
      </c>
      <c r="AN52" s="1" t="str">
        <f t="shared" si="38"/>
        <v/>
      </c>
      <c r="AO52" s="1" t="str">
        <f t="shared" si="39"/>
        <v/>
      </c>
      <c r="AP52" s="1" t="str">
        <f t="shared" si="40"/>
        <v/>
      </c>
      <c r="AQ52" s="1" t="str">
        <f t="shared" si="41"/>
        <v/>
      </c>
      <c r="AR52" s="4" t="s">
        <v>318</v>
      </c>
      <c r="AU52" s="1" t="s">
        <v>305</v>
      </c>
      <c r="AV52" s="5" t="s">
        <v>313</v>
      </c>
      <c r="AW52" s="5" t="s">
        <v>313</v>
      </c>
      <c r="AX52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/>
      </c>
      <c r="BC52" s="1" t="str">
        <f t="shared" si="47"/>
        <v/>
      </c>
      <c r="BD52" s="1" t="str">
        <f t="shared" si="48"/>
        <v>&lt;img src=@img/easy.png@&gt;</v>
      </c>
      <c r="BE52" s="1" t="str">
        <f t="shared" si="49"/>
        <v>easy med sfoco</v>
      </c>
      <c r="BF52" s="1" t="str">
        <f t="shared" si="50"/>
        <v>South Foco</v>
      </c>
      <c r="BG52" s="1">
        <v>40.523729000000003</v>
      </c>
      <c r="BH52" s="1">
        <v>-105.033248</v>
      </c>
      <c r="BI52" s="1" t="str">
        <f t="shared" si="51"/>
        <v>[40.523729,-105.033248],</v>
      </c>
      <c r="BK52" s="1" t="str">
        <f>IF(BJ52&gt;0,"&lt;img src=@img/kidicon.png@&gt;","")</f>
        <v/>
      </c>
    </row>
    <row r="53" spans="2:64" ht="21" customHeight="1" x14ac:dyDescent="0.25">
      <c r="B53" s="1" t="s">
        <v>671</v>
      </c>
      <c r="C53" s="1" t="s">
        <v>435</v>
      </c>
      <c r="E53" s="1" t="s">
        <v>439</v>
      </c>
      <c r="G53" s="1" t="s">
        <v>695</v>
      </c>
      <c r="H53" s="1">
        <v>1600</v>
      </c>
      <c r="I53" s="1">
        <v>1800</v>
      </c>
      <c r="J53" s="1">
        <v>1600</v>
      </c>
      <c r="K53" s="1">
        <v>1800</v>
      </c>
      <c r="L53" s="1">
        <v>1600</v>
      </c>
      <c r="M53" s="1">
        <v>1800</v>
      </c>
      <c r="N53" s="1">
        <v>1600</v>
      </c>
      <c r="O53" s="1">
        <v>1800</v>
      </c>
      <c r="P53" s="1">
        <v>1600</v>
      </c>
      <c r="Q53" s="1">
        <v>1800</v>
      </c>
      <c r="R53" s="1">
        <v>1600</v>
      </c>
      <c r="S53" s="1">
        <v>1800</v>
      </c>
      <c r="T53" s="1">
        <v>1600</v>
      </c>
      <c r="U53" s="1">
        <v>1800</v>
      </c>
      <c r="V53" s="1" t="s">
        <v>717</v>
      </c>
      <c r="W53" s="1">
        <f t="shared" si="21"/>
        <v>16</v>
      </c>
      <c r="X53" s="1">
        <f t="shared" si="22"/>
        <v>18</v>
      </c>
      <c r="Y53" s="1">
        <f t="shared" si="23"/>
        <v>16</v>
      </c>
      <c r="Z53" s="1">
        <f t="shared" si="24"/>
        <v>18</v>
      </c>
      <c r="AA53" s="1">
        <f t="shared" si="25"/>
        <v>16</v>
      </c>
      <c r="AB53" s="1">
        <f t="shared" si="26"/>
        <v>18</v>
      </c>
      <c r="AC53" s="1">
        <f t="shared" si="27"/>
        <v>16</v>
      </c>
      <c r="AD53" s="1">
        <f t="shared" si="28"/>
        <v>18</v>
      </c>
      <c r="AE53" s="1">
        <f t="shared" si="29"/>
        <v>16</v>
      </c>
      <c r="AF53" s="1">
        <f t="shared" si="30"/>
        <v>18</v>
      </c>
      <c r="AG53" s="1">
        <f t="shared" si="31"/>
        <v>16</v>
      </c>
      <c r="AH53" s="1">
        <f t="shared" si="32"/>
        <v>18</v>
      </c>
      <c r="AI53" s="1">
        <f t="shared" si="33"/>
        <v>16</v>
      </c>
      <c r="AJ53" s="1">
        <f t="shared" si="34"/>
        <v>18</v>
      </c>
      <c r="AK53" s="1" t="str">
        <f t="shared" si="35"/>
        <v>4pm-6pm</v>
      </c>
      <c r="AL53" s="1" t="str">
        <f t="shared" si="36"/>
        <v>4pm-6pm</v>
      </c>
      <c r="AM53" s="1" t="str">
        <f t="shared" si="37"/>
        <v>4pm-6pm</v>
      </c>
      <c r="AN53" s="1" t="str">
        <f t="shared" si="38"/>
        <v>4pm-6pm</v>
      </c>
      <c r="AO53" s="1" t="str">
        <f t="shared" si="39"/>
        <v>4pm-6pm</v>
      </c>
      <c r="AP53" s="1" t="str">
        <f t="shared" si="40"/>
        <v>4pm-6pm</v>
      </c>
      <c r="AQ53" s="1" t="str">
        <f t="shared" si="41"/>
        <v>4pm-6pm</v>
      </c>
      <c r="AR53" s="1" t="s">
        <v>731</v>
      </c>
      <c r="AU53" s="1" t="s">
        <v>305</v>
      </c>
      <c r="AV53" s="5" t="s">
        <v>312</v>
      </c>
      <c r="AW53" s="5" t="s">
        <v>312</v>
      </c>
      <c r="AX53" s="6" t="str">
        <f t="shared" si="42"/>
        <v>{
    'name': "Elevated Sandwiches",
    'area': "nfoco",'hours':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>&lt;img src=@img/drinkicon.png@&gt;</v>
      </c>
      <c r="BC53" s="1" t="str">
        <f t="shared" si="47"/>
        <v>&lt;img src=@img/foodicon.png@&gt;</v>
      </c>
      <c r="BD53" s="1" t="str">
        <f t="shared" si="48"/>
        <v>&lt;img src=@img/easy.png@&gt;&lt;img src=@img/drinkicon.png@&gt;&lt;img src=@img/foodicon.png@&gt;</v>
      </c>
      <c r="BE53" s="1" t="str">
        <f t="shared" si="49"/>
        <v>drink food easy med nfoco</v>
      </c>
      <c r="BF53" s="1" t="str">
        <f t="shared" si="50"/>
        <v>North Foco</v>
      </c>
      <c r="BG53" s="1">
        <v>40.608919999999998</v>
      </c>
      <c r="BH53" s="1">
        <v>-105.07429999999999</v>
      </c>
      <c r="BI53" s="1" t="str">
        <f t="shared" si="51"/>
        <v>[40.60892,-105.0743],</v>
      </c>
    </row>
    <row r="54" spans="2:64" ht="21" customHeight="1" x14ac:dyDescent="0.25">
      <c r="B54" s="1" t="s">
        <v>159</v>
      </c>
      <c r="C54" s="1" t="s">
        <v>315</v>
      </c>
      <c r="D54" s="1" t="s">
        <v>160</v>
      </c>
      <c r="E54" s="1" t="s">
        <v>439</v>
      </c>
      <c r="G54" s="1" t="s">
        <v>161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 t="str">
        <f t="shared" si="25"/>
        <v/>
      </c>
      <c r="AB54" s="1" t="str">
        <f t="shared" si="26"/>
        <v/>
      </c>
      <c r="AC54" s="1" t="str">
        <f t="shared" si="27"/>
        <v/>
      </c>
      <c r="AD54" s="1" t="str">
        <f t="shared" si="28"/>
        <v/>
      </c>
      <c r="AE54" s="1" t="str">
        <f t="shared" si="29"/>
        <v/>
      </c>
      <c r="AF54" s="1" t="str">
        <f t="shared" si="30"/>
        <v/>
      </c>
      <c r="AG54" s="1" t="str">
        <f t="shared" si="31"/>
        <v/>
      </c>
      <c r="AH54" s="1" t="str">
        <f t="shared" si="32"/>
        <v/>
      </c>
      <c r="AI54" s="1" t="str">
        <f t="shared" si="33"/>
        <v/>
      </c>
      <c r="AJ54" s="1" t="str">
        <f t="shared" si="34"/>
        <v/>
      </c>
      <c r="AK54" s="1" t="str">
        <f t="shared" si="35"/>
        <v/>
      </c>
      <c r="AL54" s="1" t="str">
        <f t="shared" si="36"/>
        <v/>
      </c>
      <c r="AM54" s="1" t="str">
        <f t="shared" si="37"/>
        <v/>
      </c>
      <c r="AN54" s="1" t="str">
        <f t="shared" si="38"/>
        <v/>
      </c>
      <c r="AO54" s="1" t="str">
        <f t="shared" si="39"/>
        <v/>
      </c>
      <c r="AP54" s="1" t="str">
        <f t="shared" si="40"/>
        <v/>
      </c>
      <c r="AQ54" s="1" t="str">
        <f t="shared" si="41"/>
        <v/>
      </c>
      <c r="AR54" s="4" t="s">
        <v>343</v>
      </c>
      <c r="AS54" s="1" t="s">
        <v>301</v>
      </c>
      <c r="AU54" s="1" t="s">
        <v>305</v>
      </c>
      <c r="AV54" s="5" t="s">
        <v>313</v>
      </c>
      <c r="AW54" s="5" t="s">
        <v>313</v>
      </c>
      <c r="AX54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4" s="1" t="str">
        <f t="shared" si="43"/>
        <v>&lt;img src=@img/outdoor.png@&gt;</v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/>
      </c>
      <c r="BC54" s="1" t="str">
        <f t="shared" si="47"/>
        <v/>
      </c>
      <c r="BD54" s="1" t="str">
        <f t="shared" si="48"/>
        <v>&lt;img src=@img/outdoor.png@&gt;&lt;img src=@img/easy.png@&gt;</v>
      </c>
      <c r="BE54" s="1" t="str">
        <f t="shared" si="49"/>
        <v>outdoor easy med midtown</v>
      </c>
      <c r="BF54" s="1" t="str">
        <f t="shared" si="50"/>
        <v>Midtown</v>
      </c>
      <c r="BG54" s="1">
        <v>40.551048999999999</v>
      </c>
      <c r="BH54" s="1">
        <v>-105.05831000000001</v>
      </c>
      <c r="BI54" s="1" t="str">
        <f t="shared" si="51"/>
        <v>[40.551049,-105.05831],</v>
      </c>
      <c r="BK54" s="1" t="str">
        <f>IF(BJ54&gt;0,"&lt;img src=@img/kidicon.png@&gt;","")</f>
        <v/>
      </c>
    </row>
    <row r="55" spans="2:64" ht="21" customHeight="1" x14ac:dyDescent="0.25">
      <c r="B55" s="1" t="s">
        <v>272</v>
      </c>
      <c r="C55" s="1" t="s">
        <v>434</v>
      </c>
      <c r="D55" s="1" t="s">
        <v>223</v>
      </c>
      <c r="E55" s="1" t="s">
        <v>439</v>
      </c>
      <c r="G55" s="9" t="s">
        <v>297</v>
      </c>
      <c r="J55" s="1">
        <v>1630</v>
      </c>
      <c r="K55" s="1">
        <v>1900</v>
      </c>
      <c r="L55" s="1">
        <v>1630</v>
      </c>
      <c r="M55" s="1">
        <v>1900</v>
      </c>
      <c r="N55" s="1">
        <v>1630</v>
      </c>
      <c r="O55" s="1">
        <v>1900</v>
      </c>
      <c r="P55" s="1">
        <v>1630</v>
      </c>
      <c r="Q55" s="1">
        <v>1900</v>
      </c>
      <c r="R55" s="1">
        <v>1630</v>
      </c>
      <c r="S55" s="1">
        <v>1900</v>
      </c>
      <c r="V55" s="1" t="s">
        <v>501</v>
      </c>
      <c r="W55" s="1" t="str">
        <f t="shared" si="21"/>
        <v/>
      </c>
      <c r="X55" s="1" t="str">
        <f t="shared" si="22"/>
        <v/>
      </c>
      <c r="Y55" s="1">
        <f t="shared" si="23"/>
        <v>16.3</v>
      </c>
      <c r="Z55" s="1">
        <f t="shared" si="24"/>
        <v>19</v>
      </c>
      <c r="AA55" s="1">
        <f t="shared" si="25"/>
        <v>16.3</v>
      </c>
      <c r="AB55" s="1">
        <f t="shared" si="26"/>
        <v>19</v>
      </c>
      <c r="AC55" s="1">
        <f t="shared" si="27"/>
        <v>16.3</v>
      </c>
      <c r="AD55" s="1">
        <f t="shared" si="28"/>
        <v>19</v>
      </c>
      <c r="AE55" s="1">
        <f t="shared" si="29"/>
        <v>16.3</v>
      </c>
      <c r="AF55" s="1">
        <f t="shared" si="30"/>
        <v>19</v>
      </c>
      <c r="AG55" s="1">
        <f t="shared" si="31"/>
        <v>16.3</v>
      </c>
      <c r="AH55" s="1">
        <f t="shared" si="32"/>
        <v>19</v>
      </c>
      <c r="AI55" s="1" t="str">
        <f t="shared" si="33"/>
        <v/>
      </c>
      <c r="AJ55" s="1" t="str">
        <f t="shared" si="34"/>
        <v/>
      </c>
      <c r="AK55" s="1" t="str">
        <f t="shared" si="35"/>
        <v/>
      </c>
      <c r="AL55" s="1" t="str">
        <f t="shared" si="36"/>
        <v>4.3pm-7pm</v>
      </c>
      <c r="AM55" s="1" t="str">
        <f t="shared" si="37"/>
        <v>4.3pm-7pm</v>
      </c>
      <c r="AN55" s="1" t="str">
        <f t="shared" si="38"/>
        <v>4.3pm-7pm</v>
      </c>
      <c r="AO55" s="1" t="str">
        <f t="shared" si="39"/>
        <v>4.3pm-7pm</v>
      </c>
      <c r="AP55" s="1" t="str">
        <f t="shared" si="40"/>
        <v>4.3pm-7pm</v>
      </c>
      <c r="AQ55" s="1" t="str">
        <f t="shared" si="41"/>
        <v/>
      </c>
      <c r="AR55" s="4" t="s">
        <v>366</v>
      </c>
      <c r="AU55" s="1" t="s">
        <v>304</v>
      </c>
      <c r="AV55" s="5" t="s">
        <v>312</v>
      </c>
      <c r="AW55" s="5" t="s">
        <v>312</v>
      </c>
      <c r="AX55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5" s="1" t="str">
        <f t="shared" si="43"/>
        <v/>
      </c>
      <c r="AZ55" s="1" t="str">
        <f t="shared" si="44"/>
        <v/>
      </c>
      <c r="BA55" s="1" t="str">
        <f t="shared" si="45"/>
        <v>&lt;img src=@img/hard.png@&gt;</v>
      </c>
      <c r="BB55" s="1" t="str">
        <f t="shared" si="46"/>
        <v>&lt;img src=@img/drinkicon.png@&gt;</v>
      </c>
      <c r="BC55" s="1" t="str">
        <f t="shared" si="47"/>
        <v>&lt;img src=@img/foodicon.png@&gt;</v>
      </c>
      <c r="BD55" s="1" t="str">
        <f t="shared" si="48"/>
        <v>&lt;img src=@img/hard.png@&gt;&lt;img src=@img/drinkicon.png@&gt;&lt;img src=@img/foodicon.png@&gt;</v>
      </c>
      <c r="BE55" s="1" t="str">
        <f t="shared" si="49"/>
        <v>drink food hard med old</v>
      </c>
      <c r="BF55" s="1" t="str">
        <f t="shared" si="50"/>
        <v>Old Town</v>
      </c>
      <c r="BG55" s="1">
        <v>40.588436000000002</v>
      </c>
      <c r="BH55" s="1">
        <v>-105.074501</v>
      </c>
      <c r="BI55" s="1" t="str">
        <f t="shared" si="51"/>
        <v>[40.588436,-105.074501],</v>
      </c>
      <c r="BK55" s="1" t="str">
        <f>IF(BJ55&gt;0,"&lt;img src=@img/kidicon.png@&gt;","")</f>
        <v/>
      </c>
    </row>
    <row r="56" spans="2:64" ht="21" customHeight="1" x14ac:dyDescent="0.35">
      <c r="B56" s="7" t="s">
        <v>375</v>
      </c>
      <c r="C56" s="1" t="s">
        <v>434</v>
      </c>
      <c r="D56" s="1" t="s">
        <v>377</v>
      </c>
      <c r="E56" s="1" t="s">
        <v>439</v>
      </c>
      <c r="G56" s="9" t="s">
        <v>376</v>
      </c>
      <c r="H56" s="1">
        <v>1500</v>
      </c>
      <c r="I56" s="1">
        <v>1800</v>
      </c>
      <c r="J56" s="1">
        <v>1500</v>
      </c>
      <c r="K56" s="1">
        <v>1800</v>
      </c>
      <c r="L56" s="1">
        <v>1500</v>
      </c>
      <c r="M56" s="1">
        <v>1800</v>
      </c>
      <c r="N56" s="1">
        <v>1500</v>
      </c>
      <c r="O56" s="1">
        <v>1800</v>
      </c>
      <c r="P56" s="1">
        <v>1500</v>
      </c>
      <c r="Q56" s="1">
        <v>1800</v>
      </c>
      <c r="R56" s="1">
        <v>1500</v>
      </c>
      <c r="S56" s="1">
        <v>1800</v>
      </c>
      <c r="T56" s="1">
        <v>1500</v>
      </c>
      <c r="U56" s="1">
        <v>1800</v>
      </c>
      <c r="V56" s="1" t="s">
        <v>502</v>
      </c>
      <c r="W56" s="1">
        <f t="shared" si="21"/>
        <v>15</v>
      </c>
      <c r="X56" s="1">
        <f t="shared" si="22"/>
        <v>18</v>
      </c>
      <c r="Y56" s="1">
        <f t="shared" si="23"/>
        <v>15</v>
      </c>
      <c r="Z56" s="1">
        <f t="shared" si="24"/>
        <v>18</v>
      </c>
      <c r="AA56" s="1">
        <f t="shared" si="25"/>
        <v>15</v>
      </c>
      <c r="AB56" s="1">
        <f t="shared" si="26"/>
        <v>18</v>
      </c>
      <c r="AC56" s="1">
        <f t="shared" si="27"/>
        <v>15</v>
      </c>
      <c r="AD56" s="1">
        <f t="shared" si="28"/>
        <v>18</v>
      </c>
      <c r="AE56" s="1">
        <f t="shared" si="29"/>
        <v>15</v>
      </c>
      <c r="AF56" s="1">
        <f t="shared" si="30"/>
        <v>18</v>
      </c>
      <c r="AG56" s="1">
        <f t="shared" si="31"/>
        <v>15</v>
      </c>
      <c r="AH56" s="1">
        <f t="shared" si="32"/>
        <v>18</v>
      </c>
      <c r="AI56" s="1">
        <f t="shared" si="33"/>
        <v>15</v>
      </c>
      <c r="AJ56" s="1">
        <f t="shared" si="34"/>
        <v>18</v>
      </c>
      <c r="AK56" s="1" t="str">
        <f t="shared" si="35"/>
        <v>3pm-6pm</v>
      </c>
      <c r="AL56" s="1" t="str">
        <f t="shared" si="36"/>
        <v>3pm-6pm</v>
      </c>
      <c r="AM56" s="1" t="str">
        <f t="shared" si="37"/>
        <v>3pm-6pm</v>
      </c>
      <c r="AN56" s="1" t="str">
        <f t="shared" si="38"/>
        <v>3pm-6pm</v>
      </c>
      <c r="AO56" s="1" t="str">
        <f t="shared" si="39"/>
        <v>3pm-6pm</v>
      </c>
      <c r="AP56" s="1" t="str">
        <f t="shared" si="40"/>
        <v>3pm-6pm</v>
      </c>
      <c r="AQ56" s="1" t="str">
        <f t="shared" si="41"/>
        <v>3pm-6pm</v>
      </c>
      <c r="AR56" s="4" t="s">
        <v>378</v>
      </c>
      <c r="AU56" s="1" t="s">
        <v>28</v>
      </c>
      <c r="AV56" s="5" t="s">
        <v>312</v>
      </c>
      <c r="AW56" s="5" t="s">
        <v>312</v>
      </c>
      <c r="AX56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6" s="1" t="str">
        <f t="shared" si="43"/>
        <v/>
      </c>
      <c r="AZ56" s="1" t="str">
        <f t="shared" si="44"/>
        <v/>
      </c>
      <c r="BA56" s="1" t="str">
        <f t="shared" si="45"/>
        <v>&lt;img src=@img/medium.png@&gt;</v>
      </c>
      <c r="BB56" s="1" t="str">
        <f t="shared" si="46"/>
        <v>&lt;img src=@img/drinkicon.png@&gt;</v>
      </c>
      <c r="BC56" s="1" t="str">
        <f t="shared" si="47"/>
        <v>&lt;img src=@img/foodicon.png@&gt;</v>
      </c>
      <c r="BD56" s="1" t="str">
        <f t="shared" si="48"/>
        <v>&lt;img src=@img/medium.png@&gt;&lt;img src=@img/drinkicon.png@&gt;&lt;img src=@img/foodicon.png@&gt;</v>
      </c>
      <c r="BE56" s="1" t="str">
        <f t="shared" si="49"/>
        <v>drink food medium med old</v>
      </c>
      <c r="BF56" s="1" t="str">
        <f t="shared" si="50"/>
        <v>Old Town</v>
      </c>
      <c r="BG56" s="1">
        <v>40.587229000000001</v>
      </c>
      <c r="BH56" s="1">
        <v>-105.07409699999999</v>
      </c>
      <c r="BI56" s="1" t="str">
        <f t="shared" si="51"/>
        <v>[40.587229,-105.074097],</v>
      </c>
      <c r="BK56" s="1" t="str">
        <f>IF(BJ56&gt;0,"&lt;img src=@img/kidicon.png@&gt;","")</f>
        <v/>
      </c>
    </row>
    <row r="57" spans="2:64" ht="21" customHeight="1" x14ac:dyDescent="0.25">
      <c r="B57" s="1" t="s">
        <v>692</v>
      </c>
      <c r="C57" s="1" t="s">
        <v>434</v>
      </c>
      <c r="E57" s="1" t="s">
        <v>54</v>
      </c>
      <c r="G57" s="1" t="s">
        <v>713</v>
      </c>
      <c r="W57" s="1" t="str">
        <f t="shared" si="21"/>
        <v/>
      </c>
      <c r="X57" s="1" t="str">
        <f t="shared" si="22"/>
        <v/>
      </c>
      <c r="Y57" s="1" t="str">
        <f t="shared" si="23"/>
        <v/>
      </c>
      <c r="Z57" s="1" t="str">
        <f t="shared" si="24"/>
        <v/>
      </c>
      <c r="AA57" s="1" t="str">
        <f t="shared" si="25"/>
        <v/>
      </c>
      <c r="AB57" s="1" t="str">
        <f t="shared" si="26"/>
        <v/>
      </c>
      <c r="AC57" s="1" t="str">
        <f t="shared" si="27"/>
        <v/>
      </c>
      <c r="AD57" s="1" t="str">
        <f t="shared" si="28"/>
        <v/>
      </c>
      <c r="AE57" s="1" t="str">
        <f t="shared" si="29"/>
        <v/>
      </c>
      <c r="AF57" s="1" t="str">
        <f t="shared" si="30"/>
        <v/>
      </c>
      <c r="AG57" s="1" t="str">
        <f t="shared" si="31"/>
        <v/>
      </c>
      <c r="AH57" s="1" t="str">
        <f t="shared" si="32"/>
        <v/>
      </c>
      <c r="AI57" s="1" t="str">
        <f t="shared" si="33"/>
        <v/>
      </c>
      <c r="AJ57" s="1" t="str">
        <f t="shared" si="34"/>
        <v/>
      </c>
      <c r="AK57" s="1" t="str">
        <f t="shared" si="35"/>
        <v/>
      </c>
      <c r="AL57" s="1" t="str">
        <f t="shared" si="36"/>
        <v/>
      </c>
      <c r="AM57" s="1" t="str">
        <f t="shared" si="37"/>
        <v/>
      </c>
      <c r="AN57" s="1" t="str">
        <f t="shared" si="38"/>
        <v/>
      </c>
      <c r="AO57" s="1" t="str">
        <f t="shared" si="39"/>
        <v/>
      </c>
      <c r="AP57" s="1" t="str">
        <f t="shared" si="40"/>
        <v/>
      </c>
      <c r="AQ57" s="1" t="str">
        <f t="shared" si="41"/>
        <v/>
      </c>
      <c r="AR57" s="1" t="s">
        <v>732</v>
      </c>
      <c r="AU57" s="1" t="s">
        <v>304</v>
      </c>
      <c r="AV57" s="5" t="s">
        <v>313</v>
      </c>
      <c r="AW57" s="5" t="s">
        <v>313</v>
      </c>
      <c r="AX57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src=@img/hard.png@&gt;</v>
      </c>
      <c r="BB57" s="1" t="str">
        <f t="shared" si="46"/>
        <v/>
      </c>
      <c r="BC57" s="1" t="str">
        <f t="shared" si="47"/>
        <v/>
      </c>
      <c r="BD57" s="1" t="str">
        <f t="shared" si="48"/>
        <v>&lt;img src=@img/hard.png@&gt;</v>
      </c>
      <c r="BE57" s="1" t="str">
        <f t="shared" si="49"/>
        <v>hard low old</v>
      </c>
      <c r="BF57" s="1" t="str">
        <f t="shared" si="50"/>
        <v>Old Town</v>
      </c>
      <c r="BG57" s="1">
        <v>40.586019999999998</v>
      </c>
      <c r="BH57" s="1">
        <v>-105.07859000000001</v>
      </c>
      <c r="BI57" s="1" t="str">
        <f t="shared" si="51"/>
        <v>[40.58602,-105.07859],</v>
      </c>
    </row>
    <row r="58" spans="2:64" ht="21" customHeight="1" x14ac:dyDescent="0.25">
      <c r="B58" s="1" t="s">
        <v>454</v>
      </c>
      <c r="C58" s="1" t="s">
        <v>436</v>
      </c>
      <c r="E58" s="1" t="s">
        <v>54</v>
      </c>
      <c r="G58" s="1" t="s">
        <v>471</v>
      </c>
      <c r="W58" s="1" t="str">
        <f t="shared" si="21"/>
        <v/>
      </c>
      <c r="X58" s="1" t="str">
        <f t="shared" si="22"/>
        <v/>
      </c>
      <c r="Y58" s="1" t="str">
        <f t="shared" si="23"/>
        <v/>
      </c>
      <c r="Z58" s="1" t="str">
        <f t="shared" si="24"/>
        <v/>
      </c>
      <c r="AA58" s="1" t="str">
        <f t="shared" si="25"/>
        <v/>
      </c>
      <c r="AB58" s="1" t="str">
        <f t="shared" si="26"/>
        <v/>
      </c>
      <c r="AC58" s="1" t="str">
        <f t="shared" si="27"/>
        <v/>
      </c>
      <c r="AD58" s="1" t="str">
        <f t="shared" si="28"/>
        <v/>
      </c>
      <c r="AE58" s="1" t="str">
        <f t="shared" si="29"/>
        <v/>
      </c>
      <c r="AF58" s="1" t="str">
        <f t="shared" si="30"/>
        <v/>
      </c>
      <c r="AG58" s="1" t="str">
        <f t="shared" si="31"/>
        <v/>
      </c>
      <c r="AH58" s="1" t="str">
        <f t="shared" si="32"/>
        <v/>
      </c>
      <c r="AI58" s="1" t="str">
        <f t="shared" si="33"/>
        <v/>
      </c>
      <c r="AJ58" s="1" t="str">
        <f t="shared" si="34"/>
        <v/>
      </c>
      <c r="AK58" s="1" t="str">
        <f t="shared" si="35"/>
        <v/>
      </c>
      <c r="AL58" s="1" t="str">
        <f t="shared" si="36"/>
        <v/>
      </c>
      <c r="AM58" s="1" t="str">
        <f t="shared" si="37"/>
        <v/>
      </c>
      <c r="AN58" s="1" t="str">
        <f t="shared" si="38"/>
        <v/>
      </c>
      <c r="AO58" s="1" t="str">
        <f t="shared" si="39"/>
        <v/>
      </c>
      <c r="AP58" s="1" t="str">
        <f t="shared" si="40"/>
        <v/>
      </c>
      <c r="AQ58" s="1" t="str">
        <f t="shared" si="41"/>
        <v/>
      </c>
      <c r="AU58" s="1" t="s">
        <v>305</v>
      </c>
      <c r="AV58" s="1" t="b">
        <v>0</v>
      </c>
      <c r="AW58" s="1" t="b">
        <v>0</v>
      </c>
      <c r="AX58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src=@img/easy.png@&gt;</v>
      </c>
      <c r="BB58" s="1" t="str">
        <f t="shared" si="46"/>
        <v/>
      </c>
      <c r="BC58" s="1" t="str">
        <f t="shared" si="47"/>
        <v/>
      </c>
      <c r="BD58" s="1" t="str">
        <f t="shared" si="48"/>
        <v>&lt;img src=@img/easy.png@&gt;&lt;img src=@img/kidicon.png@&gt;</v>
      </c>
      <c r="BE58" s="1" t="str">
        <f t="shared" si="49"/>
        <v>easy low sfoco kid</v>
      </c>
      <c r="BF58" s="1" t="str">
        <f t="shared" si="50"/>
        <v>South Foco</v>
      </c>
      <c r="BG58" s="1">
        <v>40.523744000000001</v>
      </c>
      <c r="BH58" s="1">
        <v>-105.023917</v>
      </c>
      <c r="BI58" s="1" t="str">
        <f t="shared" si="51"/>
        <v>[40.523744,-105.023917],</v>
      </c>
      <c r="BJ58" s="1" t="b">
        <v>1</v>
      </c>
      <c r="BK58" s="1" t="str">
        <f t="shared" ref="BK58:BK68" si="55">IF(BJ58&gt;0,"&lt;img src=@img/kidicon.png@&gt;","")</f>
        <v>&lt;img src=@img/kidicon.png@&gt;</v>
      </c>
      <c r="BL58" s="1" t="s">
        <v>468</v>
      </c>
    </row>
    <row r="59" spans="2:64" ht="21" customHeight="1" x14ac:dyDescent="0.25">
      <c r="B59" s="1" t="s">
        <v>260</v>
      </c>
      <c r="C59" s="1" t="s">
        <v>434</v>
      </c>
      <c r="D59" s="1" t="s">
        <v>187</v>
      </c>
      <c r="E59" s="1" t="s">
        <v>439</v>
      </c>
      <c r="G59" s="1" t="s">
        <v>188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R59" s="4" t="s">
        <v>353</v>
      </c>
      <c r="AU59" s="1" t="s">
        <v>305</v>
      </c>
      <c r="AV59" s="5" t="s">
        <v>313</v>
      </c>
      <c r="AW59" s="5" t="s">
        <v>313</v>
      </c>
      <c r="AX59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src=@img/easy.png@&gt;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src=@img/easy.png@&gt;</v>
      </c>
      <c r="BE59" s="1" t="str">
        <f t="shared" si="49"/>
        <v>easy med old</v>
      </c>
      <c r="BF59" s="1" t="str">
        <f t="shared" si="50"/>
        <v>Old Town</v>
      </c>
      <c r="BG59" s="1">
        <v>40.585124999999998</v>
      </c>
      <c r="BH59" s="1">
        <v>-105.04610700000001</v>
      </c>
      <c r="BI59" s="1" t="str">
        <f t="shared" si="51"/>
        <v>[40.585125,-105.046107],</v>
      </c>
      <c r="BK59" s="1" t="str">
        <f t="shared" si="55"/>
        <v/>
      </c>
    </row>
    <row r="60" spans="2:64" ht="21" customHeight="1" x14ac:dyDescent="0.25">
      <c r="B60" s="1" t="s">
        <v>98</v>
      </c>
      <c r="C60" s="1" t="s">
        <v>434</v>
      </c>
      <c r="D60" s="1" t="s">
        <v>93</v>
      </c>
      <c r="E60" s="1" t="s">
        <v>35</v>
      </c>
      <c r="G60" s="3" t="s">
        <v>99</v>
      </c>
      <c r="H60" s="1">
        <v>1600</v>
      </c>
      <c r="I60" s="1">
        <v>1800</v>
      </c>
      <c r="J60" s="1">
        <v>1500</v>
      </c>
      <c r="K60" s="1">
        <v>1800</v>
      </c>
      <c r="L60" s="1">
        <v>1500</v>
      </c>
      <c r="M60" s="1">
        <v>1800</v>
      </c>
      <c r="N60" s="1">
        <v>1500</v>
      </c>
      <c r="O60" s="1">
        <v>1800</v>
      </c>
      <c r="P60" s="1">
        <v>1500</v>
      </c>
      <c r="Q60" s="1">
        <v>1800</v>
      </c>
      <c r="R60" s="1">
        <v>1500</v>
      </c>
      <c r="S60" s="1">
        <v>1800</v>
      </c>
      <c r="T60" s="1">
        <v>1500</v>
      </c>
      <c r="U60" s="1">
        <v>1800</v>
      </c>
      <c r="V60" s="1" t="s">
        <v>248</v>
      </c>
      <c r="W60" s="1">
        <f t="shared" si="21"/>
        <v>16</v>
      </c>
      <c r="X60" s="1">
        <f t="shared" si="22"/>
        <v>18</v>
      </c>
      <c r="Y60" s="1">
        <f t="shared" si="23"/>
        <v>15</v>
      </c>
      <c r="Z60" s="1">
        <f t="shared" si="24"/>
        <v>18</v>
      </c>
      <c r="AA60" s="1">
        <f t="shared" si="25"/>
        <v>15</v>
      </c>
      <c r="AB60" s="1">
        <f t="shared" si="26"/>
        <v>18</v>
      </c>
      <c r="AC60" s="1">
        <f t="shared" si="27"/>
        <v>15</v>
      </c>
      <c r="AD60" s="1">
        <f t="shared" si="28"/>
        <v>18</v>
      </c>
      <c r="AE60" s="1">
        <f t="shared" si="29"/>
        <v>15</v>
      </c>
      <c r="AF60" s="1">
        <f t="shared" si="30"/>
        <v>18</v>
      </c>
      <c r="AG60" s="1">
        <f t="shared" si="31"/>
        <v>15</v>
      </c>
      <c r="AH60" s="1">
        <f t="shared" si="32"/>
        <v>18</v>
      </c>
      <c r="AI60" s="1">
        <f t="shared" si="33"/>
        <v>15</v>
      </c>
      <c r="AJ60" s="1">
        <f t="shared" si="34"/>
        <v>18</v>
      </c>
      <c r="AK60" s="1" t="str">
        <f t="shared" si="35"/>
        <v>4pm-6pm</v>
      </c>
      <c r="AL60" s="1" t="str">
        <f t="shared" si="36"/>
        <v>3pm-6pm</v>
      </c>
      <c r="AM60" s="1" t="str">
        <f t="shared" si="37"/>
        <v>3pm-6pm</v>
      </c>
      <c r="AN60" s="1" t="str">
        <f t="shared" si="38"/>
        <v>3pm-6pm</v>
      </c>
      <c r="AO60" s="1" t="str">
        <f t="shared" si="39"/>
        <v>3pm-6pm</v>
      </c>
      <c r="AP60" s="1" t="str">
        <f t="shared" si="40"/>
        <v>3pm-6pm</v>
      </c>
      <c r="AQ60" s="1" t="str">
        <f t="shared" si="41"/>
        <v>3pm-6pm</v>
      </c>
      <c r="AR60" s="4" t="s">
        <v>325</v>
      </c>
      <c r="AU60" s="1" t="s">
        <v>28</v>
      </c>
      <c r="AV60" s="5" t="s">
        <v>312</v>
      </c>
      <c r="AW60" s="5" t="s">
        <v>312</v>
      </c>
      <c r="AX60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src=@img/medium.png@&gt;</v>
      </c>
      <c r="BB60" s="1" t="str">
        <f t="shared" si="46"/>
        <v>&lt;img src=@img/drinkicon.png@&gt;</v>
      </c>
      <c r="BC60" s="1" t="str">
        <f t="shared" si="47"/>
        <v>&lt;img src=@img/foodicon.png@&gt;</v>
      </c>
      <c r="BD60" s="1" t="str">
        <f t="shared" si="48"/>
        <v>&lt;img src=@img/medium.png@&gt;&lt;img src=@img/drinkicon.png@&gt;&lt;img src=@img/foodicon.png@&gt;</v>
      </c>
      <c r="BE60" s="1" t="str">
        <f t="shared" si="49"/>
        <v>drink food medium high old</v>
      </c>
      <c r="BF60" s="1" t="str">
        <f t="shared" si="50"/>
        <v>Old Town</v>
      </c>
      <c r="BG60" s="1">
        <v>40.585799000000002</v>
      </c>
      <c r="BH60" s="1">
        <v>-105.078547</v>
      </c>
      <c r="BI60" s="1" t="str">
        <f t="shared" si="51"/>
        <v>[40.585799,-105.078547],</v>
      </c>
      <c r="BK60" s="1" t="str">
        <f t="shared" si="55"/>
        <v/>
      </c>
    </row>
    <row r="61" spans="2:64" ht="21" customHeight="1" x14ac:dyDescent="0.25">
      <c r="B61" s="1" t="s">
        <v>73</v>
      </c>
      <c r="C61" s="1" t="s">
        <v>437</v>
      </c>
      <c r="D61" s="1" t="s">
        <v>75</v>
      </c>
      <c r="E61" s="1" t="s">
        <v>74</v>
      </c>
      <c r="G61" s="3" t="s">
        <v>76</v>
      </c>
      <c r="W61" s="1" t="str">
        <f t="shared" si="21"/>
        <v/>
      </c>
      <c r="X61" s="1" t="str">
        <f t="shared" si="22"/>
        <v/>
      </c>
      <c r="Y61" s="1" t="str">
        <f t="shared" si="23"/>
        <v/>
      </c>
      <c r="Z61" s="1" t="str">
        <f t="shared" si="24"/>
        <v/>
      </c>
      <c r="AA61" s="1" t="str">
        <f t="shared" si="25"/>
        <v/>
      </c>
      <c r="AB61" s="1" t="str">
        <f t="shared" si="26"/>
        <v/>
      </c>
      <c r="AC61" s="1" t="str">
        <f t="shared" si="27"/>
        <v/>
      </c>
      <c r="AD61" s="1" t="str">
        <f t="shared" si="28"/>
        <v/>
      </c>
      <c r="AE61" s="1" t="str">
        <f t="shared" si="29"/>
        <v/>
      </c>
      <c r="AF61" s="1" t="str">
        <f t="shared" si="30"/>
        <v/>
      </c>
      <c r="AG61" s="1" t="str">
        <f t="shared" si="31"/>
        <v/>
      </c>
      <c r="AH61" s="1" t="str">
        <f t="shared" si="32"/>
        <v/>
      </c>
      <c r="AI61" s="1" t="str">
        <f t="shared" si="33"/>
        <v/>
      </c>
      <c r="AJ61" s="1" t="str">
        <f t="shared" si="34"/>
        <v/>
      </c>
      <c r="AK61" s="1" t="str">
        <f t="shared" si="35"/>
        <v/>
      </c>
      <c r="AL61" s="1" t="str">
        <f t="shared" si="36"/>
        <v/>
      </c>
      <c r="AM61" s="1" t="str">
        <f t="shared" si="37"/>
        <v/>
      </c>
      <c r="AN61" s="1" t="str">
        <f t="shared" si="38"/>
        <v/>
      </c>
      <c r="AO61" s="1" t="str">
        <f t="shared" si="39"/>
        <v/>
      </c>
      <c r="AP61" s="1" t="str">
        <f t="shared" si="40"/>
        <v/>
      </c>
      <c r="AQ61" s="1" t="str">
        <f t="shared" si="41"/>
        <v/>
      </c>
      <c r="AR61" s="4" t="s">
        <v>320</v>
      </c>
      <c r="AU61" s="1" t="s">
        <v>305</v>
      </c>
      <c r="AV61" s="5" t="s">
        <v>313</v>
      </c>
      <c r="AW61" s="5" t="s">
        <v>313</v>
      </c>
      <c r="AX61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src=@img/easy.png@&gt;</v>
      </c>
      <c r="BB61" s="1" t="str">
        <f t="shared" si="46"/>
        <v/>
      </c>
      <c r="BC61" s="1" t="str">
        <f t="shared" si="47"/>
        <v/>
      </c>
      <c r="BD61" s="1" t="str">
        <f t="shared" si="48"/>
        <v>&lt;img src=@img/easy.png@&gt;</v>
      </c>
      <c r="BE61" s="1" t="str">
        <f t="shared" si="49"/>
        <v>easy Low cwest</v>
      </c>
      <c r="BF61" s="1" t="str">
        <f t="shared" si="50"/>
        <v>Campus West</v>
      </c>
      <c r="BG61" s="1">
        <v>40.574339999999999</v>
      </c>
      <c r="BH61" s="1">
        <v>-105.100224</v>
      </c>
      <c r="BI61" s="1" t="str">
        <f t="shared" si="51"/>
        <v>[40.57434,-105.100224],</v>
      </c>
      <c r="BK61" s="1" t="str">
        <f t="shared" si="55"/>
        <v/>
      </c>
    </row>
    <row r="62" spans="2:64" ht="21" customHeight="1" x14ac:dyDescent="0.25">
      <c r="B62" s="1" t="s">
        <v>273</v>
      </c>
      <c r="C62" s="1" t="s">
        <v>434</v>
      </c>
      <c r="D62" s="1" t="s">
        <v>274</v>
      </c>
      <c r="E62" s="1" t="s">
        <v>439</v>
      </c>
      <c r="G62" s="1" t="s">
        <v>280</v>
      </c>
      <c r="H62" s="1">
        <v>1400</v>
      </c>
      <c r="I62" s="1">
        <v>2200</v>
      </c>
      <c r="J62" s="1">
        <v>1600</v>
      </c>
      <c r="K62" s="1">
        <v>1800</v>
      </c>
      <c r="L62" s="1">
        <v>1600</v>
      </c>
      <c r="M62" s="1">
        <v>1800</v>
      </c>
      <c r="N62" s="1">
        <v>1600</v>
      </c>
      <c r="O62" s="1">
        <v>1800</v>
      </c>
      <c r="P62" s="1">
        <v>1600</v>
      </c>
      <c r="Q62" s="1">
        <v>1800</v>
      </c>
      <c r="R62" s="1">
        <v>1600</v>
      </c>
      <c r="S62" s="1">
        <v>1800</v>
      </c>
      <c r="T62" s="1">
        <v>1600</v>
      </c>
      <c r="U62" s="1">
        <v>1800</v>
      </c>
      <c r="V62" s="1" t="s">
        <v>279</v>
      </c>
      <c r="W62" s="1">
        <f t="shared" si="21"/>
        <v>14</v>
      </c>
      <c r="X62" s="1">
        <f t="shared" si="22"/>
        <v>22</v>
      </c>
      <c r="Y62" s="1">
        <f t="shared" si="23"/>
        <v>16</v>
      </c>
      <c r="Z62" s="1">
        <f t="shared" si="24"/>
        <v>18</v>
      </c>
      <c r="AA62" s="1">
        <f t="shared" si="25"/>
        <v>16</v>
      </c>
      <c r="AB62" s="1">
        <f t="shared" si="26"/>
        <v>18</v>
      </c>
      <c r="AC62" s="1">
        <f t="shared" si="27"/>
        <v>16</v>
      </c>
      <c r="AD62" s="1">
        <f t="shared" si="28"/>
        <v>18</v>
      </c>
      <c r="AE62" s="1">
        <f t="shared" si="29"/>
        <v>16</v>
      </c>
      <c r="AF62" s="1">
        <f t="shared" si="30"/>
        <v>18</v>
      </c>
      <c r="AG62" s="1">
        <f t="shared" si="31"/>
        <v>16</v>
      </c>
      <c r="AH62" s="1">
        <f t="shared" si="32"/>
        <v>18</v>
      </c>
      <c r="AI62" s="1">
        <f t="shared" si="33"/>
        <v>16</v>
      </c>
      <c r="AJ62" s="1">
        <f t="shared" si="34"/>
        <v>18</v>
      </c>
      <c r="AK62" s="1" t="str">
        <f t="shared" si="35"/>
        <v>2pm-10pm</v>
      </c>
      <c r="AL62" s="1" t="str">
        <f t="shared" si="36"/>
        <v>4pm-6pm</v>
      </c>
      <c r="AM62" s="1" t="str">
        <f t="shared" si="37"/>
        <v>4pm-6pm</v>
      </c>
      <c r="AN62" s="1" t="str">
        <f t="shared" si="38"/>
        <v>4pm-6pm</v>
      </c>
      <c r="AO62" s="1" t="str">
        <f t="shared" si="39"/>
        <v>4pm-6pm</v>
      </c>
      <c r="AP62" s="1" t="str">
        <f t="shared" si="40"/>
        <v>4pm-6pm</v>
      </c>
      <c r="AQ62" s="1" t="str">
        <f t="shared" si="41"/>
        <v>4pm-6pm</v>
      </c>
      <c r="AR62" s="4" t="s">
        <v>367</v>
      </c>
      <c r="AS62" s="1" t="s">
        <v>301</v>
      </c>
      <c r="AU62" s="1" t="s">
        <v>304</v>
      </c>
      <c r="AV62" s="5" t="s">
        <v>312</v>
      </c>
      <c r="AW62" s="5" t="s">
        <v>313</v>
      </c>
      <c r="AX62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2" s="1" t="str">
        <f t="shared" si="43"/>
        <v>&lt;img src=@img/outdoor.png@&gt;</v>
      </c>
      <c r="AZ62" s="1" t="str">
        <f t="shared" si="44"/>
        <v/>
      </c>
      <c r="BA62" s="1" t="str">
        <f t="shared" si="45"/>
        <v>&lt;img src=@img/hard.png@&gt;</v>
      </c>
      <c r="BB62" s="1" t="str">
        <f t="shared" si="46"/>
        <v>&lt;img src=@img/drinkicon.png@&gt;</v>
      </c>
      <c r="BC62" s="1" t="str">
        <f t="shared" si="47"/>
        <v/>
      </c>
      <c r="BD62" s="1" t="str">
        <f t="shared" si="48"/>
        <v>&lt;img src=@img/outdoor.png@&gt;&lt;img src=@img/hard.png@&gt;&lt;img src=@img/drinkicon.png@&gt;</v>
      </c>
      <c r="BE62" s="1" t="str">
        <f t="shared" si="49"/>
        <v>outdoor drink hard med old</v>
      </c>
      <c r="BF62" s="1" t="str">
        <f t="shared" si="50"/>
        <v>Old Town</v>
      </c>
      <c r="BG62" s="1">
        <v>40.588875000000002</v>
      </c>
      <c r="BH62" s="1">
        <v>-105.075542</v>
      </c>
      <c r="BI62" s="1" t="str">
        <f t="shared" si="51"/>
        <v>[40.588875,-105.075542],</v>
      </c>
      <c r="BK62" s="1" t="str">
        <f t="shared" si="55"/>
        <v/>
      </c>
    </row>
    <row r="63" spans="2:64" ht="21" customHeight="1" x14ac:dyDescent="0.25">
      <c r="B63" s="1" t="s">
        <v>281</v>
      </c>
      <c r="C63" s="1" t="s">
        <v>315</v>
      </c>
      <c r="D63" s="1" t="s">
        <v>185</v>
      </c>
      <c r="E63" s="1" t="s">
        <v>439</v>
      </c>
      <c r="G63" s="1" t="s">
        <v>282</v>
      </c>
      <c r="J63" s="1">
        <v>1600</v>
      </c>
      <c r="K63" s="1">
        <v>1800</v>
      </c>
      <c r="L63" s="1">
        <v>1600</v>
      </c>
      <c r="M63" s="1">
        <v>1800</v>
      </c>
      <c r="N63" s="1">
        <v>1600</v>
      </c>
      <c r="O63" s="1">
        <v>1800</v>
      </c>
      <c r="P63" s="1">
        <v>1600</v>
      </c>
      <c r="Q63" s="1">
        <v>1800</v>
      </c>
      <c r="R63" s="1">
        <v>1600</v>
      </c>
      <c r="S63" s="1">
        <v>1800</v>
      </c>
      <c r="V63" s="1" t="s">
        <v>503</v>
      </c>
      <c r="W63" s="1" t="str">
        <f t="shared" si="21"/>
        <v/>
      </c>
      <c r="X63" s="1" t="str">
        <f t="shared" si="22"/>
        <v/>
      </c>
      <c r="Y63" s="1">
        <f t="shared" si="23"/>
        <v>16</v>
      </c>
      <c r="Z63" s="1">
        <f t="shared" si="24"/>
        <v>18</v>
      </c>
      <c r="AA63" s="1">
        <f t="shared" si="25"/>
        <v>16</v>
      </c>
      <c r="AB63" s="1">
        <f t="shared" si="26"/>
        <v>18</v>
      </c>
      <c r="AC63" s="1">
        <f t="shared" si="27"/>
        <v>16</v>
      </c>
      <c r="AD63" s="1">
        <f t="shared" si="28"/>
        <v>18</v>
      </c>
      <c r="AE63" s="1">
        <f t="shared" si="29"/>
        <v>16</v>
      </c>
      <c r="AF63" s="1">
        <f t="shared" si="30"/>
        <v>18</v>
      </c>
      <c r="AG63" s="1">
        <f t="shared" si="31"/>
        <v>16</v>
      </c>
      <c r="AH63" s="1">
        <f t="shared" si="32"/>
        <v>18</v>
      </c>
      <c r="AI63" s="1" t="str">
        <f t="shared" si="33"/>
        <v/>
      </c>
      <c r="AJ63" s="1" t="str">
        <f t="shared" si="34"/>
        <v/>
      </c>
      <c r="AK63" s="1" t="str">
        <f t="shared" si="35"/>
        <v/>
      </c>
      <c r="AL63" s="1" t="str">
        <f t="shared" si="36"/>
        <v>4pm-6pm</v>
      </c>
      <c r="AM63" s="1" t="str">
        <f t="shared" si="37"/>
        <v>4pm-6pm</v>
      </c>
      <c r="AN63" s="1" t="str">
        <f t="shared" si="38"/>
        <v>4pm-6pm</v>
      </c>
      <c r="AO63" s="1" t="str">
        <f t="shared" si="39"/>
        <v>4pm-6pm</v>
      </c>
      <c r="AP63" s="1" t="str">
        <f t="shared" si="40"/>
        <v>4pm-6pm</v>
      </c>
      <c r="AQ63" s="1" t="str">
        <f t="shared" si="41"/>
        <v/>
      </c>
      <c r="AR63" s="4" t="s">
        <v>368</v>
      </c>
      <c r="AU63" s="1" t="s">
        <v>305</v>
      </c>
      <c r="AV63" s="5" t="s">
        <v>312</v>
      </c>
      <c r="AW63" s="5" t="s">
        <v>312</v>
      </c>
      <c r="AX63" s="6" t="str">
        <f t="shared" si="4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63" s="1" t="str">
        <f t="shared" si="43"/>
        <v/>
      </c>
      <c r="AZ63" s="1" t="str">
        <f t="shared" si="44"/>
        <v/>
      </c>
      <c r="BA63" s="1" t="str">
        <f t="shared" si="45"/>
        <v>&lt;img src=@img/easy.png@&gt;</v>
      </c>
      <c r="BB63" s="1" t="str">
        <f t="shared" si="46"/>
        <v>&lt;img src=@img/drinkicon.png@&gt;</v>
      </c>
      <c r="BC63" s="1" t="str">
        <f t="shared" si="47"/>
        <v>&lt;img src=@img/foodicon.png@&gt;</v>
      </c>
      <c r="BD63" s="1" t="str">
        <f t="shared" si="48"/>
        <v>&lt;img src=@img/easy.png@&gt;&lt;img src=@img/drinkicon.png@&gt;&lt;img src=@img/foodicon.png@&gt;</v>
      </c>
      <c r="BE63" s="1" t="str">
        <f t="shared" si="49"/>
        <v>drink food easy med midtown</v>
      </c>
      <c r="BF63" s="1" t="str">
        <f t="shared" si="50"/>
        <v>Midtown</v>
      </c>
      <c r="BG63" s="1">
        <v>40.551048999999999</v>
      </c>
      <c r="BH63" s="1">
        <v>-105.05831000000001</v>
      </c>
      <c r="BI63" s="1" t="str">
        <f t="shared" si="51"/>
        <v>[40.551049,-105.05831],</v>
      </c>
      <c r="BK63" s="1" t="str">
        <f t="shared" si="55"/>
        <v/>
      </c>
    </row>
    <row r="64" spans="2:64" ht="21" customHeight="1" x14ac:dyDescent="0.25">
      <c r="B64" s="1" t="s">
        <v>545</v>
      </c>
      <c r="C64" s="1" t="s">
        <v>434</v>
      </c>
      <c r="G64" s="1" t="s">
        <v>544</v>
      </c>
      <c r="W64" s="1" t="str">
        <f t="shared" si="21"/>
        <v/>
      </c>
      <c r="X64" s="1" t="str">
        <f t="shared" si="22"/>
        <v/>
      </c>
      <c r="Y64" s="1" t="str">
        <f t="shared" si="23"/>
        <v/>
      </c>
      <c r="Z64" s="1" t="str">
        <f t="shared" si="24"/>
        <v/>
      </c>
      <c r="AA64" s="1" t="str">
        <f t="shared" si="25"/>
        <v/>
      </c>
      <c r="AB64" s="1" t="str">
        <f t="shared" si="26"/>
        <v/>
      </c>
      <c r="AC64" s="1" t="str">
        <f t="shared" si="27"/>
        <v/>
      </c>
      <c r="AD64" s="1" t="str">
        <f t="shared" si="28"/>
        <v/>
      </c>
      <c r="AE64" s="1" t="str">
        <f t="shared" si="29"/>
        <v/>
      </c>
      <c r="AF64" s="1" t="str">
        <f t="shared" si="30"/>
        <v/>
      </c>
      <c r="AG64" s="1" t="str">
        <f t="shared" si="31"/>
        <v/>
      </c>
      <c r="AH64" s="1" t="str">
        <f t="shared" si="32"/>
        <v/>
      </c>
      <c r="AI64" s="1" t="str">
        <f t="shared" si="33"/>
        <v/>
      </c>
      <c r="AJ64" s="1" t="str">
        <f t="shared" si="34"/>
        <v/>
      </c>
      <c r="AK64" s="1" t="str">
        <f t="shared" si="35"/>
        <v/>
      </c>
      <c r="AL64" s="1" t="str">
        <f t="shared" si="36"/>
        <v/>
      </c>
      <c r="AM64" s="1" t="str">
        <f t="shared" si="37"/>
        <v/>
      </c>
      <c r="AN64" s="1" t="str">
        <f t="shared" si="38"/>
        <v/>
      </c>
      <c r="AO64" s="1" t="str">
        <f t="shared" si="39"/>
        <v/>
      </c>
      <c r="AP64" s="1" t="str">
        <f t="shared" si="40"/>
        <v/>
      </c>
      <c r="AQ64" s="1" t="str">
        <f t="shared" si="41"/>
        <v/>
      </c>
      <c r="AR64" s="4"/>
      <c r="AU64" s="1" t="s">
        <v>28</v>
      </c>
      <c r="AV64" s="5" t="s">
        <v>313</v>
      </c>
      <c r="AW64" s="5" t="s">
        <v>313</v>
      </c>
      <c r="AX64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4" s="1" t="str">
        <f t="shared" si="43"/>
        <v/>
      </c>
      <c r="AZ64" s="1" t="str">
        <f t="shared" si="44"/>
        <v/>
      </c>
      <c r="BA64" s="1" t="str">
        <f t="shared" si="45"/>
        <v>&lt;img src=@img/medium.png@&gt;</v>
      </c>
      <c r="BB64" s="1" t="str">
        <f t="shared" si="46"/>
        <v/>
      </c>
      <c r="BC64" s="1" t="str">
        <f t="shared" si="47"/>
        <v/>
      </c>
      <c r="BD64" s="1" t="str">
        <f t="shared" si="48"/>
        <v>&lt;img src=@img/medium.png@&gt;</v>
      </c>
      <c r="BE64" s="1" t="str">
        <f t="shared" si="49"/>
        <v>medium  old</v>
      </c>
      <c r="BF64" s="1" t="str">
        <f t="shared" si="50"/>
        <v>Old Town</v>
      </c>
      <c r="BG64" s="1">
        <v>40.583092999999998</v>
      </c>
      <c r="BH64" s="1">
        <v>-105.042058</v>
      </c>
      <c r="BI64" s="1" t="str">
        <f t="shared" si="51"/>
        <v>[40.583093,-105.042058],</v>
      </c>
      <c r="BK64" s="1" t="str">
        <f t="shared" si="55"/>
        <v/>
      </c>
    </row>
    <row r="65" spans="2:64" ht="21" customHeight="1" x14ac:dyDescent="0.25">
      <c r="B65" s="1" t="s">
        <v>189</v>
      </c>
      <c r="C65" s="1" t="s">
        <v>437</v>
      </c>
      <c r="D65" s="1" t="s">
        <v>53</v>
      </c>
      <c r="E65" s="1" t="s">
        <v>54</v>
      </c>
      <c r="G65" s="1" t="s">
        <v>190</v>
      </c>
      <c r="H65" s="1">
        <v>800</v>
      </c>
      <c r="I65" s="1">
        <v>2400</v>
      </c>
      <c r="J65" s="1">
        <v>800</v>
      </c>
      <c r="K65" s="1">
        <v>2400</v>
      </c>
      <c r="N65" s="1">
        <v>800</v>
      </c>
      <c r="O65" s="1">
        <v>2400</v>
      </c>
      <c r="P65" s="1">
        <v>800</v>
      </c>
      <c r="Q65" s="1">
        <v>2400</v>
      </c>
      <c r="R65" s="1">
        <v>800</v>
      </c>
      <c r="S65" s="1">
        <v>2400</v>
      </c>
      <c r="T65" s="1">
        <v>800</v>
      </c>
      <c r="U65" s="1">
        <v>2400</v>
      </c>
      <c r="V65" s="6" t="s">
        <v>546</v>
      </c>
      <c r="W65" s="1">
        <f t="shared" si="21"/>
        <v>8</v>
      </c>
      <c r="X65" s="1">
        <f t="shared" si="22"/>
        <v>24</v>
      </c>
      <c r="Y65" s="1">
        <f t="shared" si="23"/>
        <v>8</v>
      </c>
      <c r="Z65" s="1">
        <f t="shared" si="24"/>
        <v>24</v>
      </c>
      <c r="AA65" s="1" t="str">
        <f t="shared" si="25"/>
        <v/>
      </c>
      <c r="AB65" s="1" t="str">
        <f t="shared" si="26"/>
        <v/>
      </c>
      <c r="AC65" s="1">
        <f t="shared" si="27"/>
        <v>8</v>
      </c>
      <c r="AD65" s="1">
        <f t="shared" si="28"/>
        <v>24</v>
      </c>
      <c r="AE65" s="1">
        <f t="shared" si="29"/>
        <v>8</v>
      </c>
      <c r="AF65" s="1">
        <f t="shared" si="30"/>
        <v>24</v>
      </c>
      <c r="AG65" s="1">
        <f t="shared" si="31"/>
        <v>8</v>
      </c>
      <c r="AH65" s="1">
        <f t="shared" si="32"/>
        <v>24</v>
      </c>
      <c r="AI65" s="1">
        <f t="shared" si="33"/>
        <v>8</v>
      </c>
      <c r="AJ65" s="1">
        <f t="shared" si="34"/>
        <v>24</v>
      </c>
      <c r="AK65" s="1" t="str">
        <f t="shared" si="35"/>
        <v>8am-12am</v>
      </c>
      <c r="AL65" s="1" t="str">
        <f t="shared" si="36"/>
        <v>8am-12am</v>
      </c>
      <c r="AM65" s="1" t="str">
        <f t="shared" si="37"/>
        <v/>
      </c>
      <c r="AN65" s="1" t="str">
        <f t="shared" si="38"/>
        <v>8am-12am</v>
      </c>
      <c r="AO65" s="1" t="str">
        <f t="shared" si="39"/>
        <v>8am-12am</v>
      </c>
      <c r="AP65" s="1" t="str">
        <f t="shared" si="40"/>
        <v>8am-12am</v>
      </c>
      <c r="AQ65" s="1" t="str">
        <f t="shared" si="41"/>
        <v>8am-12am</v>
      </c>
      <c r="AR65" s="8" t="s">
        <v>261</v>
      </c>
      <c r="AU65" s="1" t="s">
        <v>28</v>
      </c>
      <c r="AV65" s="5" t="s">
        <v>312</v>
      </c>
      <c r="AW65" s="5" t="s">
        <v>312</v>
      </c>
      <c r="AX65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src=@img/medium.png@&gt;</v>
      </c>
      <c r="BB65" s="1" t="str">
        <f t="shared" si="46"/>
        <v>&lt;img src=@img/drinkicon.png@&gt;</v>
      </c>
      <c r="BC65" s="1" t="str">
        <f t="shared" si="47"/>
        <v>&lt;img src=@img/foodicon.png@&gt;</v>
      </c>
      <c r="BD65" s="1" t="str">
        <f t="shared" si="48"/>
        <v>&lt;img src=@img/medium.png@&gt;&lt;img src=@img/drinkicon.png@&gt;&lt;img src=@img/foodicon.png@&gt;</v>
      </c>
      <c r="BE65" s="1" t="str">
        <f t="shared" si="49"/>
        <v>drink food medium low cwest</v>
      </c>
      <c r="BF65" s="1" t="str">
        <f t="shared" si="50"/>
        <v>Campus West</v>
      </c>
      <c r="BG65" s="1">
        <v>40.574339999999999</v>
      </c>
      <c r="BH65" s="1">
        <v>-105.100224</v>
      </c>
      <c r="BI65" s="1" t="str">
        <f t="shared" si="51"/>
        <v>[40.57434,-105.100224],</v>
      </c>
      <c r="BK65" s="1" t="str">
        <f t="shared" si="55"/>
        <v/>
      </c>
    </row>
    <row r="66" spans="2:64" ht="21" customHeight="1" x14ac:dyDescent="0.25">
      <c r="B66" s="1" t="s">
        <v>191</v>
      </c>
      <c r="C66" s="1" t="s">
        <v>436</v>
      </c>
      <c r="D66" s="1" t="s">
        <v>53</v>
      </c>
      <c r="E66" s="1" t="s">
        <v>54</v>
      </c>
      <c r="G66" s="1" t="s">
        <v>192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T66" s="1">
        <v>800</v>
      </c>
      <c r="U66" s="1">
        <v>2400</v>
      </c>
      <c r="V66" s="1" t="s">
        <v>547</v>
      </c>
      <c r="W66" s="1" t="str">
        <f t="shared" ref="W66:W127" si="56">IF(H66&gt;0,H66/100,"")</f>
        <v/>
      </c>
      <c r="X66" s="1" t="str">
        <f t="shared" ref="X66:X127" si="57">IF(I66&gt;0,I66/100,"")</f>
        <v/>
      </c>
      <c r="Y66" s="1">
        <f t="shared" ref="Y66:Y127" si="58">IF(J66&gt;0,J66/100,"")</f>
        <v>15</v>
      </c>
      <c r="Z66" s="1">
        <f t="shared" ref="Z66:Z127" si="59">IF(K66&gt;0,K66/100,"")</f>
        <v>18</v>
      </c>
      <c r="AA66" s="1">
        <f t="shared" ref="AA66:AA127" si="60">IF(L66&gt;0,L66/100,"")</f>
        <v>15</v>
      </c>
      <c r="AB66" s="1">
        <f t="shared" ref="AB66:AB127" si="61">IF(M66&gt;0,M66/100,"")</f>
        <v>18</v>
      </c>
      <c r="AC66" s="1">
        <f t="shared" ref="AC66:AC127" si="62">IF(N66&gt;0,N66/100,"")</f>
        <v>15</v>
      </c>
      <c r="AD66" s="1">
        <f t="shared" ref="AD66:AD127" si="63">IF(O66&gt;0,O66/100,"")</f>
        <v>18</v>
      </c>
      <c r="AE66" s="1">
        <f t="shared" ref="AE66:AE127" si="64">IF(P66&gt;0,P66/100,"")</f>
        <v>15</v>
      </c>
      <c r="AF66" s="1">
        <f t="shared" ref="AF66:AF127" si="65">IF(Q66&gt;0,Q66/100,"")</f>
        <v>18</v>
      </c>
      <c r="AG66" s="1">
        <f t="shared" ref="AG66:AG127" si="66">IF(R66&gt;0,R66/100,"")</f>
        <v>15</v>
      </c>
      <c r="AH66" s="1">
        <f t="shared" ref="AH66:AH127" si="67">IF(S66&gt;0,S66/100,"")</f>
        <v>18</v>
      </c>
      <c r="AI66" s="1">
        <f t="shared" ref="AI66:AI127" si="68">IF(T66&gt;0,T66/100,"")</f>
        <v>8</v>
      </c>
      <c r="AJ66" s="1">
        <f t="shared" ref="AJ66:AJ127" si="69">IF(U66&gt;0,U66/100,"")</f>
        <v>24</v>
      </c>
      <c r="AK66" s="1" t="str">
        <f t="shared" ref="AK66:AK127" si="70">IF(H66&gt;0,CONCATENATE(IF(W66&lt;=12,W66,W66-12),IF(OR(W66&lt;12,W66=24),"am","pm"),"-",IF(X66&lt;=12,X66,X66-12),IF(OR(X66&lt;12,X66=24),"am","pm")),"")</f>
        <v/>
      </c>
      <c r="AL66" s="1" t="str">
        <f t="shared" ref="AL66:AL127" si="71">IF(J66&gt;0,CONCATENATE(IF(Y66&lt;=12,Y66,Y66-12),IF(OR(Y66&lt;12,Y66=24),"am","pm"),"-",IF(Z66&lt;=12,Z66,Z66-12),IF(OR(Z66&lt;12,Z66=24),"am","pm")),"")</f>
        <v>3pm-6pm</v>
      </c>
      <c r="AM66" s="1" t="str">
        <f t="shared" ref="AM66:AM127" si="72">IF(L66&gt;0,CONCATENATE(IF(AA66&lt;=12,AA66,AA66-12),IF(OR(AA66&lt;12,AA66=24),"am","pm"),"-",IF(AB66&lt;=12,AB66,AB66-12),IF(OR(AB66&lt;12,AB66=24),"am","pm")),"")</f>
        <v>3pm-6pm</v>
      </c>
      <c r="AN66" s="1" t="str">
        <f t="shared" ref="AN66:AN127" si="73">IF(N66&gt;0,CONCATENATE(IF(AC66&lt;=12,AC66,AC66-12),IF(OR(AC66&lt;12,AC66=24),"am","pm"),"-",IF(AD66&lt;=12,AD66,AD66-12),IF(OR(AD66&lt;12,AD66=24),"am","pm")),"")</f>
        <v>3pm-6pm</v>
      </c>
      <c r="AO66" s="1" t="str">
        <f t="shared" ref="AO66:AO127" si="74">IF(O66&gt;0,CONCATENATE(IF(AE66&lt;=12,AE66,AE66-12),IF(OR(AE66&lt;12,AE66=24),"am","pm"),"-",IF(AF66&lt;=12,AF66,AF66-12),IF(OR(AF66&lt;12,AF66=24),"am","pm")),"")</f>
        <v>3pm-6pm</v>
      </c>
      <c r="AP66" s="1" t="str">
        <f t="shared" ref="AP66:AP127" si="75">IF(R66&gt;0,CONCATENATE(IF(AG66&lt;=12,AG66,AG66-12),IF(OR(AG66&lt;12,AG66=24),"am","pm"),"-",IF(AH66&lt;=12,AH66,AH66-12),IF(OR(AH66&lt;12,AH66=24),"am","pm")),"")</f>
        <v>3pm-6pm</v>
      </c>
      <c r="AQ66" s="1" t="str">
        <f t="shared" ref="AQ66:AQ127" si="76">IF(T66&gt;0,CONCATENATE(IF(AI66&lt;=12,AI66,AI66-12),IF(OR(AI66&lt;12,AI66=24),"am","pm"),"-",IF(AJ66&lt;=12,AJ66,AJ66-12),IF(OR(AJ66&lt;12,AJ66=24),"am","pm")),"")</f>
        <v>8am-12am</v>
      </c>
      <c r="AR66" s="10" t="s">
        <v>262</v>
      </c>
      <c r="AU66" s="1" t="s">
        <v>305</v>
      </c>
      <c r="AV66" s="5" t="s">
        <v>312</v>
      </c>
      <c r="AW66" s="5" t="s">
        <v>312</v>
      </c>
      <c r="AX66" s="6" t="str">
        <f t="shared" ref="AX66:AX127" si="77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6" s="1" t="str">
        <f t="shared" ref="AY66:AY127" si="78">IF(AS66&gt;0,"&lt;img src=@img/outdoor.png@&gt;","")</f>
        <v/>
      </c>
      <c r="AZ66" s="1" t="str">
        <f t="shared" ref="AZ66:AZ127" si="79">IF(AT66&gt;0,"&lt;img src=@img/pets.png@&gt;","")</f>
        <v/>
      </c>
      <c r="BA66" s="1" t="str">
        <f t="shared" ref="BA66:BA127" si="80">IF(AU66="hard","&lt;img src=@img/hard.png@&gt;",IF(AU66="medium","&lt;img src=@img/medium.png@&gt;",IF(AU66="easy","&lt;img src=@img/easy.png@&gt;","")))</f>
        <v>&lt;img src=@img/easy.png@&gt;</v>
      </c>
      <c r="BB66" s="1" t="str">
        <f t="shared" ref="BB66:BB127" si="81">IF(AV66="true","&lt;img src=@img/drinkicon.png@&gt;","")</f>
        <v>&lt;img src=@img/drinkicon.png@&gt;</v>
      </c>
      <c r="BC66" s="1" t="str">
        <f t="shared" ref="BC66:BC127" si="82">IF(AW66="true","&lt;img src=@img/foodicon.png@&gt;","")</f>
        <v>&lt;img src=@img/foodicon.png@&gt;</v>
      </c>
      <c r="BD66" s="1" t="str">
        <f t="shared" ref="BD66:BD127" si="83">CONCATENATE(AY66,AZ66,BA66,BB66,BC66,BK66)</f>
        <v>&lt;img src=@img/easy.png@&gt;&lt;img src=@img/drinkicon.png@&gt;&lt;img src=@img/foodicon.png@&gt;</v>
      </c>
      <c r="BE66" s="1" t="str">
        <f t="shared" ref="BE66:BE127" si="84">CONCATENATE(IF(AS66&gt;0,"outdoor ",""),IF(AT66&gt;0,"pet ",""),IF(AV66="true","drink ",""),IF(AW66="true","food ",""),AU66," ",E66," ",C66,IF(BJ66=TRUE," kid",""))</f>
        <v>drink food easy low sfoco</v>
      </c>
      <c r="BF66" s="1" t="str">
        <f t="shared" ref="BF66:BF127" si="85">IF(C66="old","Old Town",IF(C66="campus","Near Campus",IF(C66="sfoco", "South Foco",IF(C66="nfoco","North Foco",IF(C66="midtown","Midtown",IF(C66="cwest","Campus West",""))))))</f>
        <v>South Foco</v>
      </c>
      <c r="BG66" s="1">
        <v>40.522661999999997</v>
      </c>
      <c r="BH66" s="1">
        <v>-105.023278</v>
      </c>
      <c r="BI66" s="1" t="str">
        <f t="shared" ref="BI66:BI127" si="86">CONCATENATE("[",BG66,",",BH66,"],")</f>
        <v>[40.522662,-105.023278],</v>
      </c>
      <c r="BK66" s="1" t="str">
        <f t="shared" si="55"/>
        <v/>
      </c>
    </row>
    <row r="67" spans="2:64" ht="21" customHeight="1" x14ac:dyDescent="0.25">
      <c r="B67" s="1" t="s">
        <v>455</v>
      </c>
      <c r="C67" s="1" t="s">
        <v>315</v>
      </c>
      <c r="E67" s="1" t="s">
        <v>439</v>
      </c>
      <c r="G67" s="1" t="s">
        <v>472</v>
      </c>
      <c r="W67" s="1" t="str">
        <f t="shared" si="56"/>
        <v/>
      </c>
      <c r="X67" s="1" t="str">
        <f t="shared" si="57"/>
        <v/>
      </c>
      <c r="Y67" s="1" t="str">
        <f t="shared" si="58"/>
        <v/>
      </c>
      <c r="Z67" s="1" t="str">
        <f t="shared" si="59"/>
        <v/>
      </c>
      <c r="AA67" s="1" t="str">
        <f t="shared" si="60"/>
        <v/>
      </c>
      <c r="AB67" s="1" t="str">
        <f t="shared" si="61"/>
        <v/>
      </c>
      <c r="AC67" s="1" t="str">
        <f t="shared" si="62"/>
        <v/>
      </c>
      <c r="AD67" s="1" t="str">
        <f t="shared" si="63"/>
        <v/>
      </c>
      <c r="AE67" s="1" t="str">
        <f t="shared" si="64"/>
        <v/>
      </c>
      <c r="AF67" s="1" t="str">
        <f t="shared" si="65"/>
        <v/>
      </c>
      <c r="AG67" s="1" t="str">
        <f t="shared" si="66"/>
        <v/>
      </c>
      <c r="AH67" s="1" t="str">
        <f t="shared" si="67"/>
        <v/>
      </c>
      <c r="AI67" s="1" t="str">
        <f t="shared" si="68"/>
        <v/>
      </c>
      <c r="AJ67" s="1" t="str">
        <f t="shared" si="69"/>
        <v/>
      </c>
      <c r="AK67" s="1" t="str">
        <f t="shared" si="70"/>
        <v/>
      </c>
      <c r="AL67" s="1" t="str">
        <f t="shared" si="71"/>
        <v/>
      </c>
      <c r="AM67" s="1" t="str">
        <f t="shared" si="72"/>
        <v/>
      </c>
      <c r="AN67" s="1" t="str">
        <f t="shared" si="73"/>
        <v/>
      </c>
      <c r="AO67" s="1" t="str">
        <f t="shared" si="74"/>
        <v/>
      </c>
      <c r="AP67" s="1" t="str">
        <f t="shared" si="75"/>
        <v/>
      </c>
      <c r="AQ67" s="1" t="str">
        <f t="shared" si="76"/>
        <v/>
      </c>
      <c r="AU67" s="1" t="s">
        <v>305</v>
      </c>
      <c r="AV67" s="1" t="b">
        <v>0</v>
      </c>
      <c r="AW67" s="1" t="b">
        <v>0</v>
      </c>
      <c r="AX67" s="6" t="str">
        <f t="shared" si="77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7" s="1" t="str">
        <f t="shared" si="78"/>
        <v/>
      </c>
      <c r="AZ67" s="1" t="str">
        <f t="shared" si="79"/>
        <v/>
      </c>
      <c r="BA67" s="1" t="str">
        <f t="shared" si="80"/>
        <v>&lt;img src=@img/easy.png@&gt;</v>
      </c>
      <c r="BB67" s="1" t="str">
        <f t="shared" si="81"/>
        <v/>
      </c>
      <c r="BC67" s="1" t="str">
        <f t="shared" si="82"/>
        <v/>
      </c>
      <c r="BD67" s="1" t="str">
        <f t="shared" si="83"/>
        <v>&lt;img src=@img/easy.png@&gt;&lt;img src=@img/kidicon.png@&gt;</v>
      </c>
      <c r="BE67" s="1" t="str">
        <f t="shared" si="84"/>
        <v>easy med midtown kid</v>
      </c>
      <c r="BF67" s="1" t="str">
        <f t="shared" si="85"/>
        <v>Midtown</v>
      </c>
      <c r="BG67" s="1">
        <v>40.551048999999999</v>
      </c>
      <c r="BH67" s="1">
        <v>-105.05831000000001</v>
      </c>
      <c r="BI67" s="1" t="str">
        <f t="shared" si="86"/>
        <v>[40.551049,-105.05831],</v>
      </c>
      <c r="BJ67" s="1" t="b">
        <v>1</v>
      </c>
      <c r="BK67" s="1" t="str">
        <f t="shared" si="55"/>
        <v>&lt;img src=@img/kidicon.png@&gt;</v>
      </c>
      <c r="BL67" s="1" t="s">
        <v>465</v>
      </c>
    </row>
    <row r="68" spans="2:64" ht="21" customHeight="1" x14ac:dyDescent="0.25">
      <c r="B68" s="1" t="s">
        <v>193</v>
      </c>
      <c r="C68" s="1" t="s">
        <v>315</v>
      </c>
      <c r="D68" s="1" t="s">
        <v>274</v>
      </c>
      <c r="E68" s="1" t="s">
        <v>439</v>
      </c>
      <c r="G68" s="1" t="s">
        <v>194</v>
      </c>
      <c r="W68" s="1" t="str">
        <f t="shared" si="56"/>
        <v/>
      </c>
      <c r="X68" s="1" t="str">
        <f t="shared" si="57"/>
        <v/>
      </c>
      <c r="Y68" s="1" t="str">
        <f t="shared" si="58"/>
        <v/>
      </c>
      <c r="Z68" s="1" t="str">
        <f t="shared" si="59"/>
        <v/>
      </c>
      <c r="AA68" s="1" t="str">
        <f t="shared" si="60"/>
        <v/>
      </c>
      <c r="AB68" s="1" t="str">
        <f t="shared" si="61"/>
        <v/>
      </c>
      <c r="AC68" s="1" t="str">
        <f t="shared" si="62"/>
        <v/>
      </c>
      <c r="AD68" s="1" t="str">
        <f t="shared" si="63"/>
        <v/>
      </c>
      <c r="AE68" s="1" t="str">
        <f t="shared" si="64"/>
        <v/>
      </c>
      <c r="AF68" s="1" t="str">
        <f t="shared" si="65"/>
        <v/>
      </c>
      <c r="AG68" s="1" t="str">
        <f t="shared" si="66"/>
        <v/>
      </c>
      <c r="AH68" s="1" t="str">
        <f t="shared" si="67"/>
        <v/>
      </c>
      <c r="AI68" s="1" t="str">
        <f t="shared" si="68"/>
        <v/>
      </c>
      <c r="AJ68" s="1" t="str">
        <f t="shared" si="69"/>
        <v/>
      </c>
      <c r="AK68" s="1" t="str">
        <f t="shared" si="70"/>
        <v/>
      </c>
      <c r="AL68" s="1" t="str">
        <f t="shared" si="71"/>
        <v/>
      </c>
      <c r="AM68" s="1" t="str">
        <f t="shared" si="72"/>
        <v/>
      </c>
      <c r="AN68" s="1" t="str">
        <f t="shared" si="73"/>
        <v/>
      </c>
      <c r="AO68" s="1" t="str">
        <f t="shared" si="74"/>
        <v/>
      </c>
      <c r="AP68" s="1" t="str">
        <f t="shared" si="75"/>
        <v/>
      </c>
      <c r="AQ68" s="1" t="str">
        <f t="shared" si="76"/>
        <v/>
      </c>
      <c r="AR68" s="8" t="s">
        <v>263</v>
      </c>
      <c r="AS68" s="1" t="s">
        <v>301</v>
      </c>
      <c r="AU68" s="1" t="s">
        <v>305</v>
      </c>
      <c r="AV68" s="5" t="s">
        <v>313</v>
      </c>
      <c r="AW68" s="5" t="s">
        <v>313</v>
      </c>
      <c r="AX68" s="6" t="str">
        <f t="shared" si="77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8" s="1" t="str">
        <f t="shared" si="78"/>
        <v>&lt;img src=@img/outdoor.png@&gt;</v>
      </c>
      <c r="AZ68" s="1" t="str">
        <f t="shared" si="79"/>
        <v/>
      </c>
      <c r="BA68" s="1" t="str">
        <f t="shared" si="80"/>
        <v>&lt;img src=@img/easy.png@&gt;</v>
      </c>
      <c r="BB68" s="1" t="str">
        <f t="shared" si="81"/>
        <v/>
      </c>
      <c r="BC68" s="1" t="str">
        <f t="shared" si="82"/>
        <v/>
      </c>
      <c r="BD68" s="1" t="str">
        <f t="shared" si="83"/>
        <v>&lt;img src=@img/outdoor.png@&gt;&lt;img src=@img/easy.png@&gt;</v>
      </c>
      <c r="BE68" s="1" t="str">
        <f t="shared" si="84"/>
        <v>outdoor easy med midtown</v>
      </c>
      <c r="BF68" s="1" t="str">
        <f t="shared" si="85"/>
        <v>Midtown</v>
      </c>
      <c r="BG68" s="1">
        <v>40.539341999999998</v>
      </c>
      <c r="BH68" s="1">
        <v>-105.075287</v>
      </c>
      <c r="BI68" s="1" t="str">
        <f t="shared" si="86"/>
        <v>[40.539342,-105.075287],</v>
      </c>
      <c r="BK68" s="1" t="str">
        <f t="shared" si="55"/>
        <v/>
      </c>
    </row>
    <row r="69" spans="2:64" ht="21" customHeight="1" x14ac:dyDescent="0.25">
      <c r="B69" s="1" t="s">
        <v>612</v>
      </c>
      <c r="C69" s="1" t="s">
        <v>434</v>
      </c>
      <c r="G69" s="9" t="s">
        <v>613</v>
      </c>
      <c r="W69" s="1" t="str">
        <f t="shared" si="56"/>
        <v/>
      </c>
      <c r="X69" s="1" t="str">
        <f t="shared" si="57"/>
        <v/>
      </c>
      <c r="Y69" s="1" t="str">
        <f t="shared" si="58"/>
        <v/>
      </c>
      <c r="Z69" s="1" t="str">
        <f t="shared" si="59"/>
        <v/>
      </c>
      <c r="AA69" s="1" t="str">
        <f t="shared" si="60"/>
        <v/>
      </c>
      <c r="AB69" s="1" t="str">
        <f t="shared" si="61"/>
        <v/>
      </c>
      <c r="AC69" s="1" t="str">
        <f t="shared" si="62"/>
        <v/>
      </c>
      <c r="AD69" s="1" t="str">
        <f t="shared" si="63"/>
        <v/>
      </c>
      <c r="AE69" s="1" t="str">
        <f t="shared" si="64"/>
        <v/>
      </c>
      <c r="AF69" s="1" t="str">
        <f t="shared" si="65"/>
        <v/>
      </c>
      <c r="AG69" s="1" t="str">
        <f t="shared" si="66"/>
        <v/>
      </c>
      <c r="AH69" s="1" t="str">
        <f t="shared" si="67"/>
        <v/>
      </c>
      <c r="AI69" s="1" t="str">
        <f t="shared" si="68"/>
        <v/>
      </c>
      <c r="AJ69" s="1" t="str">
        <f t="shared" si="69"/>
        <v/>
      </c>
      <c r="AK69" s="1" t="str">
        <f t="shared" si="70"/>
        <v/>
      </c>
      <c r="AL69" s="1" t="str">
        <f t="shared" si="71"/>
        <v/>
      </c>
      <c r="AM69" s="1" t="str">
        <f t="shared" si="72"/>
        <v/>
      </c>
      <c r="AN69" s="1" t="str">
        <f t="shared" si="73"/>
        <v/>
      </c>
      <c r="AO69" s="1" t="str">
        <f t="shared" si="74"/>
        <v/>
      </c>
      <c r="AP69" s="1" t="str">
        <f t="shared" si="75"/>
        <v/>
      </c>
      <c r="AQ69" s="1" t="str">
        <f t="shared" si="76"/>
        <v/>
      </c>
      <c r="AR69" s="15" t="s">
        <v>614</v>
      </c>
      <c r="AS69" s="1" t="s">
        <v>301</v>
      </c>
      <c r="AU69" s="1" t="s">
        <v>304</v>
      </c>
      <c r="AV69" s="1" t="b">
        <v>0</v>
      </c>
      <c r="AW69" s="1" t="b">
        <v>0</v>
      </c>
      <c r="AX69" s="6" t="str">
        <f t="shared" si="77"/>
        <v>{
    'name': "Ginger and Baker",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'link':"ttps://gingerandbaker.com", 'pricing':"",   'phone-number': "", 'address': "359 Linden St, Fort Collins, CO 80524", 'other-amenities': ['outdoor','','hard'], 'has-drink':FALSE, 'has-food':FALSE},</v>
      </c>
      <c r="AY69" s="1" t="str">
        <f t="shared" si="78"/>
        <v>&lt;img src=@img/outdoor.png@&gt;</v>
      </c>
      <c r="AZ69" s="1" t="str">
        <f t="shared" si="79"/>
        <v/>
      </c>
      <c r="BA69" s="1" t="str">
        <f t="shared" si="80"/>
        <v>&lt;img src=@img/hard.png@&gt;</v>
      </c>
      <c r="BB69" s="1" t="str">
        <f t="shared" si="81"/>
        <v/>
      </c>
      <c r="BC69" s="1" t="str">
        <f t="shared" si="82"/>
        <v/>
      </c>
      <c r="BD69" s="1" t="str">
        <f t="shared" si="83"/>
        <v>&lt;img src=@img/outdoor.png@&gt;&lt;img src=@img/hard.png@&gt;</v>
      </c>
      <c r="BE69" s="1" t="str">
        <f t="shared" si="84"/>
        <v>outdoor hard  old</v>
      </c>
      <c r="BF69" s="1" t="str">
        <f t="shared" si="85"/>
        <v>Old Town</v>
      </c>
      <c r="BG69" s="1">
        <v>40.590029999999999</v>
      </c>
      <c r="BH69" s="1">
        <v>-105.07362999999999</v>
      </c>
      <c r="BI69" s="1" t="str">
        <f t="shared" si="86"/>
        <v>[40.59003,-105.07363],</v>
      </c>
    </row>
    <row r="70" spans="2:64" ht="21" customHeight="1" x14ac:dyDescent="0.25">
      <c r="B70" s="1" t="s">
        <v>548</v>
      </c>
      <c r="C70" s="1" t="s">
        <v>436</v>
      </c>
      <c r="E70" s="1" t="s">
        <v>439</v>
      </c>
      <c r="G70" s="1" t="s">
        <v>549</v>
      </c>
      <c r="W70" s="1" t="str">
        <f t="shared" si="56"/>
        <v/>
      </c>
      <c r="X70" s="1" t="str">
        <f t="shared" si="57"/>
        <v/>
      </c>
      <c r="Y70" s="1" t="str">
        <f t="shared" si="58"/>
        <v/>
      </c>
      <c r="Z70" s="1" t="str">
        <f t="shared" si="59"/>
        <v/>
      </c>
      <c r="AA70" s="1" t="str">
        <f t="shared" si="60"/>
        <v/>
      </c>
      <c r="AB70" s="1" t="str">
        <f t="shared" si="61"/>
        <v/>
      </c>
      <c r="AC70" s="1" t="str">
        <f t="shared" si="62"/>
        <v/>
      </c>
      <c r="AD70" s="1" t="str">
        <f t="shared" si="63"/>
        <v/>
      </c>
      <c r="AE70" s="1" t="str">
        <f t="shared" si="64"/>
        <v/>
      </c>
      <c r="AF70" s="1" t="str">
        <f t="shared" si="65"/>
        <v/>
      </c>
      <c r="AG70" s="1" t="str">
        <f t="shared" si="66"/>
        <v/>
      </c>
      <c r="AH70" s="1" t="str">
        <f t="shared" si="67"/>
        <v/>
      </c>
      <c r="AI70" s="1" t="str">
        <f t="shared" si="68"/>
        <v/>
      </c>
      <c r="AJ70" s="1" t="str">
        <f t="shared" si="69"/>
        <v/>
      </c>
      <c r="AK70" s="1" t="str">
        <f t="shared" si="70"/>
        <v/>
      </c>
      <c r="AL70" s="1" t="str">
        <f t="shared" si="71"/>
        <v/>
      </c>
      <c r="AM70" s="1" t="str">
        <f t="shared" si="72"/>
        <v/>
      </c>
      <c r="AN70" s="1" t="str">
        <f t="shared" si="73"/>
        <v/>
      </c>
      <c r="AO70" s="1" t="str">
        <f t="shared" si="74"/>
        <v/>
      </c>
      <c r="AP70" s="1" t="str">
        <f t="shared" si="75"/>
        <v/>
      </c>
      <c r="AQ70" s="1" t="str">
        <f t="shared" si="76"/>
        <v/>
      </c>
      <c r="AR70" s="8"/>
      <c r="AU70" s="1" t="s">
        <v>305</v>
      </c>
      <c r="AV70" s="5" t="s">
        <v>313</v>
      </c>
      <c r="AW70" s="5" t="s">
        <v>313</v>
      </c>
      <c r="AX70" s="6" t="str">
        <f t="shared" si="77"/>
        <v>{
    'name': "Hacienda Real Family Mexican",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0" s="1" t="str">
        <f t="shared" si="78"/>
        <v/>
      </c>
      <c r="AZ70" s="1" t="str">
        <f t="shared" si="79"/>
        <v/>
      </c>
      <c r="BA70" s="1" t="str">
        <f t="shared" si="80"/>
        <v>&lt;img src=@img/easy.png@&gt;</v>
      </c>
      <c r="BB70" s="1" t="str">
        <f t="shared" si="81"/>
        <v/>
      </c>
      <c r="BC70" s="1" t="str">
        <f t="shared" si="82"/>
        <v/>
      </c>
      <c r="BD70" s="1" t="str">
        <f t="shared" si="83"/>
        <v>&lt;img src=@img/easy.png@&gt;</v>
      </c>
      <c r="BE70" s="1" t="str">
        <f t="shared" si="84"/>
        <v>easy med sfoco</v>
      </c>
      <c r="BF70" s="1" t="str">
        <f t="shared" si="85"/>
        <v>South Foco</v>
      </c>
      <c r="BG70" s="1">
        <v>40.581789000000001</v>
      </c>
      <c r="BH70" s="1">
        <v>-105.00803000000001</v>
      </c>
      <c r="BI70" s="1" t="str">
        <f t="shared" si="86"/>
        <v>[40.581789,-105.00803],</v>
      </c>
      <c r="BK70" s="1" t="str">
        <f>IF(BJ70&gt;0,"&lt;img src=@img/kidicon.png@&gt;","")</f>
        <v/>
      </c>
    </row>
    <row r="71" spans="2:64" ht="21" customHeight="1" x14ac:dyDescent="0.25">
      <c r="B71" s="1" t="s">
        <v>283</v>
      </c>
      <c r="C71" s="1" t="s">
        <v>434</v>
      </c>
      <c r="D71" s="1" t="s">
        <v>274</v>
      </c>
      <c r="E71" s="1" t="s">
        <v>439</v>
      </c>
      <c r="G71" s="1" t="s">
        <v>284</v>
      </c>
      <c r="J71" s="1">
        <v>1600</v>
      </c>
      <c r="K71" s="1">
        <v>1900</v>
      </c>
      <c r="L71" s="1">
        <v>1600</v>
      </c>
      <c r="M71" s="1">
        <v>1900</v>
      </c>
      <c r="N71" s="1">
        <v>1600</v>
      </c>
      <c r="O71" s="1">
        <v>1900</v>
      </c>
      <c r="P71" s="1">
        <v>1600</v>
      </c>
      <c r="Q71" s="1">
        <v>1900</v>
      </c>
      <c r="R71" s="1">
        <v>1600</v>
      </c>
      <c r="S71" s="1">
        <v>1900</v>
      </c>
      <c r="T71" s="1">
        <v>1600</v>
      </c>
      <c r="U71" s="1">
        <v>1900</v>
      </c>
      <c r="V71" s="1" t="s">
        <v>504</v>
      </c>
      <c r="W71" s="1" t="str">
        <f t="shared" si="56"/>
        <v/>
      </c>
      <c r="X71" s="1" t="str">
        <f t="shared" si="57"/>
        <v/>
      </c>
      <c r="Y71" s="1">
        <f t="shared" si="58"/>
        <v>16</v>
      </c>
      <c r="Z71" s="1">
        <f t="shared" si="59"/>
        <v>19</v>
      </c>
      <c r="AA71" s="1">
        <f t="shared" si="60"/>
        <v>16</v>
      </c>
      <c r="AB71" s="1">
        <f t="shared" si="61"/>
        <v>19</v>
      </c>
      <c r="AC71" s="1">
        <f t="shared" si="62"/>
        <v>16</v>
      </c>
      <c r="AD71" s="1">
        <f t="shared" si="63"/>
        <v>19</v>
      </c>
      <c r="AE71" s="1">
        <f t="shared" si="64"/>
        <v>16</v>
      </c>
      <c r="AF71" s="1">
        <f t="shared" si="65"/>
        <v>19</v>
      </c>
      <c r="AG71" s="1">
        <f t="shared" si="66"/>
        <v>16</v>
      </c>
      <c r="AH71" s="1">
        <f t="shared" si="67"/>
        <v>19</v>
      </c>
      <c r="AI71" s="1">
        <f t="shared" si="68"/>
        <v>16</v>
      </c>
      <c r="AJ71" s="1">
        <f t="shared" si="69"/>
        <v>19</v>
      </c>
      <c r="AK71" s="1" t="str">
        <f t="shared" si="70"/>
        <v/>
      </c>
      <c r="AL71" s="1" t="str">
        <f t="shared" si="71"/>
        <v>4pm-7pm</v>
      </c>
      <c r="AM71" s="1" t="str">
        <f t="shared" si="72"/>
        <v>4pm-7pm</v>
      </c>
      <c r="AN71" s="1" t="str">
        <f t="shared" si="73"/>
        <v>4pm-7pm</v>
      </c>
      <c r="AO71" s="1" t="str">
        <f t="shared" si="74"/>
        <v>4pm-7pm</v>
      </c>
      <c r="AP71" s="1" t="str">
        <f t="shared" si="75"/>
        <v>4pm-7pm</v>
      </c>
      <c r="AQ71" s="1" t="str">
        <f t="shared" si="76"/>
        <v>4pm-7pm</v>
      </c>
      <c r="AR71" s="4" t="s">
        <v>369</v>
      </c>
      <c r="AU71" s="1" t="s">
        <v>304</v>
      </c>
      <c r="AV71" s="5" t="s">
        <v>312</v>
      </c>
      <c r="AW71" s="5" t="s">
        <v>313</v>
      </c>
      <c r="AX71" s="6" t="str">
        <f t="shared" si="77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1" s="1" t="str">
        <f t="shared" si="78"/>
        <v/>
      </c>
      <c r="AZ71" s="1" t="str">
        <f t="shared" si="79"/>
        <v/>
      </c>
      <c r="BA71" s="1" t="str">
        <f t="shared" si="80"/>
        <v>&lt;img src=@img/hard.png@&gt;</v>
      </c>
      <c r="BB71" s="1" t="str">
        <f t="shared" si="81"/>
        <v>&lt;img src=@img/drinkicon.png@&gt;</v>
      </c>
      <c r="BC71" s="1" t="str">
        <f t="shared" si="82"/>
        <v/>
      </c>
      <c r="BD71" s="1" t="str">
        <f t="shared" si="83"/>
        <v>&lt;img src=@img/hard.png@&gt;&lt;img src=@img/drinkicon.png@&gt;</v>
      </c>
      <c r="BE71" s="1" t="str">
        <f t="shared" si="84"/>
        <v>drink hard med old</v>
      </c>
      <c r="BF71" s="1" t="str">
        <f t="shared" si="85"/>
        <v>Old Town</v>
      </c>
      <c r="BG71" s="1">
        <v>40.588039999999999</v>
      </c>
      <c r="BH71" s="1">
        <v>-105.076588</v>
      </c>
      <c r="BI71" s="1" t="str">
        <f t="shared" si="86"/>
        <v>[40.58804,-105.076588],</v>
      </c>
      <c r="BK71" s="1" t="str">
        <f>IF(BJ71&gt;0,"&lt;img src=@img/kidicon.png@&gt;","")</f>
        <v/>
      </c>
    </row>
    <row r="72" spans="2:64" ht="21" customHeight="1" x14ac:dyDescent="0.25">
      <c r="B72" s="1" t="s">
        <v>690</v>
      </c>
      <c r="C72" s="1" t="s">
        <v>434</v>
      </c>
      <c r="E72" s="1" t="s">
        <v>439</v>
      </c>
      <c r="G72" s="1" t="s">
        <v>711</v>
      </c>
      <c r="W72" s="1" t="str">
        <f t="shared" si="56"/>
        <v/>
      </c>
      <c r="X72" s="1" t="str">
        <f t="shared" si="57"/>
        <v/>
      </c>
      <c r="Y72" s="1" t="str">
        <f t="shared" si="58"/>
        <v/>
      </c>
      <c r="Z72" s="1" t="str">
        <f t="shared" si="59"/>
        <v/>
      </c>
      <c r="AA72" s="1" t="str">
        <f t="shared" si="60"/>
        <v/>
      </c>
      <c r="AB72" s="1" t="str">
        <f t="shared" si="61"/>
        <v/>
      </c>
      <c r="AC72" s="1" t="str">
        <f t="shared" si="62"/>
        <v/>
      </c>
      <c r="AD72" s="1" t="str">
        <f t="shared" si="63"/>
        <v/>
      </c>
      <c r="AE72" s="1" t="str">
        <f t="shared" si="64"/>
        <v/>
      </c>
      <c r="AF72" s="1" t="str">
        <f t="shared" si="65"/>
        <v/>
      </c>
      <c r="AG72" s="1" t="str">
        <f t="shared" si="66"/>
        <v/>
      </c>
      <c r="AH72" s="1" t="str">
        <f t="shared" si="67"/>
        <v/>
      </c>
      <c r="AI72" s="1" t="str">
        <f t="shared" si="68"/>
        <v/>
      </c>
      <c r="AJ72" s="1" t="str">
        <f t="shared" si="69"/>
        <v/>
      </c>
      <c r="AK72" s="1" t="str">
        <f t="shared" si="70"/>
        <v/>
      </c>
      <c r="AL72" s="1" t="str">
        <f t="shared" si="71"/>
        <v/>
      </c>
      <c r="AM72" s="1" t="str">
        <f t="shared" si="72"/>
        <v/>
      </c>
      <c r="AN72" s="1" t="str">
        <f t="shared" si="73"/>
        <v/>
      </c>
      <c r="AO72" s="1" t="str">
        <f t="shared" si="74"/>
        <v/>
      </c>
      <c r="AP72" s="1" t="str">
        <f t="shared" si="75"/>
        <v/>
      </c>
      <c r="AQ72" s="1" t="str">
        <f t="shared" si="76"/>
        <v/>
      </c>
      <c r="AR72" s="1" t="s">
        <v>733</v>
      </c>
      <c r="AU72" s="1" t="s">
        <v>304</v>
      </c>
      <c r="AV72" s="5" t="s">
        <v>313</v>
      </c>
      <c r="AW72" s="5" t="s">
        <v>313</v>
      </c>
      <c r="AX72" s="6" t="str">
        <f t="shared" si="77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2" s="1" t="str">
        <f t="shared" si="78"/>
        <v/>
      </c>
      <c r="AZ72" s="1" t="str">
        <f t="shared" si="79"/>
        <v/>
      </c>
      <c r="BA72" s="1" t="str">
        <f t="shared" si="80"/>
        <v>&lt;img src=@img/hard.png@&gt;</v>
      </c>
      <c r="BB72" s="1" t="str">
        <f t="shared" si="81"/>
        <v/>
      </c>
      <c r="BC72" s="1" t="str">
        <f t="shared" si="82"/>
        <v/>
      </c>
      <c r="BD72" s="1" t="str">
        <f t="shared" si="83"/>
        <v>&lt;img src=@img/hard.png@&gt;</v>
      </c>
      <c r="BE72" s="1" t="str">
        <f t="shared" si="84"/>
        <v>hard med old</v>
      </c>
      <c r="BF72" s="1" t="str">
        <f t="shared" si="85"/>
        <v>Old Town</v>
      </c>
      <c r="BG72" s="1">
        <v>40.588389999999997</v>
      </c>
      <c r="BH72" s="1">
        <v>-105.0776</v>
      </c>
      <c r="BI72" s="1" t="str">
        <f t="shared" si="86"/>
        <v>[40.58839,-105.0776],</v>
      </c>
    </row>
    <row r="73" spans="2:64" ht="21" customHeight="1" x14ac:dyDescent="0.25">
      <c r="B73" s="1" t="s">
        <v>387</v>
      </c>
      <c r="C73" s="1" t="s">
        <v>315</v>
      </c>
      <c r="D73" s="1" t="s">
        <v>389</v>
      </c>
      <c r="E73" s="1" t="s">
        <v>439</v>
      </c>
      <c r="G73" s="6" t="s">
        <v>393</v>
      </c>
      <c r="H73" s="1">
        <v>1600</v>
      </c>
      <c r="I73" s="1">
        <v>1800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V73" s="1" t="s">
        <v>505</v>
      </c>
      <c r="W73" s="1">
        <f t="shared" si="56"/>
        <v>16</v>
      </c>
      <c r="X73" s="1">
        <f t="shared" si="57"/>
        <v>18</v>
      </c>
      <c r="Y73" s="1">
        <f t="shared" si="58"/>
        <v>16</v>
      </c>
      <c r="Z73" s="1">
        <f t="shared" si="59"/>
        <v>18</v>
      </c>
      <c r="AA73" s="1">
        <f t="shared" si="60"/>
        <v>16</v>
      </c>
      <c r="AB73" s="1">
        <f t="shared" si="61"/>
        <v>18</v>
      </c>
      <c r="AC73" s="1">
        <f t="shared" si="62"/>
        <v>16</v>
      </c>
      <c r="AD73" s="1">
        <f t="shared" si="63"/>
        <v>18</v>
      </c>
      <c r="AE73" s="1">
        <f t="shared" si="64"/>
        <v>16</v>
      </c>
      <c r="AF73" s="1">
        <f t="shared" si="65"/>
        <v>18</v>
      </c>
      <c r="AG73" s="1" t="str">
        <f t="shared" si="66"/>
        <v/>
      </c>
      <c r="AH73" s="1" t="str">
        <f t="shared" si="67"/>
        <v/>
      </c>
      <c r="AI73" s="1" t="str">
        <f t="shared" si="68"/>
        <v/>
      </c>
      <c r="AJ73" s="1" t="str">
        <f t="shared" si="69"/>
        <v/>
      </c>
      <c r="AK73" s="1" t="str">
        <f t="shared" si="70"/>
        <v>4pm-6pm</v>
      </c>
      <c r="AL73" s="1" t="str">
        <f t="shared" si="71"/>
        <v>4pm-6pm</v>
      </c>
      <c r="AM73" s="1" t="str">
        <f t="shared" si="72"/>
        <v>4pm-6pm</v>
      </c>
      <c r="AN73" s="1" t="str">
        <f t="shared" si="73"/>
        <v>4pm-6pm</v>
      </c>
      <c r="AO73" s="1" t="str">
        <f t="shared" si="74"/>
        <v>4pm-6pm</v>
      </c>
      <c r="AP73" s="1" t="str">
        <f t="shared" si="75"/>
        <v/>
      </c>
      <c r="AQ73" s="1" t="str">
        <f t="shared" si="76"/>
        <v/>
      </c>
      <c r="AR73" s="4" t="s">
        <v>394</v>
      </c>
      <c r="AS73" s="1" t="s">
        <v>301</v>
      </c>
      <c r="AT73" s="1" t="s">
        <v>311</v>
      </c>
      <c r="AU73" s="1" t="s">
        <v>305</v>
      </c>
      <c r="AV73" s="5" t="s">
        <v>312</v>
      </c>
      <c r="AW73" s="5" t="s">
        <v>312</v>
      </c>
      <c r="AX73" s="6" t="str">
        <f t="shared" si="77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3" s="1" t="str">
        <f t="shared" si="78"/>
        <v>&lt;img src=@img/outdoor.png@&gt;</v>
      </c>
      <c r="AZ73" s="1" t="str">
        <f t="shared" si="79"/>
        <v>&lt;img src=@img/pets.png@&gt;</v>
      </c>
      <c r="BA73" s="1" t="str">
        <f t="shared" si="80"/>
        <v>&lt;img src=@img/easy.png@&gt;</v>
      </c>
      <c r="BB73" s="1" t="str">
        <f t="shared" si="81"/>
        <v>&lt;img src=@img/drinkicon.png@&gt;</v>
      </c>
      <c r="BC73" s="1" t="str">
        <f t="shared" si="82"/>
        <v>&lt;img src=@img/foodicon.png@&gt;</v>
      </c>
      <c r="BD73" s="1" t="str">
        <f t="shared" si="83"/>
        <v>&lt;img src=@img/outdoor.png@&gt;&lt;img src=@img/pets.png@&gt;&lt;img src=@img/easy.png@&gt;&lt;img src=@img/drinkicon.png@&gt;&lt;img src=@img/foodicon.png@&gt;&lt;img src=@img/kidicon.png@&gt;</v>
      </c>
      <c r="BE73" s="1" t="str">
        <f t="shared" si="84"/>
        <v>outdoor pet drink food easy med midtown kid</v>
      </c>
      <c r="BF73" s="1" t="str">
        <f t="shared" si="85"/>
        <v>Midtown</v>
      </c>
      <c r="BG73" s="1">
        <v>40.543653999999997</v>
      </c>
      <c r="BH73" s="1">
        <v>-105.074724</v>
      </c>
      <c r="BI73" s="1" t="str">
        <f t="shared" si="86"/>
        <v>[40.543654,-105.074724],</v>
      </c>
      <c r="BJ73" s="1" t="b">
        <v>1</v>
      </c>
      <c r="BK73" s="1" t="str">
        <f t="shared" ref="BK73:BK79" si="87">IF(BJ73&gt;0,"&lt;img src=@img/kidicon.png@&gt;","")</f>
        <v>&lt;img src=@img/kidicon.png@&gt;</v>
      </c>
      <c r="BL73" s="1" t="s">
        <v>556</v>
      </c>
    </row>
    <row r="74" spans="2:64" ht="21" customHeight="1" x14ac:dyDescent="0.25">
      <c r="B74" s="1" t="s">
        <v>195</v>
      </c>
      <c r="C74" s="1" t="s">
        <v>434</v>
      </c>
      <c r="D74" s="1" t="s">
        <v>274</v>
      </c>
      <c r="E74" s="1" t="s">
        <v>439</v>
      </c>
      <c r="G74" s="1" t="s">
        <v>196</v>
      </c>
      <c r="W74" s="1" t="str">
        <f t="shared" si="56"/>
        <v/>
      </c>
      <c r="X74" s="1" t="str">
        <f t="shared" si="57"/>
        <v/>
      </c>
      <c r="Y74" s="1" t="str">
        <f t="shared" si="58"/>
        <v/>
      </c>
      <c r="Z74" s="1" t="str">
        <f t="shared" si="59"/>
        <v/>
      </c>
      <c r="AA74" s="1" t="str">
        <f t="shared" si="60"/>
        <v/>
      </c>
      <c r="AB74" s="1" t="str">
        <f t="shared" si="61"/>
        <v/>
      </c>
      <c r="AC74" s="1" t="str">
        <f t="shared" si="62"/>
        <v/>
      </c>
      <c r="AD74" s="1" t="str">
        <f t="shared" si="63"/>
        <v/>
      </c>
      <c r="AE74" s="1" t="str">
        <f t="shared" si="64"/>
        <v/>
      </c>
      <c r="AF74" s="1" t="str">
        <f t="shared" si="65"/>
        <v/>
      </c>
      <c r="AG74" s="1" t="str">
        <f t="shared" si="66"/>
        <v/>
      </c>
      <c r="AH74" s="1" t="str">
        <f t="shared" si="67"/>
        <v/>
      </c>
      <c r="AI74" s="1" t="str">
        <f t="shared" si="68"/>
        <v/>
      </c>
      <c r="AJ74" s="1" t="str">
        <f t="shared" si="69"/>
        <v/>
      </c>
      <c r="AK74" s="1" t="str">
        <f t="shared" si="70"/>
        <v/>
      </c>
      <c r="AL74" s="1" t="str">
        <f t="shared" si="71"/>
        <v/>
      </c>
      <c r="AM74" s="1" t="str">
        <f t="shared" si="72"/>
        <v/>
      </c>
      <c r="AN74" s="1" t="str">
        <f t="shared" si="73"/>
        <v/>
      </c>
      <c r="AO74" s="1" t="str">
        <f t="shared" si="74"/>
        <v/>
      </c>
      <c r="AP74" s="1" t="str">
        <f t="shared" si="75"/>
        <v/>
      </c>
      <c r="AQ74" s="1" t="str">
        <f t="shared" si="76"/>
        <v/>
      </c>
      <c r="AR74" s="4" t="s">
        <v>354</v>
      </c>
      <c r="AS74" s="1" t="s">
        <v>301</v>
      </c>
      <c r="AT74" s="1" t="s">
        <v>311</v>
      </c>
      <c r="AU74" s="1" t="s">
        <v>28</v>
      </c>
      <c r="AV74" s="5" t="s">
        <v>313</v>
      </c>
      <c r="AW74" s="5" t="s">
        <v>313</v>
      </c>
      <c r="AX74" s="6" t="str">
        <f t="shared" si="77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4" s="1" t="str">
        <f t="shared" si="78"/>
        <v>&lt;img src=@img/outdoor.png@&gt;</v>
      </c>
      <c r="AZ74" s="1" t="str">
        <f t="shared" si="79"/>
        <v>&lt;img src=@img/pets.png@&gt;</v>
      </c>
      <c r="BA74" s="1" t="str">
        <f t="shared" si="80"/>
        <v>&lt;img src=@img/medium.png@&gt;</v>
      </c>
      <c r="BB74" s="1" t="str">
        <f t="shared" si="81"/>
        <v/>
      </c>
      <c r="BC74" s="1" t="str">
        <f t="shared" si="82"/>
        <v/>
      </c>
      <c r="BD74" s="1" t="str">
        <f t="shared" si="83"/>
        <v>&lt;img src=@img/outdoor.png@&gt;&lt;img src=@img/pets.png@&gt;&lt;img src=@img/medium.png@&gt;</v>
      </c>
      <c r="BE74" s="1" t="str">
        <f t="shared" si="84"/>
        <v>outdoor pet medium med old</v>
      </c>
      <c r="BF74" s="1" t="str">
        <f t="shared" si="85"/>
        <v>Old Town</v>
      </c>
      <c r="BG74" s="1">
        <v>40.589672</v>
      </c>
      <c r="BH74" s="1">
        <v>-105.045627</v>
      </c>
      <c r="BI74" s="1" t="str">
        <f t="shared" si="86"/>
        <v>[40.589672,-105.045627],</v>
      </c>
      <c r="BK74" s="1" t="str">
        <f t="shared" si="87"/>
        <v/>
      </c>
    </row>
    <row r="75" spans="2:64" ht="21" customHeight="1" x14ac:dyDescent="0.25">
      <c r="B75" s="1" t="s">
        <v>46</v>
      </c>
      <c r="C75" s="1" t="s">
        <v>434</v>
      </c>
      <c r="D75" s="1" t="s">
        <v>47</v>
      </c>
      <c r="E75" s="1" t="s">
        <v>439</v>
      </c>
      <c r="G75" s="3" t="s">
        <v>48</v>
      </c>
      <c r="W75" s="1" t="str">
        <f t="shared" si="56"/>
        <v/>
      </c>
      <c r="X75" s="1" t="str">
        <f t="shared" si="57"/>
        <v/>
      </c>
      <c r="Y75" s="1" t="str">
        <f t="shared" si="58"/>
        <v/>
      </c>
      <c r="Z75" s="1" t="str">
        <f t="shared" si="59"/>
        <v/>
      </c>
      <c r="AA75" s="1" t="str">
        <f t="shared" si="60"/>
        <v/>
      </c>
      <c r="AB75" s="1" t="str">
        <f t="shared" si="61"/>
        <v/>
      </c>
      <c r="AC75" s="1" t="str">
        <f t="shared" si="62"/>
        <v/>
      </c>
      <c r="AD75" s="1" t="str">
        <f t="shared" si="63"/>
        <v/>
      </c>
      <c r="AE75" s="1" t="str">
        <f t="shared" si="64"/>
        <v/>
      </c>
      <c r="AF75" s="1" t="str">
        <f t="shared" si="65"/>
        <v/>
      </c>
      <c r="AG75" s="1" t="str">
        <f t="shared" si="66"/>
        <v/>
      </c>
      <c r="AH75" s="1" t="str">
        <f t="shared" si="67"/>
        <v/>
      </c>
      <c r="AI75" s="1" t="str">
        <f t="shared" si="68"/>
        <v/>
      </c>
      <c r="AJ75" s="1" t="str">
        <f t="shared" si="69"/>
        <v/>
      </c>
      <c r="AK75" s="1" t="str">
        <f t="shared" si="70"/>
        <v/>
      </c>
      <c r="AL75" s="1" t="str">
        <f t="shared" si="71"/>
        <v/>
      </c>
      <c r="AM75" s="1" t="str">
        <f t="shared" si="72"/>
        <v/>
      </c>
      <c r="AN75" s="1" t="str">
        <f t="shared" si="73"/>
        <v/>
      </c>
      <c r="AO75" s="1" t="str">
        <f t="shared" si="74"/>
        <v/>
      </c>
      <c r="AP75" s="1" t="str">
        <f t="shared" si="75"/>
        <v/>
      </c>
      <c r="AQ75" s="1" t="str">
        <f t="shared" si="76"/>
        <v/>
      </c>
      <c r="AR75" s="1" t="s">
        <v>239</v>
      </c>
      <c r="AU75" s="1" t="s">
        <v>304</v>
      </c>
      <c r="AV75" s="5" t="s">
        <v>313</v>
      </c>
      <c r="AW75" s="5" t="s">
        <v>313</v>
      </c>
      <c r="AX75" s="6" t="str">
        <f t="shared" si="77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5" s="1" t="str">
        <f t="shared" si="78"/>
        <v/>
      </c>
      <c r="AZ75" s="1" t="str">
        <f t="shared" si="79"/>
        <v/>
      </c>
      <c r="BA75" s="1" t="str">
        <f t="shared" si="80"/>
        <v>&lt;img src=@img/hard.png@&gt;</v>
      </c>
      <c r="BB75" s="1" t="str">
        <f t="shared" si="81"/>
        <v/>
      </c>
      <c r="BC75" s="1" t="str">
        <f t="shared" si="82"/>
        <v/>
      </c>
      <c r="BD75" s="1" t="str">
        <f t="shared" si="83"/>
        <v>&lt;img src=@img/hard.png@&gt;</v>
      </c>
      <c r="BE75" s="1" t="str">
        <f t="shared" si="84"/>
        <v>hard med old</v>
      </c>
      <c r="BF75" s="1" t="str">
        <f t="shared" si="85"/>
        <v>Old Town</v>
      </c>
      <c r="BG75" s="1">
        <v>40.584532000000003</v>
      </c>
      <c r="BH75" s="1">
        <v>-105.07735</v>
      </c>
      <c r="BI75" s="1" t="str">
        <f t="shared" si="86"/>
        <v>[40.584532,-105.07735],</v>
      </c>
      <c r="BK75" s="1" t="str">
        <f t="shared" si="87"/>
        <v/>
      </c>
    </row>
    <row r="76" spans="2:64" ht="21" customHeight="1" x14ac:dyDescent="0.25">
      <c r="B76" s="1" t="s">
        <v>162</v>
      </c>
      <c r="C76" s="1" t="s">
        <v>434</v>
      </c>
      <c r="D76" s="1" t="s">
        <v>53</v>
      </c>
      <c r="E76" s="1" t="s">
        <v>54</v>
      </c>
      <c r="G76" s="1" t="s">
        <v>163</v>
      </c>
      <c r="H76" s="1">
        <v>1500</v>
      </c>
      <c r="I76" s="1">
        <v>2000</v>
      </c>
      <c r="J76" s="1">
        <v>1500</v>
      </c>
      <c r="K76" s="1">
        <v>2000</v>
      </c>
      <c r="L76" s="1">
        <v>1500</v>
      </c>
      <c r="M76" s="1">
        <v>2000</v>
      </c>
      <c r="N76" s="1">
        <v>1500</v>
      </c>
      <c r="O76" s="1">
        <v>2000</v>
      </c>
      <c r="P76" s="1">
        <v>1500</v>
      </c>
      <c r="Q76" s="1">
        <v>2000</v>
      </c>
      <c r="R76" s="1">
        <v>1500</v>
      </c>
      <c r="S76" s="1">
        <v>2000</v>
      </c>
      <c r="T76" s="1">
        <v>1500</v>
      </c>
      <c r="U76" s="1">
        <v>2000</v>
      </c>
      <c r="V76" s="1" t="s">
        <v>506</v>
      </c>
      <c r="W76" s="1">
        <f t="shared" si="56"/>
        <v>15</v>
      </c>
      <c r="X76" s="1">
        <f t="shared" si="57"/>
        <v>20</v>
      </c>
      <c r="Y76" s="1">
        <f t="shared" si="58"/>
        <v>15</v>
      </c>
      <c r="Z76" s="1">
        <f t="shared" si="59"/>
        <v>20</v>
      </c>
      <c r="AA76" s="1">
        <f t="shared" si="60"/>
        <v>15</v>
      </c>
      <c r="AB76" s="1">
        <f t="shared" si="61"/>
        <v>20</v>
      </c>
      <c r="AC76" s="1">
        <f t="shared" si="62"/>
        <v>15</v>
      </c>
      <c r="AD76" s="1">
        <f t="shared" si="63"/>
        <v>20</v>
      </c>
      <c r="AE76" s="1">
        <f t="shared" si="64"/>
        <v>15</v>
      </c>
      <c r="AF76" s="1">
        <f t="shared" si="65"/>
        <v>20</v>
      </c>
      <c r="AG76" s="1">
        <f t="shared" si="66"/>
        <v>15</v>
      </c>
      <c r="AH76" s="1">
        <f t="shared" si="67"/>
        <v>20</v>
      </c>
      <c r="AI76" s="1">
        <f t="shared" si="68"/>
        <v>15</v>
      </c>
      <c r="AJ76" s="1">
        <f t="shared" si="69"/>
        <v>20</v>
      </c>
      <c r="AK76" s="1" t="str">
        <f t="shared" si="70"/>
        <v>3pm-8pm</v>
      </c>
      <c r="AL76" s="1" t="str">
        <f t="shared" si="71"/>
        <v>3pm-8pm</v>
      </c>
      <c r="AM76" s="1" t="str">
        <f t="shared" si="72"/>
        <v>3pm-8pm</v>
      </c>
      <c r="AN76" s="1" t="str">
        <f t="shared" si="73"/>
        <v>3pm-8pm</v>
      </c>
      <c r="AO76" s="1" t="str">
        <f t="shared" si="74"/>
        <v>3pm-8pm</v>
      </c>
      <c r="AP76" s="1" t="str">
        <f t="shared" si="75"/>
        <v>3pm-8pm</v>
      </c>
      <c r="AQ76" s="1" t="str">
        <f t="shared" si="76"/>
        <v>3pm-8pm</v>
      </c>
      <c r="AR76" s="4" t="s">
        <v>344</v>
      </c>
      <c r="AS76" s="1" t="s">
        <v>301</v>
      </c>
      <c r="AU76" s="1" t="s">
        <v>304</v>
      </c>
      <c r="AV76" s="5" t="s">
        <v>312</v>
      </c>
      <c r="AW76" s="5" t="s">
        <v>312</v>
      </c>
      <c r="AX76" s="6" t="str">
        <f t="shared" si="77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6" s="1" t="str">
        <f t="shared" si="78"/>
        <v>&lt;img src=@img/outdoor.png@&gt;</v>
      </c>
      <c r="AZ76" s="1" t="str">
        <f t="shared" si="79"/>
        <v/>
      </c>
      <c r="BA76" s="1" t="str">
        <f t="shared" si="80"/>
        <v>&lt;img src=@img/hard.png@&gt;</v>
      </c>
      <c r="BB76" s="1" t="str">
        <f t="shared" si="81"/>
        <v>&lt;img src=@img/drinkicon.png@&gt;</v>
      </c>
      <c r="BC76" s="1" t="str">
        <f t="shared" si="82"/>
        <v>&lt;img src=@img/foodicon.png@&gt;</v>
      </c>
      <c r="BD76" s="1" t="str">
        <f t="shared" si="83"/>
        <v>&lt;img src=@img/outdoor.png@&gt;&lt;img src=@img/hard.png@&gt;&lt;img src=@img/drinkicon.png@&gt;&lt;img src=@img/foodicon.png@&gt;</v>
      </c>
      <c r="BE76" s="1" t="str">
        <f t="shared" si="84"/>
        <v>outdoor drink food hard low old</v>
      </c>
      <c r="BF76" s="1" t="str">
        <f t="shared" si="85"/>
        <v>Old Town</v>
      </c>
      <c r="BG76" s="1">
        <v>40.588017999999998</v>
      </c>
      <c r="BH76" s="1">
        <v>-105.074555</v>
      </c>
      <c r="BI76" s="1" t="str">
        <f t="shared" si="86"/>
        <v>[40.588018,-105.074555],</v>
      </c>
      <c r="BK76" s="1" t="str">
        <f t="shared" si="87"/>
        <v/>
      </c>
    </row>
    <row r="77" spans="2:64" ht="21" customHeight="1" x14ac:dyDescent="0.25">
      <c r="B77" s="1" t="s">
        <v>456</v>
      </c>
      <c r="C77" s="1" t="s">
        <v>315</v>
      </c>
      <c r="E77" s="1" t="s">
        <v>439</v>
      </c>
      <c r="G77" s="1" t="s">
        <v>474</v>
      </c>
      <c r="W77" s="1" t="str">
        <f t="shared" si="56"/>
        <v/>
      </c>
      <c r="X77" s="1" t="str">
        <f t="shared" si="57"/>
        <v/>
      </c>
      <c r="Y77" s="1" t="str">
        <f t="shared" si="58"/>
        <v/>
      </c>
      <c r="Z77" s="1" t="str">
        <f t="shared" si="59"/>
        <v/>
      </c>
      <c r="AA77" s="1" t="str">
        <f t="shared" si="60"/>
        <v/>
      </c>
      <c r="AB77" s="1" t="str">
        <f t="shared" si="61"/>
        <v/>
      </c>
      <c r="AC77" s="1" t="str">
        <f t="shared" si="62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1" t="str">
        <f t="shared" si="66"/>
        <v/>
      </c>
      <c r="AH77" s="1" t="str">
        <f t="shared" si="67"/>
        <v/>
      </c>
      <c r="AI77" s="1" t="str">
        <f t="shared" si="68"/>
        <v/>
      </c>
      <c r="AJ77" s="1" t="str">
        <f t="shared" si="69"/>
        <v/>
      </c>
      <c r="AK77" s="1" t="str">
        <f t="shared" si="70"/>
        <v/>
      </c>
      <c r="AL77" s="1" t="str">
        <f t="shared" si="71"/>
        <v/>
      </c>
      <c r="AM77" s="1" t="str">
        <f t="shared" si="72"/>
        <v/>
      </c>
      <c r="AN77" s="1" t="str">
        <f t="shared" si="73"/>
        <v/>
      </c>
      <c r="AO77" s="1" t="str">
        <f t="shared" si="74"/>
        <v/>
      </c>
      <c r="AP77" s="1" t="str">
        <f t="shared" si="75"/>
        <v/>
      </c>
      <c r="AQ77" s="1" t="str">
        <f t="shared" si="76"/>
        <v/>
      </c>
      <c r="AU77" s="1" t="s">
        <v>305</v>
      </c>
      <c r="AV77" s="1" t="b">
        <v>0</v>
      </c>
      <c r="AW77" s="1" t="b">
        <v>0</v>
      </c>
      <c r="AX77" s="6" t="str">
        <f t="shared" si="77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77" s="1" t="str">
        <f t="shared" si="78"/>
        <v/>
      </c>
      <c r="AZ77" s="1" t="str">
        <f t="shared" si="79"/>
        <v/>
      </c>
      <c r="BA77" s="1" t="str">
        <f t="shared" si="80"/>
        <v>&lt;img src=@img/easy.png@&gt;</v>
      </c>
      <c r="BB77" s="1" t="str">
        <f t="shared" si="81"/>
        <v/>
      </c>
      <c r="BC77" s="1" t="str">
        <f t="shared" si="82"/>
        <v/>
      </c>
      <c r="BD77" s="1" t="str">
        <f t="shared" si="83"/>
        <v>&lt;img src=@img/easy.png@&gt;&lt;img src=@img/kidicon.png@&gt;</v>
      </c>
      <c r="BE77" s="1" t="str">
        <f t="shared" si="84"/>
        <v>easy med midtown kid</v>
      </c>
      <c r="BF77" s="1" t="str">
        <f t="shared" si="85"/>
        <v>Midtown</v>
      </c>
      <c r="BG77" s="1">
        <v>40.555218000000004</v>
      </c>
      <c r="BH77" s="1">
        <v>-105.077707</v>
      </c>
      <c r="BI77" s="1" t="str">
        <f t="shared" si="86"/>
        <v>[40.555218,-105.077707],</v>
      </c>
      <c r="BJ77" s="1" t="b">
        <v>1</v>
      </c>
      <c r="BK77" s="1" t="str">
        <f t="shared" si="87"/>
        <v>&lt;img src=@img/kidicon.png@&gt;</v>
      </c>
      <c r="BL77" s="1" t="s">
        <v>473</v>
      </c>
    </row>
    <row r="78" spans="2:64" ht="21" customHeight="1" x14ac:dyDescent="0.25">
      <c r="B78" s="1" t="s">
        <v>197</v>
      </c>
      <c r="C78" s="1" t="s">
        <v>437</v>
      </c>
      <c r="D78" s="1" t="s">
        <v>274</v>
      </c>
      <c r="E78" s="1" t="s">
        <v>439</v>
      </c>
      <c r="G78" s="1" t="s">
        <v>198</v>
      </c>
      <c r="W78" s="1" t="str">
        <f t="shared" si="56"/>
        <v/>
      </c>
      <c r="X78" s="1" t="str">
        <f t="shared" si="57"/>
        <v/>
      </c>
      <c r="Y78" s="1" t="str">
        <f t="shared" si="58"/>
        <v/>
      </c>
      <c r="Z78" s="1" t="str">
        <f t="shared" si="59"/>
        <v/>
      </c>
      <c r="AA78" s="1" t="str">
        <f t="shared" si="60"/>
        <v/>
      </c>
      <c r="AB78" s="1" t="str">
        <f t="shared" si="61"/>
        <v/>
      </c>
      <c r="AC78" s="1" t="str">
        <f t="shared" si="62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1" t="str">
        <f t="shared" si="66"/>
        <v/>
      </c>
      <c r="AH78" s="1" t="str">
        <f t="shared" si="67"/>
        <v/>
      </c>
      <c r="AI78" s="1" t="str">
        <f t="shared" si="68"/>
        <v/>
      </c>
      <c r="AJ78" s="1" t="str">
        <f t="shared" si="69"/>
        <v/>
      </c>
      <c r="AK78" s="1" t="str">
        <f t="shared" si="70"/>
        <v/>
      </c>
      <c r="AL78" s="1" t="str">
        <f t="shared" si="71"/>
        <v/>
      </c>
      <c r="AM78" s="1" t="str">
        <f t="shared" si="72"/>
        <v/>
      </c>
      <c r="AN78" s="1" t="str">
        <f t="shared" si="73"/>
        <v/>
      </c>
      <c r="AO78" s="1" t="str">
        <f t="shared" si="74"/>
        <v/>
      </c>
      <c r="AP78" s="1" t="str">
        <f t="shared" si="75"/>
        <v/>
      </c>
      <c r="AQ78" s="1" t="str">
        <f t="shared" si="76"/>
        <v/>
      </c>
      <c r="AR78" s="4" t="s">
        <v>355</v>
      </c>
      <c r="AU78" s="1" t="s">
        <v>305</v>
      </c>
      <c r="AV78" s="5" t="s">
        <v>313</v>
      </c>
      <c r="AW78" s="5" t="s">
        <v>313</v>
      </c>
      <c r="AX78" s="6" t="str">
        <f t="shared" si="77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8" s="1" t="str">
        <f t="shared" si="78"/>
        <v/>
      </c>
      <c r="AZ78" s="1" t="str">
        <f t="shared" si="79"/>
        <v/>
      </c>
      <c r="BA78" s="1" t="str">
        <f t="shared" si="80"/>
        <v>&lt;img src=@img/easy.png@&gt;</v>
      </c>
      <c r="BB78" s="1" t="str">
        <f t="shared" si="81"/>
        <v/>
      </c>
      <c r="BC78" s="1" t="str">
        <f t="shared" si="82"/>
        <v/>
      </c>
      <c r="BD78" s="1" t="str">
        <f t="shared" si="83"/>
        <v>&lt;img src=@img/easy.png@&gt;</v>
      </c>
      <c r="BE78" s="1" t="str">
        <f t="shared" si="84"/>
        <v>easy med cwest</v>
      </c>
      <c r="BF78" s="1" t="str">
        <f t="shared" si="85"/>
        <v>Campus West</v>
      </c>
      <c r="BG78" s="1">
        <v>40.554659000000001</v>
      </c>
      <c r="BH78" s="1">
        <v>-105.11657700000001</v>
      </c>
      <c r="BI78" s="1" t="str">
        <f t="shared" si="86"/>
        <v>[40.554659,-105.116577],</v>
      </c>
      <c r="BK78" s="1" t="str">
        <f t="shared" si="87"/>
        <v/>
      </c>
    </row>
    <row r="79" spans="2:64" ht="21" customHeight="1" x14ac:dyDescent="0.25">
      <c r="B79" s="1" t="s">
        <v>24</v>
      </c>
      <c r="C79" s="1" t="s">
        <v>315</v>
      </c>
      <c r="D79" s="1" t="s">
        <v>135</v>
      </c>
      <c r="E79" s="1" t="s">
        <v>439</v>
      </c>
      <c r="G79" s="3" t="s">
        <v>136</v>
      </c>
      <c r="H79" s="1">
        <v>1500</v>
      </c>
      <c r="I79" s="1">
        <v>1900</v>
      </c>
      <c r="J79" s="1">
        <v>1500</v>
      </c>
      <c r="K79" s="1">
        <v>1900</v>
      </c>
      <c r="L79" s="1">
        <v>1500</v>
      </c>
      <c r="M79" s="1">
        <v>1900</v>
      </c>
      <c r="N79" s="1">
        <v>1500</v>
      </c>
      <c r="O79" s="1">
        <v>1900</v>
      </c>
      <c r="P79" s="1">
        <v>1500</v>
      </c>
      <c r="Q79" s="1">
        <v>1900</v>
      </c>
      <c r="R79" s="1">
        <v>1500</v>
      </c>
      <c r="S79" s="1">
        <v>1900</v>
      </c>
      <c r="T79" s="1">
        <v>1500</v>
      </c>
      <c r="U79" s="1">
        <v>1900</v>
      </c>
      <c r="V79" s="1" t="s">
        <v>507</v>
      </c>
      <c r="W79" s="1">
        <f t="shared" si="56"/>
        <v>15</v>
      </c>
      <c r="X79" s="1">
        <f t="shared" si="57"/>
        <v>19</v>
      </c>
      <c r="Y79" s="1">
        <f t="shared" si="58"/>
        <v>15</v>
      </c>
      <c r="Z79" s="1">
        <f t="shared" si="59"/>
        <v>19</v>
      </c>
      <c r="AA79" s="1">
        <f t="shared" si="60"/>
        <v>15</v>
      </c>
      <c r="AB79" s="1">
        <f t="shared" si="61"/>
        <v>19</v>
      </c>
      <c r="AC79" s="1">
        <f t="shared" si="62"/>
        <v>15</v>
      </c>
      <c r="AD79" s="1">
        <f t="shared" si="63"/>
        <v>19</v>
      </c>
      <c r="AE79" s="1">
        <f t="shared" si="64"/>
        <v>15</v>
      </c>
      <c r="AF79" s="1">
        <f t="shared" si="65"/>
        <v>19</v>
      </c>
      <c r="AG79" s="1">
        <f t="shared" si="66"/>
        <v>15</v>
      </c>
      <c r="AH79" s="1">
        <f t="shared" si="67"/>
        <v>19</v>
      </c>
      <c r="AI79" s="1">
        <f t="shared" si="68"/>
        <v>15</v>
      </c>
      <c r="AJ79" s="1">
        <f t="shared" si="69"/>
        <v>19</v>
      </c>
      <c r="AK79" s="1" t="str">
        <f t="shared" si="70"/>
        <v>3pm-7pm</v>
      </c>
      <c r="AL79" s="1" t="str">
        <f t="shared" si="71"/>
        <v>3pm-7pm</v>
      </c>
      <c r="AM79" s="1" t="str">
        <f t="shared" si="72"/>
        <v>3pm-7pm</v>
      </c>
      <c r="AN79" s="1" t="str">
        <f t="shared" si="73"/>
        <v>3pm-7pm</v>
      </c>
      <c r="AO79" s="1" t="str">
        <f t="shared" si="74"/>
        <v>3pm-7pm</v>
      </c>
      <c r="AP79" s="1" t="str">
        <f t="shared" si="75"/>
        <v>3pm-7pm</v>
      </c>
      <c r="AQ79" s="1" t="str">
        <f t="shared" si="76"/>
        <v>3pm-7pm</v>
      </c>
      <c r="AR79" s="4" t="s">
        <v>338</v>
      </c>
      <c r="AU79" s="1" t="s">
        <v>305</v>
      </c>
      <c r="AV79" s="5" t="s">
        <v>312</v>
      </c>
      <c r="AW79" s="5" t="s">
        <v>313</v>
      </c>
      <c r="AX79" s="6" t="str">
        <f t="shared" si="77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79" s="1" t="str">
        <f t="shared" si="78"/>
        <v/>
      </c>
      <c r="AZ79" s="1" t="str">
        <f t="shared" si="79"/>
        <v/>
      </c>
      <c r="BA79" s="1" t="str">
        <f t="shared" si="80"/>
        <v>&lt;img src=@img/easy.png@&gt;</v>
      </c>
      <c r="BB79" s="1" t="str">
        <f t="shared" si="81"/>
        <v>&lt;img src=@img/drinkicon.png@&gt;</v>
      </c>
      <c r="BC79" s="1" t="str">
        <f t="shared" si="82"/>
        <v/>
      </c>
      <c r="BD79" s="1" t="str">
        <f t="shared" si="83"/>
        <v>&lt;img src=@img/easy.png@&gt;&lt;img src=@img/drinkicon.png@&gt;&lt;img src=@img/kidicon.png@&gt;</v>
      </c>
      <c r="BE79" s="1" t="str">
        <f t="shared" si="84"/>
        <v>drink easy med midtown kid</v>
      </c>
      <c r="BF79" s="1" t="str">
        <f t="shared" si="85"/>
        <v>Midtown</v>
      </c>
      <c r="BG79" s="1">
        <v>40.551048999999999</v>
      </c>
      <c r="BH79" s="1">
        <v>-105.05831000000001</v>
      </c>
      <c r="BI79" s="1" t="str">
        <f t="shared" si="86"/>
        <v>[40.551049,-105.05831],</v>
      </c>
      <c r="BJ79" s="1" t="b">
        <v>1</v>
      </c>
      <c r="BK79" s="1" t="str">
        <f t="shared" si="87"/>
        <v>&lt;img src=@img/kidicon.png@&gt;</v>
      </c>
      <c r="BL79" s="1" t="s">
        <v>449</v>
      </c>
    </row>
    <row r="80" spans="2:64" ht="21" customHeight="1" x14ac:dyDescent="0.25">
      <c r="B80" s="1" t="s">
        <v>691</v>
      </c>
      <c r="C80" s="1" t="s">
        <v>436</v>
      </c>
      <c r="E80" s="1" t="s">
        <v>439</v>
      </c>
      <c r="G80" s="1" t="s">
        <v>712</v>
      </c>
      <c r="W80" s="1" t="str">
        <f t="shared" si="56"/>
        <v/>
      </c>
      <c r="X80" s="1" t="str">
        <f t="shared" si="57"/>
        <v/>
      </c>
      <c r="Y80" s="1" t="str">
        <f t="shared" si="58"/>
        <v/>
      </c>
      <c r="Z80" s="1" t="str">
        <f t="shared" si="59"/>
        <v/>
      </c>
      <c r="AA80" s="1" t="str">
        <f t="shared" si="60"/>
        <v/>
      </c>
      <c r="AB80" s="1" t="str">
        <f t="shared" si="61"/>
        <v/>
      </c>
      <c r="AC80" s="1" t="str">
        <f t="shared" si="62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1" t="str">
        <f t="shared" si="66"/>
        <v/>
      </c>
      <c r="AH80" s="1" t="str">
        <f t="shared" si="67"/>
        <v/>
      </c>
      <c r="AI80" s="1" t="str">
        <f t="shared" si="68"/>
        <v/>
      </c>
      <c r="AJ80" s="1" t="str">
        <f t="shared" si="69"/>
        <v/>
      </c>
      <c r="AK80" s="1" t="str">
        <f t="shared" si="70"/>
        <v/>
      </c>
      <c r="AL80" s="1" t="str">
        <f t="shared" si="71"/>
        <v/>
      </c>
      <c r="AM80" s="1" t="str">
        <f t="shared" si="72"/>
        <v/>
      </c>
      <c r="AN80" s="1" t="str">
        <f t="shared" si="73"/>
        <v/>
      </c>
      <c r="AO80" s="1" t="str">
        <f t="shared" si="74"/>
        <v/>
      </c>
      <c r="AP80" s="1" t="str">
        <f t="shared" si="75"/>
        <v/>
      </c>
      <c r="AQ80" s="1" t="str">
        <f t="shared" si="76"/>
        <v/>
      </c>
      <c r="AU80" s="1" t="s">
        <v>305</v>
      </c>
      <c r="AV80" s="5" t="s">
        <v>313</v>
      </c>
      <c r="AW80" s="5" t="s">
        <v>313</v>
      </c>
      <c r="AX80" s="6" t="str">
        <f t="shared" si="77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0" s="1" t="str">
        <f t="shared" si="78"/>
        <v/>
      </c>
      <c r="AZ80" s="1" t="str">
        <f t="shared" si="79"/>
        <v/>
      </c>
      <c r="BA80" s="1" t="str">
        <f t="shared" si="80"/>
        <v>&lt;img src=@img/easy.png@&gt;</v>
      </c>
      <c r="BB80" s="1" t="str">
        <f t="shared" si="81"/>
        <v/>
      </c>
      <c r="BC80" s="1" t="str">
        <f t="shared" si="82"/>
        <v/>
      </c>
      <c r="BD80" s="1" t="str">
        <f t="shared" si="83"/>
        <v>&lt;img src=@img/easy.png@&gt;</v>
      </c>
      <c r="BE80" s="1" t="str">
        <f t="shared" si="84"/>
        <v>easy med sfoco</v>
      </c>
      <c r="BF80" s="1" t="str">
        <f t="shared" si="85"/>
        <v>South Foco</v>
      </c>
      <c r="BG80" s="1">
        <v>40.531500000000001</v>
      </c>
      <c r="BH80" s="1">
        <v>-105.11593999999999</v>
      </c>
      <c r="BI80" s="1" t="str">
        <f t="shared" si="86"/>
        <v>[40.5315,-105.11594],</v>
      </c>
    </row>
    <row r="81" spans="2:63" ht="21" customHeight="1" x14ac:dyDescent="0.25">
      <c r="B81" s="1" t="s">
        <v>615</v>
      </c>
      <c r="C81" s="1" t="s">
        <v>437</v>
      </c>
      <c r="G81" s="9" t="s">
        <v>616</v>
      </c>
      <c r="H81" s="1">
        <v>1100</v>
      </c>
      <c r="I81" s="1">
        <v>1300</v>
      </c>
      <c r="J81" s="1">
        <v>1100</v>
      </c>
      <c r="K81" s="1">
        <v>1300</v>
      </c>
      <c r="L81" s="1">
        <v>1100</v>
      </c>
      <c r="M81" s="1">
        <v>1300</v>
      </c>
      <c r="N81" s="1">
        <v>1100</v>
      </c>
      <c r="O81" s="1">
        <v>1300</v>
      </c>
      <c r="P81" s="1">
        <v>1100</v>
      </c>
      <c r="Q81" s="1">
        <v>1300</v>
      </c>
      <c r="R81" s="1">
        <v>1100</v>
      </c>
      <c r="S81" s="1">
        <v>1300</v>
      </c>
      <c r="T81" s="1">
        <v>1100</v>
      </c>
      <c r="U81" s="1">
        <v>1300</v>
      </c>
      <c r="V81" s="1" t="s">
        <v>617</v>
      </c>
      <c r="W81" s="1">
        <f t="shared" si="56"/>
        <v>11</v>
      </c>
      <c r="X81" s="1">
        <f t="shared" si="57"/>
        <v>13</v>
      </c>
      <c r="Y81" s="1">
        <f t="shared" si="58"/>
        <v>11</v>
      </c>
      <c r="Z81" s="1">
        <f t="shared" si="59"/>
        <v>13</v>
      </c>
      <c r="AA81" s="1">
        <f t="shared" si="60"/>
        <v>11</v>
      </c>
      <c r="AB81" s="1">
        <f t="shared" si="61"/>
        <v>13</v>
      </c>
      <c r="AC81" s="1">
        <f t="shared" si="62"/>
        <v>11</v>
      </c>
      <c r="AD81" s="1">
        <f t="shared" si="63"/>
        <v>13</v>
      </c>
      <c r="AE81" s="1">
        <f t="shared" si="64"/>
        <v>11</v>
      </c>
      <c r="AF81" s="1">
        <f t="shared" si="65"/>
        <v>13</v>
      </c>
      <c r="AG81" s="1">
        <f t="shared" si="66"/>
        <v>11</v>
      </c>
      <c r="AH81" s="1">
        <f t="shared" si="67"/>
        <v>13</v>
      </c>
      <c r="AI81" s="1">
        <f t="shared" si="68"/>
        <v>11</v>
      </c>
      <c r="AJ81" s="1">
        <f t="shared" si="69"/>
        <v>13</v>
      </c>
      <c r="AK81" s="1" t="str">
        <f t="shared" si="70"/>
        <v>11am-1pm</v>
      </c>
      <c r="AL81" s="1" t="str">
        <f t="shared" si="71"/>
        <v>11am-1pm</v>
      </c>
      <c r="AM81" s="1" t="str">
        <f t="shared" si="72"/>
        <v>11am-1pm</v>
      </c>
      <c r="AN81" s="1" t="str">
        <f t="shared" si="73"/>
        <v>11am-1pm</v>
      </c>
      <c r="AO81" s="1" t="str">
        <f t="shared" si="74"/>
        <v>11am-1pm</v>
      </c>
      <c r="AP81" s="1" t="str">
        <f t="shared" si="75"/>
        <v>11am-1pm</v>
      </c>
      <c r="AQ81" s="1" t="str">
        <f t="shared" si="76"/>
        <v>11am-1pm</v>
      </c>
      <c r="AR81" s="1" t="s">
        <v>618</v>
      </c>
      <c r="AS81" s="1" t="s">
        <v>301</v>
      </c>
      <c r="AU81" s="1" t="s">
        <v>28</v>
      </c>
      <c r="AV81" s="1" t="b">
        <v>1</v>
      </c>
      <c r="AW81" s="1" t="b">
        <v>1</v>
      </c>
      <c r="AX81" s="6" t="str">
        <f t="shared" si="77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1" s="1" t="str">
        <f t="shared" si="78"/>
        <v>&lt;img src=@img/outdoor.png@&gt;</v>
      </c>
      <c r="AZ81" s="1" t="str">
        <f t="shared" si="79"/>
        <v/>
      </c>
      <c r="BA81" s="1" t="str">
        <f t="shared" si="80"/>
        <v>&lt;img src=@img/medium.png@&gt;</v>
      </c>
      <c r="BB81" s="1" t="str">
        <f t="shared" si="81"/>
        <v/>
      </c>
      <c r="BC81" s="1" t="str">
        <f t="shared" si="82"/>
        <v/>
      </c>
      <c r="BD81" s="1" t="str">
        <f t="shared" si="83"/>
        <v>&lt;img src=@img/outdoor.png@&gt;&lt;img src=@img/medium.png@&gt;</v>
      </c>
      <c r="BE81" s="1" t="str">
        <f t="shared" si="84"/>
        <v>outdoor medium  cwest</v>
      </c>
      <c r="BF81" s="1" t="str">
        <f t="shared" si="85"/>
        <v>Campus West</v>
      </c>
      <c r="BG81" s="1">
        <v>40.574280000000002</v>
      </c>
      <c r="BH81" s="1">
        <v>-105.09835</v>
      </c>
      <c r="BI81" s="1" t="str">
        <f t="shared" si="86"/>
        <v>[40.57428,-105.09835],</v>
      </c>
    </row>
    <row r="82" spans="2:63" ht="21" customHeight="1" x14ac:dyDescent="0.25">
      <c r="B82" s="1" t="s">
        <v>92</v>
      </c>
      <c r="C82" s="1" t="s">
        <v>434</v>
      </c>
      <c r="D82" s="1" t="s">
        <v>93</v>
      </c>
      <c r="E82" s="1" t="s">
        <v>35</v>
      </c>
      <c r="G82" s="3" t="s">
        <v>94</v>
      </c>
      <c r="H82" s="1">
        <v>1600</v>
      </c>
      <c r="I82" s="1">
        <v>1800</v>
      </c>
      <c r="J82" s="1">
        <v>1600</v>
      </c>
      <c r="K82" s="1">
        <v>1800</v>
      </c>
      <c r="L82" s="1">
        <v>1600</v>
      </c>
      <c r="M82" s="1">
        <v>1800</v>
      </c>
      <c r="N82" s="1">
        <v>1600</v>
      </c>
      <c r="O82" s="1">
        <v>1800</v>
      </c>
      <c r="P82" s="1">
        <v>1600</v>
      </c>
      <c r="Q82" s="1">
        <v>1800</v>
      </c>
      <c r="R82" s="1">
        <v>1600</v>
      </c>
      <c r="S82" s="1">
        <v>1800</v>
      </c>
      <c r="T82" s="1">
        <v>1600</v>
      </c>
      <c r="U82" s="1">
        <v>1800</v>
      </c>
      <c r="V82" s="1" t="s">
        <v>247</v>
      </c>
      <c r="W82" s="1">
        <f t="shared" si="56"/>
        <v>16</v>
      </c>
      <c r="X82" s="1">
        <f t="shared" si="57"/>
        <v>18</v>
      </c>
      <c r="Y82" s="1">
        <f t="shared" si="58"/>
        <v>16</v>
      </c>
      <c r="Z82" s="1">
        <f t="shared" si="59"/>
        <v>18</v>
      </c>
      <c r="AA82" s="1">
        <f t="shared" si="60"/>
        <v>16</v>
      </c>
      <c r="AB82" s="1">
        <f t="shared" si="61"/>
        <v>18</v>
      </c>
      <c r="AC82" s="1">
        <f t="shared" si="62"/>
        <v>16</v>
      </c>
      <c r="AD82" s="1">
        <f t="shared" si="63"/>
        <v>18</v>
      </c>
      <c r="AE82" s="1">
        <f t="shared" si="64"/>
        <v>16</v>
      </c>
      <c r="AF82" s="1">
        <f t="shared" si="65"/>
        <v>18</v>
      </c>
      <c r="AG82" s="1">
        <f t="shared" si="66"/>
        <v>16</v>
      </c>
      <c r="AH82" s="1">
        <f t="shared" si="67"/>
        <v>18</v>
      </c>
      <c r="AI82" s="1">
        <f t="shared" si="68"/>
        <v>16</v>
      </c>
      <c r="AJ82" s="1">
        <f t="shared" si="69"/>
        <v>18</v>
      </c>
      <c r="AK82" s="1" t="str">
        <f t="shared" si="70"/>
        <v>4pm-6pm</v>
      </c>
      <c r="AL82" s="1" t="str">
        <f t="shared" si="71"/>
        <v>4pm-6pm</v>
      </c>
      <c r="AM82" s="1" t="str">
        <f t="shared" si="72"/>
        <v>4pm-6pm</v>
      </c>
      <c r="AN82" s="1" t="str">
        <f t="shared" si="73"/>
        <v>4pm-6pm</v>
      </c>
      <c r="AO82" s="1" t="str">
        <f t="shared" si="74"/>
        <v>4pm-6pm</v>
      </c>
      <c r="AP82" s="1" t="str">
        <f t="shared" si="75"/>
        <v>4pm-6pm</v>
      </c>
      <c r="AQ82" s="1" t="str">
        <f t="shared" si="76"/>
        <v>4pm-6pm</v>
      </c>
      <c r="AR82" s="8" t="s">
        <v>246</v>
      </c>
      <c r="AS82" s="1" t="s">
        <v>301</v>
      </c>
      <c r="AU82" s="1" t="s">
        <v>304</v>
      </c>
      <c r="AV82" s="5" t="s">
        <v>312</v>
      </c>
      <c r="AW82" s="5" t="s">
        <v>312</v>
      </c>
      <c r="AX82" s="6" t="str">
        <f t="shared" si="77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2" s="1" t="str">
        <f t="shared" si="78"/>
        <v>&lt;img src=@img/outdoor.png@&gt;</v>
      </c>
      <c r="AZ82" s="1" t="str">
        <f t="shared" si="79"/>
        <v/>
      </c>
      <c r="BA82" s="1" t="str">
        <f t="shared" si="80"/>
        <v>&lt;img src=@img/hard.png@&gt;</v>
      </c>
      <c r="BB82" s="1" t="str">
        <f t="shared" si="81"/>
        <v>&lt;img src=@img/drinkicon.png@&gt;</v>
      </c>
      <c r="BC82" s="1" t="str">
        <f t="shared" si="82"/>
        <v>&lt;img src=@img/foodicon.png@&gt;</v>
      </c>
      <c r="BD82" s="1" t="str">
        <f t="shared" si="83"/>
        <v>&lt;img src=@img/outdoor.png@&gt;&lt;img src=@img/hard.png@&gt;&lt;img src=@img/drinkicon.png@&gt;&lt;img src=@img/foodicon.png@&gt;</v>
      </c>
      <c r="BE82" s="1" t="str">
        <f t="shared" si="84"/>
        <v>outdoor drink food hard high old</v>
      </c>
      <c r="BF82" s="1" t="str">
        <f t="shared" si="85"/>
        <v>Old Town</v>
      </c>
      <c r="BG82" s="1">
        <v>40.587825000000002</v>
      </c>
      <c r="BH82" s="1">
        <v>-105.077479</v>
      </c>
      <c r="BI82" s="1" t="str">
        <f t="shared" si="86"/>
        <v>[40.587825,-105.077479],</v>
      </c>
      <c r="BK82" s="1" t="str">
        <f t="shared" ref="BK82:BK88" si="88">IF(BJ82&gt;0,"&lt;img src=@img/kidicon.png@&gt;","")</f>
        <v/>
      </c>
    </row>
    <row r="83" spans="2:63" ht="21" customHeight="1" x14ac:dyDescent="0.25">
      <c r="B83" s="1" t="s">
        <v>33</v>
      </c>
      <c r="C83" s="1" t="s">
        <v>434</v>
      </c>
      <c r="D83" s="1" t="s">
        <v>34</v>
      </c>
      <c r="E83" s="1" t="s">
        <v>35</v>
      </c>
      <c r="G83" s="3" t="s">
        <v>36</v>
      </c>
      <c r="H83" s="1">
        <v>1500</v>
      </c>
      <c r="I83" s="1">
        <v>1830</v>
      </c>
      <c r="J83" s="1">
        <v>1500</v>
      </c>
      <c r="K83" s="1">
        <v>1830</v>
      </c>
      <c r="L83" s="1">
        <v>1500</v>
      </c>
      <c r="M83" s="1">
        <v>1830</v>
      </c>
      <c r="N83" s="1">
        <v>1500</v>
      </c>
      <c r="O83" s="1">
        <v>1830</v>
      </c>
      <c r="P83" s="1">
        <v>1500</v>
      </c>
      <c r="Q83" s="1">
        <v>1830</v>
      </c>
      <c r="R83" s="1">
        <v>1500</v>
      </c>
      <c r="S83" s="1">
        <v>1830</v>
      </c>
      <c r="T83" s="1">
        <v>1500</v>
      </c>
      <c r="U83" s="1">
        <v>1830</v>
      </c>
      <c r="V83" s="1" t="s">
        <v>508</v>
      </c>
      <c r="W83" s="1">
        <f t="shared" si="56"/>
        <v>15</v>
      </c>
      <c r="X83" s="1">
        <f t="shared" si="57"/>
        <v>18.3</v>
      </c>
      <c r="Y83" s="1">
        <f t="shared" si="58"/>
        <v>15</v>
      </c>
      <c r="Z83" s="1">
        <f t="shared" si="59"/>
        <v>18.3</v>
      </c>
      <c r="AA83" s="1">
        <f t="shared" si="60"/>
        <v>15</v>
      </c>
      <c r="AB83" s="1">
        <f t="shared" si="61"/>
        <v>18.3</v>
      </c>
      <c r="AC83" s="1">
        <f t="shared" si="62"/>
        <v>15</v>
      </c>
      <c r="AD83" s="1">
        <f t="shared" si="63"/>
        <v>18.3</v>
      </c>
      <c r="AE83" s="1">
        <f t="shared" si="64"/>
        <v>15</v>
      </c>
      <c r="AF83" s="1">
        <f t="shared" si="65"/>
        <v>18.3</v>
      </c>
      <c r="AG83" s="1">
        <f t="shared" si="66"/>
        <v>15</v>
      </c>
      <c r="AH83" s="1">
        <f t="shared" si="67"/>
        <v>18.3</v>
      </c>
      <c r="AI83" s="1">
        <f t="shared" si="68"/>
        <v>15</v>
      </c>
      <c r="AJ83" s="1">
        <f t="shared" si="69"/>
        <v>18.3</v>
      </c>
      <c r="AK83" s="1" t="str">
        <f t="shared" si="70"/>
        <v>3pm-6.3pm</v>
      </c>
      <c r="AL83" s="1" t="str">
        <f t="shared" si="71"/>
        <v>3pm-6.3pm</v>
      </c>
      <c r="AM83" s="1" t="str">
        <f t="shared" si="72"/>
        <v>3pm-6.3pm</v>
      </c>
      <c r="AN83" s="1" t="str">
        <f t="shared" si="73"/>
        <v>3pm-6.3pm</v>
      </c>
      <c r="AO83" s="1" t="str">
        <f t="shared" si="74"/>
        <v>3pm-6.3pm</v>
      </c>
      <c r="AP83" s="1" t="str">
        <f t="shared" si="75"/>
        <v>3pm-6.3pm</v>
      </c>
      <c r="AQ83" s="1" t="str">
        <f t="shared" si="76"/>
        <v>3pm-6.3pm</v>
      </c>
      <c r="AR83" s="1" t="s">
        <v>234</v>
      </c>
      <c r="AS83" s="1" t="s">
        <v>301</v>
      </c>
      <c r="AU83" s="1" t="s">
        <v>304</v>
      </c>
      <c r="AV83" s="5" t="s">
        <v>312</v>
      </c>
      <c r="AW83" s="5" t="s">
        <v>313</v>
      </c>
      <c r="AX83" s="6" t="str">
        <f t="shared" si="77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3" s="1" t="str">
        <f t="shared" si="78"/>
        <v>&lt;img src=@img/outdoor.png@&gt;</v>
      </c>
      <c r="AZ83" s="1" t="str">
        <f t="shared" si="79"/>
        <v/>
      </c>
      <c r="BA83" s="1" t="str">
        <f t="shared" si="80"/>
        <v>&lt;img src=@img/hard.png@&gt;</v>
      </c>
      <c r="BB83" s="1" t="str">
        <f t="shared" si="81"/>
        <v>&lt;img src=@img/drinkicon.png@&gt;</v>
      </c>
      <c r="BC83" s="1" t="str">
        <f t="shared" si="82"/>
        <v/>
      </c>
      <c r="BD83" s="1" t="str">
        <f t="shared" si="83"/>
        <v>&lt;img src=@img/outdoor.png@&gt;&lt;img src=@img/hard.png@&gt;&lt;img src=@img/drinkicon.png@&gt;</v>
      </c>
      <c r="BE83" s="1" t="str">
        <f t="shared" si="84"/>
        <v>outdoor drink hard high old</v>
      </c>
      <c r="BF83" s="1" t="str">
        <f t="shared" si="85"/>
        <v>Old Town</v>
      </c>
      <c r="BG83" s="1">
        <v>40.585365000000003</v>
      </c>
      <c r="BH83" s="1">
        <v>-105.078164</v>
      </c>
      <c r="BI83" s="1" t="str">
        <f t="shared" si="86"/>
        <v>[40.585365,-105.078164],</v>
      </c>
      <c r="BK83" s="1" t="str">
        <f t="shared" si="88"/>
        <v/>
      </c>
    </row>
    <row r="84" spans="2:63" ht="21" customHeight="1" x14ac:dyDescent="0.25">
      <c r="B84" s="1" t="s">
        <v>115</v>
      </c>
      <c r="C84" s="1" t="s">
        <v>434</v>
      </c>
      <c r="D84" s="1" t="s">
        <v>116</v>
      </c>
      <c r="E84" s="1" t="s">
        <v>439</v>
      </c>
      <c r="G84" s="3" t="s">
        <v>117</v>
      </c>
      <c r="V84" s="1" t="s">
        <v>509</v>
      </c>
      <c r="W84" s="1" t="str">
        <f t="shared" si="56"/>
        <v/>
      </c>
      <c r="X84" s="1" t="str">
        <f t="shared" si="57"/>
        <v/>
      </c>
      <c r="Y84" s="1" t="str">
        <f t="shared" si="58"/>
        <v/>
      </c>
      <c r="Z84" s="1" t="str">
        <f t="shared" si="59"/>
        <v/>
      </c>
      <c r="AA84" s="1" t="str">
        <f t="shared" si="60"/>
        <v/>
      </c>
      <c r="AB84" s="1" t="str">
        <f t="shared" si="61"/>
        <v/>
      </c>
      <c r="AC84" s="1" t="str">
        <f t="shared" si="62"/>
        <v/>
      </c>
      <c r="AD84" s="1" t="str">
        <f t="shared" si="63"/>
        <v/>
      </c>
      <c r="AE84" s="1" t="str">
        <f t="shared" si="64"/>
        <v/>
      </c>
      <c r="AF84" s="1" t="str">
        <f t="shared" si="65"/>
        <v/>
      </c>
      <c r="AG84" s="1" t="str">
        <f t="shared" si="66"/>
        <v/>
      </c>
      <c r="AH84" s="1" t="str">
        <f t="shared" si="67"/>
        <v/>
      </c>
      <c r="AI84" s="1" t="str">
        <f t="shared" si="68"/>
        <v/>
      </c>
      <c r="AJ84" s="1" t="str">
        <f t="shared" si="69"/>
        <v/>
      </c>
      <c r="AK84" s="1" t="str">
        <f t="shared" si="70"/>
        <v/>
      </c>
      <c r="AL84" s="1" t="str">
        <f t="shared" si="71"/>
        <v/>
      </c>
      <c r="AM84" s="1" t="str">
        <f t="shared" si="72"/>
        <v/>
      </c>
      <c r="AN84" s="1" t="str">
        <f t="shared" si="73"/>
        <v/>
      </c>
      <c r="AO84" s="1" t="str">
        <f t="shared" si="74"/>
        <v/>
      </c>
      <c r="AP84" s="1" t="str">
        <f t="shared" si="75"/>
        <v/>
      </c>
      <c r="AQ84" s="1" t="str">
        <f t="shared" si="76"/>
        <v/>
      </c>
      <c r="AR84" s="4" t="s">
        <v>332</v>
      </c>
      <c r="AS84" s="1" t="s">
        <v>301</v>
      </c>
      <c r="AU84" s="1" t="s">
        <v>28</v>
      </c>
      <c r="AV84" s="5" t="s">
        <v>312</v>
      </c>
      <c r="AW84" s="5" t="s">
        <v>312</v>
      </c>
      <c r="AX84" s="6" t="str">
        <f t="shared" si="77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4" s="1" t="str">
        <f t="shared" si="78"/>
        <v>&lt;img src=@img/outdoor.png@&gt;</v>
      </c>
      <c r="AZ84" s="1" t="str">
        <f t="shared" si="79"/>
        <v/>
      </c>
      <c r="BA84" s="1" t="str">
        <f t="shared" si="80"/>
        <v>&lt;img src=@img/medium.png@&gt;</v>
      </c>
      <c r="BB84" s="1" t="str">
        <f t="shared" si="81"/>
        <v>&lt;img src=@img/drinkicon.png@&gt;</v>
      </c>
      <c r="BC84" s="1" t="str">
        <f t="shared" si="82"/>
        <v>&lt;img src=@img/foodicon.png@&gt;</v>
      </c>
      <c r="BD84" s="1" t="str">
        <f t="shared" si="83"/>
        <v>&lt;img src=@img/outdoor.png@&gt;&lt;img src=@img/medium.png@&gt;&lt;img src=@img/drinkicon.png@&gt;&lt;img src=@img/foodicon.png@&gt;</v>
      </c>
      <c r="BE84" s="1" t="str">
        <f t="shared" si="84"/>
        <v>outdoor drink food medium med old</v>
      </c>
      <c r="BF84" s="1" t="str">
        <f t="shared" si="85"/>
        <v>Old Town</v>
      </c>
      <c r="BG84" s="1">
        <v>40.584425000000003</v>
      </c>
      <c r="BH84" s="1">
        <v>-105.076705</v>
      </c>
      <c r="BI84" s="1" t="str">
        <f t="shared" si="86"/>
        <v>[40.584425,-105.076705],</v>
      </c>
      <c r="BK84" s="1" t="str">
        <f t="shared" si="88"/>
        <v/>
      </c>
    </row>
    <row r="85" spans="2:63" ht="21" customHeight="1" x14ac:dyDescent="0.25">
      <c r="B85" s="1" t="s">
        <v>131</v>
      </c>
      <c r="C85" s="1" t="s">
        <v>437</v>
      </c>
      <c r="D85" s="1" t="s">
        <v>132</v>
      </c>
      <c r="E85" s="1" t="s">
        <v>54</v>
      </c>
      <c r="G85" s="3" t="s">
        <v>133</v>
      </c>
      <c r="W85" s="1" t="str">
        <f t="shared" si="56"/>
        <v/>
      </c>
      <c r="X85" s="1" t="str">
        <f t="shared" si="57"/>
        <v/>
      </c>
      <c r="Y85" s="1" t="str">
        <f t="shared" si="58"/>
        <v/>
      </c>
      <c r="Z85" s="1" t="str">
        <f t="shared" si="59"/>
        <v/>
      </c>
      <c r="AA85" s="1" t="str">
        <f t="shared" si="60"/>
        <v/>
      </c>
      <c r="AB85" s="1" t="str">
        <f t="shared" si="61"/>
        <v/>
      </c>
      <c r="AC85" s="1" t="str">
        <f t="shared" si="62"/>
        <v/>
      </c>
      <c r="AD85" s="1" t="str">
        <f t="shared" si="63"/>
        <v/>
      </c>
      <c r="AE85" s="1" t="str">
        <f t="shared" si="64"/>
        <v/>
      </c>
      <c r="AF85" s="1" t="str">
        <f t="shared" si="65"/>
        <v/>
      </c>
      <c r="AG85" s="1" t="str">
        <f t="shared" si="66"/>
        <v/>
      </c>
      <c r="AH85" s="1" t="str">
        <f t="shared" si="67"/>
        <v/>
      </c>
      <c r="AI85" s="1" t="str">
        <f t="shared" si="68"/>
        <v/>
      </c>
      <c r="AJ85" s="1" t="str">
        <f t="shared" si="69"/>
        <v/>
      </c>
      <c r="AK85" s="1" t="str">
        <f t="shared" si="70"/>
        <v/>
      </c>
      <c r="AL85" s="1" t="str">
        <f t="shared" si="71"/>
        <v/>
      </c>
      <c r="AM85" s="1" t="str">
        <f t="shared" si="72"/>
        <v/>
      </c>
      <c r="AN85" s="1" t="str">
        <f t="shared" si="73"/>
        <v/>
      </c>
      <c r="AO85" s="1" t="str">
        <f t="shared" si="74"/>
        <v/>
      </c>
      <c r="AP85" s="1" t="str">
        <f t="shared" si="75"/>
        <v/>
      </c>
      <c r="AQ85" s="1" t="str">
        <f t="shared" si="76"/>
        <v/>
      </c>
      <c r="AR85" s="4" t="s">
        <v>336</v>
      </c>
      <c r="AU85" s="1" t="s">
        <v>28</v>
      </c>
      <c r="AV85" s="5" t="s">
        <v>313</v>
      </c>
      <c r="AW85" s="5" t="s">
        <v>313</v>
      </c>
      <c r="AX85" s="6" t="str">
        <f t="shared" si="77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5" s="1" t="str">
        <f t="shared" si="78"/>
        <v/>
      </c>
      <c r="AZ85" s="1" t="str">
        <f t="shared" si="79"/>
        <v/>
      </c>
      <c r="BA85" s="1" t="str">
        <f t="shared" si="80"/>
        <v>&lt;img src=@img/medium.png@&gt;</v>
      </c>
      <c r="BB85" s="1" t="str">
        <f t="shared" si="81"/>
        <v/>
      </c>
      <c r="BC85" s="1" t="str">
        <f t="shared" si="82"/>
        <v/>
      </c>
      <c r="BD85" s="1" t="str">
        <f t="shared" si="83"/>
        <v>&lt;img src=@img/medium.png@&gt;</v>
      </c>
      <c r="BE85" s="1" t="str">
        <f t="shared" si="84"/>
        <v>medium low cwest</v>
      </c>
      <c r="BF85" s="1" t="str">
        <f t="shared" si="85"/>
        <v>Campus West</v>
      </c>
      <c r="BG85" s="1">
        <v>40.574174999999997</v>
      </c>
      <c r="BH85" s="1">
        <v>-105.097887</v>
      </c>
      <c r="BI85" s="1" t="str">
        <f t="shared" si="86"/>
        <v>[40.574175,-105.097887],</v>
      </c>
      <c r="BK85" s="1" t="str">
        <f t="shared" si="88"/>
        <v/>
      </c>
    </row>
    <row r="86" spans="2:63" ht="21" customHeight="1" x14ac:dyDescent="0.25">
      <c r="B86" s="1" t="s">
        <v>95</v>
      </c>
      <c r="C86" s="1" t="s">
        <v>437</v>
      </c>
      <c r="D86" s="1" t="s">
        <v>96</v>
      </c>
      <c r="E86" s="1" t="s">
        <v>54</v>
      </c>
      <c r="G86" s="3" t="s">
        <v>97</v>
      </c>
      <c r="W86" s="1" t="str">
        <f t="shared" si="56"/>
        <v/>
      </c>
      <c r="X86" s="1" t="str">
        <f t="shared" si="57"/>
        <v/>
      </c>
      <c r="Y86" s="1" t="str">
        <f t="shared" si="58"/>
        <v/>
      </c>
      <c r="Z86" s="1" t="str">
        <f t="shared" si="59"/>
        <v/>
      </c>
      <c r="AA86" s="1" t="str">
        <f t="shared" si="60"/>
        <v/>
      </c>
      <c r="AB86" s="1" t="str">
        <f t="shared" si="61"/>
        <v/>
      </c>
      <c r="AC86" s="1" t="str">
        <f t="shared" si="62"/>
        <v/>
      </c>
      <c r="AD86" s="1" t="str">
        <f t="shared" si="63"/>
        <v/>
      </c>
      <c r="AE86" s="1" t="str">
        <f t="shared" si="64"/>
        <v/>
      </c>
      <c r="AF86" s="1" t="str">
        <f t="shared" si="65"/>
        <v/>
      </c>
      <c r="AG86" s="1" t="str">
        <f t="shared" si="66"/>
        <v/>
      </c>
      <c r="AH86" s="1" t="str">
        <f t="shared" si="67"/>
        <v/>
      </c>
      <c r="AI86" s="1" t="str">
        <f t="shared" si="68"/>
        <v/>
      </c>
      <c r="AJ86" s="1" t="str">
        <f t="shared" si="69"/>
        <v/>
      </c>
      <c r="AK86" s="1" t="str">
        <f t="shared" si="70"/>
        <v/>
      </c>
      <c r="AL86" s="1" t="str">
        <f t="shared" si="71"/>
        <v/>
      </c>
      <c r="AM86" s="1" t="str">
        <f t="shared" si="72"/>
        <v/>
      </c>
      <c r="AN86" s="1" t="str">
        <f t="shared" si="73"/>
        <v/>
      </c>
      <c r="AO86" s="1" t="str">
        <f t="shared" si="74"/>
        <v/>
      </c>
      <c r="AP86" s="1" t="str">
        <f t="shared" si="75"/>
        <v/>
      </c>
      <c r="AQ86" s="1" t="str">
        <f t="shared" si="76"/>
        <v/>
      </c>
      <c r="AR86" s="4" t="s">
        <v>324</v>
      </c>
      <c r="AU86" s="1" t="s">
        <v>305</v>
      </c>
      <c r="AV86" s="5" t="s">
        <v>313</v>
      </c>
      <c r="AW86" s="5" t="s">
        <v>313</v>
      </c>
      <c r="AX86" s="6" t="str">
        <f t="shared" si="77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86" s="1" t="str">
        <f t="shared" si="78"/>
        <v/>
      </c>
      <c r="AZ86" s="1" t="str">
        <f t="shared" si="79"/>
        <v/>
      </c>
      <c r="BA86" s="1" t="str">
        <f t="shared" si="80"/>
        <v>&lt;img src=@img/easy.png@&gt;</v>
      </c>
      <c r="BB86" s="1" t="str">
        <f t="shared" si="81"/>
        <v/>
      </c>
      <c r="BC86" s="1" t="str">
        <f t="shared" si="82"/>
        <v/>
      </c>
      <c r="BD86" s="1" t="str">
        <f t="shared" si="83"/>
        <v>&lt;img src=@img/easy.png@&gt;</v>
      </c>
      <c r="BE86" s="1" t="str">
        <f t="shared" si="84"/>
        <v>easy low cwest</v>
      </c>
      <c r="BF86" s="1" t="str">
        <f t="shared" si="85"/>
        <v>Campus West</v>
      </c>
      <c r="BG86" s="1">
        <v>40.575012999999998</v>
      </c>
      <c r="BH86" s="1">
        <v>-105.097076</v>
      </c>
      <c r="BI86" s="1" t="str">
        <f t="shared" si="86"/>
        <v>[40.575013,-105.097076],</v>
      </c>
      <c r="BK86" s="1" t="str">
        <f t="shared" si="88"/>
        <v/>
      </c>
    </row>
    <row r="87" spans="2:63" ht="21" customHeight="1" x14ac:dyDescent="0.25">
      <c r="B87" s="1" t="s">
        <v>564</v>
      </c>
      <c r="C87" s="1" t="s">
        <v>436</v>
      </c>
      <c r="D87" s="1" t="s">
        <v>53</v>
      </c>
      <c r="E87" s="1" t="s">
        <v>439</v>
      </c>
      <c r="G87" s="3" t="s">
        <v>565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566</v>
      </c>
      <c r="W87" s="1">
        <f t="shared" si="56"/>
        <v>16</v>
      </c>
      <c r="X87" s="1">
        <f t="shared" si="57"/>
        <v>18</v>
      </c>
      <c r="Y87" s="1">
        <f t="shared" si="58"/>
        <v>16</v>
      </c>
      <c r="Z87" s="1">
        <f t="shared" si="59"/>
        <v>18</v>
      </c>
      <c r="AA87" s="1">
        <f t="shared" si="60"/>
        <v>16</v>
      </c>
      <c r="AB87" s="1">
        <f t="shared" si="61"/>
        <v>18</v>
      </c>
      <c r="AC87" s="1">
        <f t="shared" si="62"/>
        <v>16</v>
      </c>
      <c r="AD87" s="1">
        <f t="shared" si="63"/>
        <v>18</v>
      </c>
      <c r="AE87" s="1">
        <f t="shared" si="64"/>
        <v>16</v>
      </c>
      <c r="AF87" s="1">
        <f t="shared" si="65"/>
        <v>18</v>
      </c>
      <c r="AG87" s="1">
        <f t="shared" si="66"/>
        <v>16</v>
      </c>
      <c r="AH87" s="1">
        <f t="shared" si="67"/>
        <v>18</v>
      </c>
      <c r="AI87" s="1">
        <f t="shared" si="68"/>
        <v>16</v>
      </c>
      <c r="AJ87" s="1">
        <f t="shared" si="69"/>
        <v>18</v>
      </c>
      <c r="AK87" s="1" t="str">
        <f t="shared" si="70"/>
        <v>4pm-6pm</v>
      </c>
      <c r="AL87" s="1" t="str">
        <f t="shared" si="71"/>
        <v>4pm-6pm</v>
      </c>
      <c r="AM87" s="1" t="str">
        <f t="shared" si="72"/>
        <v>4pm-6pm</v>
      </c>
      <c r="AN87" s="1" t="str">
        <f t="shared" si="73"/>
        <v>4pm-6pm</v>
      </c>
      <c r="AO87" s="1" t="str">
        <f t="shared" si="74"/>
        <v>4pm-6pm</v>
      </c>
      <c r="AP87" s="1" t="str">
        <f t="shared" si="75"/>
        <v>4pm-6pm</v>
      </c>
      <c r="AQ87" s="1" t="str">
        <f t="shared" si="76"/>
        <v>4pm-6pm</v>
      </c>
      <c r="AR87" s="4" t="s">
        <v>567</v>
      </c>
      <c r="AS87" s="1" t="s">
        <v>301</v>
      </c>
      <c r="AU87" s="1" t="s">
        <v>305</v>
      </c>
      <c r="AV87" s="5" t="s">
        <v>312</v>
      </c>
      <c r="AW87" s="5" t="s">
        <v>312</v>
      </c>
      <c r="AX87" s="6" t="str">
        <f t="shared" si="77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87" s="1" t="str">
        <f t="shared" si="78"/>
        <v>&lt;img src=@img/outdoor.png@&gt;</v>
      </c>
      <c r="AZ87" s="1" t="str">
        <f t="shared" si="79"/>
        <v/>
      </c>
      <c r="BA87" s="1" t="str">
        <f t="shared" si="80"/>
        <v>&lt;img src=@img/easy.png@&gt;</v>
      </c>
      <c r="BB87" s="1" t="str">
        <f t="shared" si="81"/>
        <v>&lt;img src=@img/drinkicon.png@&gt;</v>
      </c>
      <c r="BC87" s="1" t="str">
        <f t="shared" si="82"/>
        <v>&lt;img src=@img/foodicon.png@&gt;</v>
      </c>
      <c r="BD87" s="1" t="str">
        <f t="shared" si="83"/>
        <v>&lt;img src=@img/outdoor.png@&gt;&lt;img src=@img/easy.png@&gt;&lt;img src=@img/drinkicon.png@&gt;&lt;img src=@img/foodicon.png@&gt;</v>
      </c>
      <c r="BE87" s="1" t="str">
        <f t="shared" si="84"/>
        <v>outdoor drink food easy med sfoco</v>
      </c>
      <c r="BF87" s="1" t="str">
        <f t="shared" si="85"/>
        <v>South Foco</v>
      </c>
      <c r="BG87" s="1">
        <v>40.523159999999997</v>
      </c>
      <c r="BH87" s="1">
        <v>-105.06125</v>
      </c>
      <c r="BI87" s="1" t="str">
        <f t="shared" si="86"/>
        <v>[40.52316,-105.06125],</v>
      </c>
      <c r="BK87" s="1" t="str">
        <f t="shared" si="88"/>
        <v/>
      </c>
    </row>
    <row r="88" spans="2:63" ht="21" customHeight="1" x14ac:dyDescent="0.25">
      <c r="B88" s="1" t="s">
        <v>164</v>
      </c>
      <c r="C88" s="1" t="s">
        <v>434</v>
      </c>
      <c r="D88" s="1" t="s">
        <v>53</v>
      </c>
      <c r="E88" s="1" t="s">
        <v>439</v>
      </c>
      <c r="G88" s="1" t="s">
        <v>165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V88" s="1" t="s">
        <v>550</v>
      </c>
      <c r="W88" s="1" t="str">
        <f t="shared" si="56"/>
        <v/>
      </c>
      <c r="X88" s="1" t="str">
        <f t="shared" si="57"/>
        <v/>
      </c>
      <c r="Y88" s="1">
        <f t="shared" si="58"/>
        <v>15</v>
      </c>
      <c r="Z88" s="1">
        <f t="shared" si="59"/>
        <v>18</v>
      </c>
      <c r="AA88" s="1">
        <f t="shared" si="60"/>
        <v>15</v>
      </c>
      <c r="AB88" s="1">
        <f t="shared" si="61"/>
        <v>18</v>
      </c>
      <c r="AC88" s="1">
        <f t="shared" si="62"/>
        <v>15</v>
      </c>
      <c r="AD88" s="1">
        <f t="shared" si="63"/>
        <v>18</v>
      </c>
      <c r="AE88" s="1">
        <f t="shared" si="64"/>
        <v>15</v>
      </c>
      <c r="AF88" s="1">
        <f t="shared" si="65"/>
        <v>18</v>
      </c>
      <c r="AG88" s="1" t="str">
        <f t="shared" si="66"/>
        <v/>
      </c>
      <c r="AH88" s="1" t="str">
        <f t="shared" si="67"/>
        <v/>
      </c>
      <c r="AI88" s="1" t="str">
        <f t="shared" si="68"/>
        <v/>
      </c>
      <c r="AJ88" s="1" t="str">
        <f t="shared" si="69"/>
        <v/>
      </c>
      <c r="AK88" s="1" t="str">
        <f t="shared" si="70"/>
        <v/>
      </c>
      <c r="AL88" s="1" t="str">
        <f t="shared" si="71"/>
        <v>3pm-6pm</v>
      </c>
      <c r="AM88" s="1" t="str">
        <f t="shared" si="72"/>
        <v>3pm-6pm</v>
      </c>
      <c r="AN88" s="1" t="str">
        <f t="shared" si="73"/>
        <v>3pm-6pm</v>
      </c>
      <c r="AO88" s="1" t="str">
        <f t="shared" si="74"/>
        <v>3pm-6pm</v>
      </c>
      <c r="AP88" s="1" t="str">
        <f t="shared" si="75"/>
        <v/>
      </c>
      <c r="AQ88" s="1" t="str">
        <f t="shared" si="76"/>
        <v/>
      </c>
      <c r="AR88" s="4" t="s">
        <v>345</v>
      </c>
      <c r="AS88" s="1" t="s">
        <v>301</v>
      </c>
      <c r="AU88" s="1" t="s">
        <v>304</v>
      </c>
      <c r="AV88" s="5" t="s">
        <v>312</v>
      </c>
      <c r="AW88" s="5" t="s">
        <v>313</v>
      </c>
      <c r="AX88" s="6" t="str">
        <f t="shared" si="77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88" s="1" t="str">
        <f t="shared" si="78"/>
        <v>&lt;img src=@img/outdoor.png@&gt;</v>
      </c>
      <c r="AZ88" s="1" t="str">
        <f t="shared" si="79"/>
        <v/>
      </c>
      <c r="BA88" s="1" t="str">
        <f t="shared" si="80"/>
        <v>&lt;img src=@img/hard.png@&gt;</v>
      </c>
      <c r="BB88" s="1" t="str">
        <f t="shared" si="81"/>
        <v>&lt;img src=@img/drinkicon.png@&gt;</v>
      </c>
      <c r="BC88" s="1" t="str">
        <f t="shared" si="82"/>
        <v/>
      </c>
      <c r="BD88" s="1" t="str">
        <f t="shared" si="83"/>
        <v>&lt;img src=@img/outdoor.png@&gt;&lt;img src=@img/hard.png@&gt;&lt;img src=@img/drinkicon.png@&gt;</v>
      </c>
      <c r="BE88" s="1" t="str">
        <f t="shared" si="84"/>
        <v>outdoor drink hard med old</v>
      </c>
      <c r="BF88" s="1" t="str">
        <f t="shared" si="85"/>
        <v>Old Town</v>
      </c>
      <c r="BG88" s="1">
        <v>40.588991999999998</v>
      </c>
      <c r="BH88" s="1">
        <v>-105.076347</v>
      </c>
      <c r="BI88" s="1" t="str">
        <f t="shared" si="86"/>
        <v>[40.588992,-105.076347],</v>
      </c>
      <c r="BK88" s="1" t="str">
        <f t="shared" si="88"/>
        <v/>
      </c>
    </row>
    <row r="89" spans="2:63" ht="21" customHeight="1" x14ac:dyDescent="0.25">
      <c r="B89" s="1" t="s">
        <v>619</v>
      </c>
      <c r="C89" s="1" t="s">
        <v>436</v>
      </c>
      <c r="G89" s="9" t="s">
        <v>620</v>
      </c>
      <c r="H89" s="1">
        <v>1500</v>
      </c>
      <c r="I89" s="1">
        <v>1800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R89" s="1">
        <v>1500</v>
      </c>
      <c r="S89" s="1">
        <v>1800</v>
      </c>
      <c r="T89" s="1">
        <v>1500</v>
      </c>
      <c r="U89" s="1">
        <v>1800</v>
      </c>
      <c r="V89" s="1" t="s">
        <v>621</v>
      </c>
      <c r="W89" s="1">
        <f t="shared" si="56"/>
        <v>15</v>
      </c>
      <c r="X89" s="1">
        <f t="shared" si="57"/>
        <v>18</v>
      </c>
      <c r="Y89" s="1">
        <f t="shared" si="58"/>
        <v>15</v>
      </c>
      <c r="Z89" s="1">
        <f t="shared" si="59"/>
        <v>18</v>
      </c>
      <c r="AA89" s="1">
        <f t="shared" si="60"/>
        <v>15</v>
      </c>
      <c r="AB89" s="1">
        <f t="shared" si="61"/>
        <v>18</v>
      </c>
      <c r="AC89" s="1">
        <f t="shared" si="62"/>
        <v>15</v>
      </c>
      <c r="AD89" s="1">
        <f t="shared" si="63"/>
        <v>18</v>
      </c>
      <c r="AE89" s="1">
        <f t="shared" si="64"/>
        <v>15</v>
      </c>
      <c r="AF89" s="1">
        <f t="shared" si="65"/>
        <v>18</v>
      </c>
      <c r="AG89" s="1">
        <f t="shared" si="66"/>
        <v>15</v>
      </c>
      <c r="AH89" s="1">
        <f t="shared" si="67"/>
        <v>18</v>
      </c>
      <c r="AI89" s="1">
        <f t="shared" si="68"/>
        <v>15</v>
      </c>
      <c r="AJ89" s="1">
        <f t="shared" si="69"/>
        <v>18</v>
      </c>
      <c r="AK89" s="1" t="str">
        <f t="shared" si="70"/>
        <v>3pm-6pm</v>
      </c>
      <c r="AL89" s="1" t="str">
        <f t="shared" si="71"/>
        <v>3pm-6pm</v>
      </c>
      <c r="AM89" s="1" t="str">
        <f t="shared" si="72"/>
        <v>3pm-6pm</v>
      </c>
      <c r="AN89" s="1" t="str">
        <f t="shared" si="73"/>
        <v>3pm-6pm</v>
      </c>
      <c r="AO89" s="1" t="str">
        <f t="shared" si="74"/>
        <v>3pm-6pm</v>
      </c>
      <c r="AP89" s="1" t="str">
        <f t="shared" si="75"/>
        <v>3pm-6pm</v>
      </c>
      <c r="AQ89" s="1" t="str">
        <f t="shared" si="76"/>
        <v>3pm-6pm</v>
      </c>
      <c r="AR89" s="15" t="s">
        <v>622</v>
      </c>
      <c r="AU89" s="1" t="s">
        <v>28</v>
      </c>
      <c r="AV89" s="1" t="b">
        <v>1</v>
      </c>
      <c r="AW89" s="1" t="b">
        <v>1</v>
      </c>
      <c r="AX89" s="6" t="str">
        <f t="shared" si="77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89" s="1" t="str">
        <f t="shared" si="78"/>
        <v/>
      </c>
      <c r="AZ89" s="1" t="str">
        <f t="shared" si="79"/>
        <v/>
      </c>
      <c r="BA89" s="1" t="str">
        <f t="shared" si="80"/>
        <v>&lt;img src=@img/medium.png@&gt;</v>
      </c>
      <c r="BB89" s="1" t="str">
        <f t="shared" si="81"/>
        <v/>
      </c>
      <c r="BC89" s="1" t="str">
        <f t="shared" si="82"/>
        <v/>
      </c>
      <c r="BD89" s="1" t="str">
        <f t="shared" si="83"/>
        <v>&lt;img src=@img/medium.png@&gt;</v>
      </c>
      <c r="BE89" s="1" t="str">
        <f t="shared" si="84"/>
        <v>medium  sfoco</v>
      </c>
      <c r="BF89" s="1" t="str">
        <f t="shared" si="85"/>
        <v>South Foco</v>
      </c>
      <c r="BG89" s="1">
        <v>40.52366</v>
      </c>
      <c r="BH89" s="1">
        <v>-105.03402</v>
      </c>
      <c r="BI89" s="1" t="str">
        <f t="shared" si="86"/>
        <v>[40.52366,-105.03402],</v>
      </c>
    </row>
    <row r="90" spans="2:63" ht="21" customHeight="1" x14ac:dyDescent="0.25">
      <c r="B90" s="1" t="s">
        <v>384</v>
      </c>
      <c r="C90" s="1" t="s">
        <v>315</v>
      </c>
      <c r="D90" s="1" t="s">
        <v>385</v>
      </c>
      <c r="E90" s="1" t="s">
        <v>439</v>
      </c>
      <c r="G90" s="9" t="s">
        <v>400</v>
      </c>
      <c r="H90" s="1">
        <v>1600</v>
      </c>
      <c r="I90" s="1">
        <v>1900</v>
      </c>
      <c r="J90" s="1">
        <v>1600</v>
      </c>
      <c r="K90" s="1">
        <v>1900</v>
      </c>
      <c r="L90" s="1">
        <v>1600</v>
      </c>
      <c r="M90" s="1">
        <v>1900</v>
      </c>
      <c r="N90" s="1">
        <v>1600</v>
      </c>
      <c r="O90" s="1">
        <v>1900</v>
      </c>
      <c r="P90" s="1">
        <v>1600</v>
      </c>
      <c r="Q90" s="1">
        <v>1900</v>
      </c>
      <c r="R90" s="1">
        <v>1600</v>
      </c>
      <c r="S90" s="1">
        <v>1900</v>
      </c>
      <c r="V90" s="1" t="s">
        <v>510</v>
      </c>
      <c r="W90" s="1">
        <f t="shared" si="56"/>
        <v>16</v>
      </c>
      <c r="X90" s="1">
        <f t="shared" si="57"/>
        <v>19</v>
      </c>
      <c r="Y90" s="1">
        <f t="shared" si="58"/>
        <v>16</v>
      </c>
      <c r="Z90" s="1">
        <f t="shared" si="59"/>
        <v>19</v>
      </c>
      <c r="AA90" s="1">
        <f t="shared" si="60"/>
        <v>16</v>
      </c>
      <c r="AB90" s="1">
        <f t="shared" si="61"/>
        <v>19</v>
      </c>
      <c r="AC90" s="1">
        <f t="shared" si="62"/>
        <v>16</v>
      </c>
      <c r="AD90" s="1">
        <f t="shared" si="63"/>
        <v>19</v>
      </c>
      <c r="AE90" s="1">
        <f t="shared" si="64"/>
        <v>16</v>
      </c>
      <c r="AF90" s="1">
        <f t="shared" si="65"/>
        <v>19</v>
      </c>
      <c r="AG90" s="1">
        <f t="shared" si="66"/>
        <v>16</v>
      </c>
      <c r="AH90" s="1">
        <f t="shared" si="67"/>
        <v>19</v>
      </c>
      <c r="AI90" s="1" t="str">
        <f t="shared" si="68"/>
        <v/>
      </c>
      <c r="AJ90" s="1" t="str">
        <f t="shared" si="69"/>
        <v/>
      </c>
      <c r="AK90" s="1" t="str">
        <f t="shared" si="70"/>
        <v>4pm-7pm</v>
      </c>
      <c r="AL90" s="1" t="str">
        <f t="shared" si="71"/>
        <v>4pm-7pm</v>
      </c>
      <c r="AM90" s="1" t="str">
        <f t="shared" si="72"/>
        <v>4pm-7pm</v>
      </c>
      <c r="AN90" s="1" t="str">
        <f t="shared" si="73"/>
        <v>4pm-7pm</v>
      </c>
      <c r="AO90" s="1" t="str">
        <f t="shared" si="74"/>
        <v>4pm-7pm</v>
      </c>
      <c r="AP90" s="1" t="str">
        <f t="shared" si="75"/>
        <v>4pm-7pm</v>
      </c>
      <c r="AQ90" s="1" t="str">
        <f t="shared" si="76"/>
        <v/>
      </c>
      <c r="AR90" s="1" t="s">
        <v>391</v>
      </c>
      <c r="AU90" s="1" t="s">
        <v>305</v>
      </c>
      <c r="AV90" s="5" t="s">
        <v>312</v>
      </c>
      <c r="AW90" s="5" t="s">
        <v>312</v>
      </c>
      <c r="AX90" s="6" t="str">
        <f t="shared" si="77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0" s="1" t="str">
        <f t="shared" si="78"/>
        <v/>
      </c>
      <c r="AZ90" s="1" t="str">
        <f t="shared" si="79"/>
        <v/>
      </c>
      <c r="BA90" s="1" t="str">
        <f t="shared" si="80"/>
        <v>&lt;img src=@img/easy.png@&gt;</v>
      </c>
      <c r="BB90" s="1" t="str">
        <f t="shared" si="81"/>
        <v>&lt;img src=@img/drinkicon.png@&gt;</v>
      </c>
      <c r="BC90" s="1" t="str">
        <f t="shared" si="82"/>
        <v>&lt;img src=@img/foodicon.png@&gt;</v>
      </c>
      <c r="BD90" s="1" t="str">
        <f t="shared" si="83"/>
        <v>&lt;img src=@img/easy.png@&gt;&lt;img src=@img/drinkicon.png@&gt;&lt;img src=@img/foodicon.png@&gt;</v>
      </c>
      <c r="BE90" s="1" t="str">
        <f t="shared" si="84"/>
        <v>drink food easy med midtown</v>
      </c>
      <c r="BF90" s="1" t="str">
        <f t="shared" si="85"/>
        <v>Midtown</v>
      </c>
      <c r="BG90" s="1">
        <v>40.540550000000003</v>
      </c>
      <c r="BH90" s="1">
        <v>-105.07642800000001</v>
      </c>
      <c r="BI90" s="1" t="str">
        <f t="shared" si="86"/>
        <v>[40.54055,-105.076428],</v>
      </c>
      <c r="BK90" s="1" t="str">
        <f>IF(BJ90&gt;0,"&lt;img src=@img/kidicon.png@&gt;","")</f>
        <v/>
      </c>
    </row>
    <row r="91" spans="2:63" ht="21" customHeight="1" x14ac:dyDescent="0.25">
      <c r="B91" s="1" t="s">
        <v>199</v>
      </c>
      <c r="C91" s="1" t="s">
        <v>314</v>
      </c>
      <c r="D91" s="1" t="s">
        <v>53</v>
      </c>
      <c r="E91" s="1" t="s">
        <v>439</v>
      </c>
      <c r="G91" s="3" t="s">
        <v>108</v>
      </c>
      <c r="H91" s="1">
        <v>1100</v>
      </c>
      <c r="I91" s="1">
        <v>2200</v>
      </c>
      <c r="J91" s="1">
        <v>1600</v>
      </c>
      <c r="K91" s="1">
        <v>1800</v>
      </c>
      <c r="L91" s="1">
        <v>1100</v>
      </c>
      <c r="M91" s="1">
        <v>1730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T91" s="1">
        <v>1600</v>
      </c>
      <c r="U91" s="1">
        <v>1800</v>
      </c>
      <c r="V91" s="2" t="s">
        <v>511</v>
      </c>
      <c r="W91" s="1">
        <f t="shared" si="56"/>
        <v>11</v>
      </c>
      <c r="X91" s="1">
        <f t="shared" si="57"/>
        <v>22</v>
      </c>
      <c r="Y91" s="1">
        <f t="shared" si="58"/>
        <v>16</v>
      </c>
      <c r="Z91" s="1">
        <f t="shared" si="59"/>
        <v>18</v>
      </c>
      <c r="AA91" s="1">
        <f t="shared" si="60"/>
        <v>11</v>
      </c>
      <c r="AB91" s="1">
        <f t="shared" si="61"/>
        <v>17.3</v>
      </c>
      <c r="AC91" s="1">
        <f t="shared" si="62"/>
        <v>16</v>
      </c>
      <c r="AD91" s="1">
        <f t="shared" si="63"/>
        <v>18</v>
      </c>
      <c r="AE91" s="1">
        <f t="shared" si="64"/>
        <v>16</v>
      </c>
      <c r="AF91" s="1">
        <f t="shared" si="65"/>
        <v>18</v>
      </c>
      <c r="AG91" s="1">
        <f t="shared" si="66"/>
        <v>16</v>
      </c>
      <c r="AH91" s="1">
        <f t="shared" si="67"/>
        <v>18</v>
      </c>
      <c r="AI91" s="1">
        <f t="shared" si="68"/>
        <v>16</v>
      </c>
      <c r="AJ91" s="1">
        <f t="shared" si="69"/>
        <v>18</v>
      </c>
      <c r="AK91" s="1" t="str">
        <f t="shared" si="70"/>
        <v>11am-10pm</v>
      </c>
      <c r="AL91" s="1" t="str">
        <f t="shared" si="71"/>
        <v>4pm-6pm</v>
      </c>
      <c r="AM91" s="1" t="str">
        <f t="shared" si="72"/>
        <v>11am-5.3pm</v>
      </c>
      <c r="AN91" s="1" t="str">
        <f t="shared" si="73"/>
        <v>4pm-6pm</v>
      </c>
      <c r="AO91" s="1" t="str">
        <f t="shared" si="74"/>
        <v>4pm-6pm</v>
      </c>
      <c r="AP91" s="1" t="str">
        <f t="shared" si="75"/>
        <v>4pm-6pm</v>
      </c>
      <c r="AQ91" s="1" t="str">
        <f t="shared" si="76"/>
        <v>4pm-6pm</v>
      </c>
      <c r="AR91" s="4" t="s">
        <v>329</v>
      </c>
      <c r="AS91" s="1" t="s">
        <v>301</v>
      </c>
      <c r="AU91" s="1" t="s">
        <v>28</v>
      </c>
      <c r="AV91" s="5" t="s">
        <v>312</v>
      </c>
      <c r="AW91" s="5" t="s">
        <v>313</v>
      </c>
      <c r="AX91" s="6" t="str">
        <f t="shared" si="77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1" s="1" t="str">
        <f t="shared" si="78"/>
        <v>&lt;img src=@img/outdoor.png@&gt;</v>
      </c>
      <c r="AZ91" s="1" t="str">
        <f t="shared" si="79"/>
        <v/>
      </c>
      <c r="BA91" s="1" t="str">
        <f t="shared" si="80"/>
        <v>&lt;img src=@img/medium.png@&gt;</v>
      </c>
      <c r="BB91" s="1" t="str">
        <f t="shared" si="81"/>
        <v>&lt;img src=@img/drinkicon.png@&gt;</v>
      </c>
      <c r="BC91" s="1" t="str">
        <f t="shared" si="82"/>
        <v/>
      </c>
      <c r="BD91" s="1" t="str">
        <f t="shared" si="83"/>
        <v>&lt;img src=@img/outdoor.png@&gt;&lt;img src=@img/medium.png@&gt;&lt;img src=@img/drinkicon.png@&gt;</v>
      </c>
      <c r="BE91" s="1" t="str">
        <f t="shared" si="84"/>
        <v>outdoor drink medium med campus</v>
      </c>
      <c r="BF91" s="1" t="str">
        <f t="shared" si="85"/>
        <v>Near Campus</v>
      </c>
      <c r="BG91" s="1">
        <v>40.579048</v>
      </c>
      <c r="BH91" s="1">
        <v>-105.07677099999999</v>
      </c>
      <c r="BI91" s="1" t="str">
        <f t="shared" si="86"/>
        <v>[40.579048,-105.076771],</v>
      </c>
      <c r="BK91" s="1" t="str">
        <f>IF(BJ91&gt;0,"&lt;img src=@img/kidicon.png@&gt;","")</f>
        <v/>
      </c>
    </row>
    <row r="92" spans="2:63" ht="21" customHeight="1" x14ac:dyDescent="0.25">
      <c r="B92" s="1" t="s">
        <v>623</v>
      </c>
      <c r="C92" s="1" t="s">
        <v>434</v>
      </c>
      <c r="G92" s="9" t="s">
        <v>624</v>
      </c>
      <c r="W92" s="1" t="str">
        <f t="shared" si="56"/>
        <v/>
      </c>
      <c r="X92" s="1" t="str">
        <f t="shared" si="57"/>
        <v/>
      </c>
      <c r="Y92" s="1" t="str">
        <f t="shared" si="58"/>
        <v/>
      </c>
      <c r="Z92" s="1" t="str">
        <f t="shared" si="59"/>
        <v/>
      </c>
      <c r="AA92" s="1" t="str">
        <f t="shared" si="60"/>
        <v/>
      </c>
      <c r="AB92" s="1" t="str">
        <f t="shared" si="61"/>
        <v/>
      </c>
      <c r="AC92" s="1" t="str">
        <f t="shared" si="62"/>
        <v/>
      </c>
      <c r="AD92" s="1" t="str">
        <f t="shared" si="63"/>
        <v/>
      </c>
      <c r="AE92" s="1" t="str">
        <f t="shared" si="64"/>
        <v/>
      </c>
      <c r="AF92" s="1" t="str">
        <f t="shared" si="65"/>
        <v/>
      </c>
      <c r="AG92" s="1" t="str">
        <f t="shared" si="66"/>
        <v/>
      </c>
      <c r="AH92" s="1" t="str">
        <f t="shared" si="67"/>
        <v/>
      </c>
      <c r="AI92" s="1" t="str">
        <f t="shared" si="68"/>
        <v/>
      </c>
      <c r="AJ92" s="1" t="str">
        <f t="shared" si="69"/>
        <v/>
      </c>
      <c r="AK92" s="1" t="str">
        <f t="shared" si="70"/>
        <v/>
      </c>
      <c r="AL92" s="1" t="str">
        <f t="shared" si="71"/>
        <v/>
      </c>
      <c r="AM92" s="1" t="str">
        <f t="shared" si="72"/>
        <v/>
      </c>
      <c r="AN92" s="1" t="str">
        <f t="shared" si="73"/>
        <v/>
      </c>
      <c r="AO92" s="1" t="str">
        <f t="shared" si="74"/>
        <v/>
      </c>
      <c r="AP92" s="1" t="str">
        <f t="shared" si="75"/>
        <v/>
      </c>
      <c r="AQ92" s="1" t="str">
        <f t="shared" si="76"/>
        <v/>
      </c>
      <c r="AR92" s="15" t="s">
        <v>625</v>
      </c>
      <c r="AU92" s="1" t="s">
        <v>28</v>
      </c>
      <c r="AV92" s="1" t="b">
        <v>0</v>
      </c>
      <c r="AW92" s="1" t="b">
        <v>0</v>
      </c>
      <c r="AX92" s="6" t="str">
        <f t="shared" si="77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2" s="1" t="str">
        <f t="shared" si="78"/>
        <v/>
      </c>
      <c r="AZ92" s="1" t="str">
        <f t="shared" si="79"/>
        <v/>
      </c>
      <c r="BA92" s="1" t="str">
        <f t="shared" si="80"/>
        <v>&lt;img src=@img/medium.png@&gt;</v>
      </c>
      <c r="BB92" s="1" t="str">
        <f t="shared" si="81"/>
        <v/>
      </c>
      <c r="BC92" s="1" t="str">
        <f t="shared" si="82"/>
        <v/>
      </c>
      <c r="BD92" s="1" t="str">
        <f t="shared" si="83"/>
        <v>&lt;img src=@img/medium.png@&gt;</v>
      </c>
      <c r="BE92" s="1" t="str">
        <f t="shared" si="84"/>
        <v>medium  old</v>
      </c>
      <c r="BF92" s="1" t="str">
        <f t="shared" si="85"/>
        <v>Old Town</v>
      </c>
      <c r="BG92" s="1">
        <v>40.583100000000002</v>
      </c>
      <c r="BH92" s="1">
        <v>-105.08284999999999</v>
      </c>
      <c r="BI92" s="1" t="str">
        <f t="shared" si="86"/>
        <v>[40.5831,-105.08285],</v>
      </c>
    </row>
    <row r="93" spans="2:63" ht="21" customHeight="1" x14ac:dyDescent="0.25">
      <c r="B93" s="1" t="s">
        <v>285</v>
      </c>
      <c r="C93" s="1" t="s">
        <v>434</v>
      </c>
      <c r="D93" s="1" t="s">
        <v>286</v>
      </c>
      <c r="E93" s="1" t="s">
        <v>439</v>
      </c>
      <c r="G93" s="9" t="s">
        <v>287</v>
      </c>
      <c r="H93" s="1">
        <v>1100</v>
      </c>
      <c r="I93" s="1">
        <v>2400</v>
      </c>
      <c r="J93" s="1">
        <v>1500</v>
      </c>
      <c r="K93" s="1">
        <v>1900</v>
      </c>
      <c r="L93" s="1">
        <v>1500</v>
      </c>
      <c r="M93" s="1">
        <v>1900</v>
      </c>
      <c r="N93" s="1">
        <v>1500</v>
      </c>
      <c r="O93" s="1">
        <v>1900</v>
      </c>
      <c r="P93" s="1">
        <v>1500</v>
      </c>
      <c r="Q93" s="1">
        <v>1900</v>
      </c>
      <c r="R93" s="1">
        <v>1500</v>
      </c>
      <c r="S93" s="1">
        <v>1900</v>
      </c>
      <c r="T93" s="1">
        <v>1100</v>
      </c>
      <c r="U93" s="1">
        <v>1900</v>
      </c>
      <c r="V93" s="1" t="s">
        <v>512</v>
      </c>
      <c r="W93" s="1">
        <f t="shared" si="56"/>
        <v>11</v>
      </c>
      <c r="X93" s="1">
        <f t="shared" si="57"/>
        <v>24</v>
      </c>
      <c r="Y93" s="1">
        <f t="shared" si="58"/>
        <v>15</v>
      </c>
      <c r="Z93" s="1">
        <f t="shared" si="59"/>
        <v>19</v>
      </c>
      <c r="AA93" s="1">
        <f t="shared" si="60"/>
        <v>15</v>
      </c>
      <c r="AB93" s="1">
        <f t="shared" si="61"/>
        <v>19</v>
      </c>
      <c r="AC93" s="1">
        <f t="shared" si="62"/>
        <v>15</v>
      </c>
      <c r="AD93" s="1">
        <f t="shared" si="63"/>
        <v>19</v>
      </c>
      <c r="AE93" s="1">
        <f t="shared" si="64"/>
        <v>15</v>
      </c>
      <c r="AF93" s="1">
        <f t="shared" si="65"/>
        <v>19</v>
      </c>
      <c r="AG93" s="1">
        <f t="shared" si="66"/>
        <v>15</v>
      </c>
      <c r="AH93" s="1">
        <f t="shared" si="67"/>
        <v>19</v>
      </c>
      <c r="AI93" s="1">
        <f t="shared" si="68"/>
        <v>11</v>
      </c>
      <c r="AJ93" s="1">
        <f t="shared" si="69"/>
        <v>19</v>
      </c>
      <c r="AK93" s="1" t="str">
        <f t="shared" si="70"/>
        <v>11am-12am</v>
      </c>
      <c r="AL93" s="1" t="str">
        <f t="shared" si="71"/>
        <v>3pm-7pm</v>
      </c>
      <c r="AM93" s="1" t="str">
        <f t="shared" si="72"/>
        <v>3pm-7pm</v>
      </c>
      <c r="AN93" s="1" t="str">
        <f t="shared" si="73"/>
        <v>3pm-7pm</v>
      </c>
      <c r="AO93" s="1" t="str">
        <f t="shared" si="74"/>
        <v>3pm-7pm</v>
      </c>
      <c r="AP93" s="1" t="str">
        <f t="shared" si="75"/>
        <v>3pm-7pm</v>
      </c>
      <c r="AQ93" s="1" t="str">
        <f t="shared" si="76"/>
        <v>11am-7pm</v>
      </c>
      <c r="AR93" s="4" t="s">
        <v>370</v>
      </c>
      <c r="AU93" s="1" t="s">
        <v>304</v>
      </c>
      <c r="AV93" s="5" t="s">
        <v>312</v>
      </c>
      <c r="AW93" s="5" t="s">
        <v>312</v>
      </c>
      <c r="AX93" s="6" t="str">
        <f t="shared" si="77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3" s="1" t="str">
        <f t="shared" si="78"/>
        <v/>
      </c>
      <c r="AZ93" s="1" t="str">
        <f t="shared" si="79"/>
        <v/>
      </c>
      <c r="BA93" s="1" t="str">
        <f t="shared" si="80"/>
        <v>&lt;img src=@img/hard.png@&gt;</v>
      </c>
      <c r="BB93" s="1" t="str">
        <f t="shared" si="81"/>
        <v>&lt;img src=@img/drinkicon.png@&gt;</v>
      </c>
      <c r="BC93" s="1" t="str">
        <f t="shared" si="82"/>
        <v>&lt;img src=@img/foodicon.png@&gt;</v>
      </c>
      <c r="BD93" s="1" t="str">
        <f t="shared" si="83"/>
        <v>&lt;img src=@img/hard.png@&gt;&lt;img src=@img/drinkicon.png@&gt;&lt;img src=@img/foodicon.png@&gt;</v>
      </c>
      <c r="BE93" s="1" t="str">
        <f t="shared" si="84"/>
        <v>drink food hard med old</v>
      </c>
      <c r="BF93" s="1" t="str">
        <f t="shared" si="85"/>
        <v>Old Town</v>
      </c>
      <c r="BG93" s="1">
        <v>40.587446999999997</v>
      </c>
      <c r="BH93" s="1">
        <v>-105.07635399999999</v>
      </c>
      <c r="BI93" s="1" t="str">
        <f t="shared" si="86"/>
        <v>[40.587447,-105.076354],</v>
      </c>
      <c r="BK93" s="1" t="str">
        <f>IF(BJ93&gt;0,"&lt;img src=@img/kidicon.png@&gt;","")</f>
        <v/>
      </c>
    </row>
    <row r="94" spans="2:63" ht="21" customHeight="1" x14ac:dyDescent="0.25">
      <c r="B94" s="1" t="s">
        <v>626</v>
      </c>
      <c r="C94" s="1" t="s">
        <v>434</v>
      </c>
      <c r="G94" s="9" t="s">
        <v>627</v>
      </c>
      <c r="W94" s="1" t="str">
        <f t="shared" si="56"/>
        <v/>
      </c>
      <c r="X94" s="1" t="str">
        <f t="shared" si="57"/>
        <v/>
      </c>
      <c r="Y94" s="1" t="str">
        <f t="shared" si="58"/>
        <v/>
      </c>
      <c r="Z94" s="1" t="str">
        <f t="shared" si="59"/>
        <v/>
      </c>
      <c r="AA94" s="1" t="str">
        <f t="shared" si="60"/>
        <v/>
      </c>
      <c r="AB94" s="1" t="str">
        <f t="shared" si="61"/>
        <v/>
      </c>
      <c r="AC94" s="1" t="str">
        <f t="shared" si="62"/>
        <v/>
      </c>
      <c r="AD94" s="1" t="str">
        <f t="shared" si="63"/>
        <v/>
      </c>
      <c r="AE94" s="1" t="str">
        <f t="shared" si="64"/>
        <v/>
      </c>
      <c r="AF94" s="1" t="str">
        <f t="shared" si="65"/>
        <v/>
      </c>
      <c r="AG94" s="1" t="str">
        <f t="shared" si="66"/>
        <v/>
      </c>
      <c r="AH94" s="1" t="str">
        <f t="shared" si="67"/>
        <v/>
      </c>
      <c r="AI94" s="1" t="str">
        <f t="shared" si="68"/>
        <v/>
      </c>
      <c r="AJ94" s="1" t="str">
        <f t="shared" si="69"/>
        <v/>
      </c>
      <c r="AK94" s="1" t="str">
        <f t="shared" si="70"/>
        <v/>
      </c>
      <c r="AL94" s="1" t="str">
        <f t="shared" si="71"/>
        <v/>
      </c>
      <c r="AM94" s="1" t="str">
        <f t="shared" si="72"/>
        <v/>
      </c>
      <c r="AN94" s="1" t="str">
        <f t="shared" si="73"/>
        <v/>
      </c>
      <c r="AO94" s="1" t="str">
        <f t="shared" si="74"/>
        <v/>
      </c>
      <c r="AP94" s="1" t="str">
        <f t="shared" si="75"/>
        <v/>
      </c>
      <c r="AQ94" s="1" t="str">
        <f t="shared" si="76"/>
        <v/>
      </c>
      <c r="AR94" s="15" t="s">
        <v>628</v>
      </c>
      <c r="AU94" s="1" t="s">
        <v>304</v>
      </c>
      <c r="AV94" s="1" t="b">
        <v>0</v>
      </c>
      <c r="AW94" s="1" t="b">
        <v>0</v>
      </c>
      <c r="AX94" s="6" t="str">
        <f t="shared" si="77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4" s="1" t="str">
        <f t="shared" si="78"/>
        <v/>
      </c>
      <c r="AZ94" s="1" t="str">
        <f t="shared" si="79"/>
        <v/>
      </c>
      <c r="BA94" s="1" t="str">
        <f t="shared" si="80"/>
        <v>&lt;img src=@img/hard.png@&gt;</v>
      </c>
      <c r="BB94" s="1" t="str">
        <f t="shared" si="81"/>
        <v/>
      </c>
      <c r="BC94" s="1" t="str">
        <f t="shared" si="82"/>
        <v/>
      </c>
      <c r="BD94" s="1" t="str">
        <f t="shared" si="83"/>
        <v>&lt;img src=@img/hard.png@&gt;</v>
      </c>
      <c r="BE94" s="1" t="str">
        <f t="shared" si="84"/>
        <v>hard  old</v>
      </c>
      <c r="BF94" s="1" t="str">
        <f t="shared" si="85"/>
        <v>Old Town</v>
      </c>
      <c r="BG94" s="1">
        <v>40.586530000000003</v>
      </c>
      <c r="BH94" s="1">
        <v>-105.07751</v>
      </c>
      <c r="BI94" s="1" t="str">
        <f t="shared" si="86"/>
        <v>[40.58653,-105.07751],</v>
      </c>
    </row>
    <row r="95" spans="2:63" ht="21" customHeight="1" x14ac:dyDescent="0.25">
      <c r="B95" s="1" t="s">
        <v>629</v>
      </c>
      <c r="C95" s="1" t="s">
        <v>437</v>
      </c>
      <c r="G95" s="9" t="s">
        <v>630</v>
      </c>
      <c r="W95" s="1" t="str">
        <f t="shared" si="56"/>
        <v/>
      </c>
      <c r="X95" s="1" t="str">
        <f t="shared" si="57"/>
        <v/>
      </c>
      <c r="Y95" s="1" t="str">
        <f t="shared" si="58"/>
        <v/>
      </c>
      <c r="Z95" s="1" t="str">
        <f t="shared" si="59"/>
        <v/>
      </c>
      <c r="AA95" s="1" t="str">
        <f t="shared" si="60"/>
        <v/>
      </c>
      <c r="AB95" s="1" t="str">
        <f t="shared" si="61"/>
        <v/>
      </c>
      <c r="AC95" s="1" t="str">
        <f t="shared" si="62"/>
        <v/>
      </c>
      <c r="AD95" s="1" t="str">
        <f t="shared" si="63"/>
        <v/>
      </c>
      <c r="AE95" s="1" t="str">
        <f t="shared" si="64"/>
        <v/>
      </c>
      <c r="AF95" s="1" t="str">
        <f t="shared" si="65"/>
        <v/>
      </c>
      <c r="AG95" s="1" t="str">
        <f t="shared" si="66"/>
        <v/>
      </c>
      <c r="AH95" s="1" t="str">
        <f t="shared" si="67"/>
        <v/>
      </c>
      <c r="AI95" s="1" t="str">
        <f t="shared" si="68"/>
        <v/>
      </c>
      <c r="AJ95" s="1" t="str">
        <f t="shared" si="69"/>
        <v/>
      </c>
      <c r="AK95" s="1" t="str">
        <f t="shared" si="70"/>
        <v/>
      </c>
      <c r="AL95" s="1" t="str">
        <f t="shared" si="71"/>
        <v/>
      </c>
      <c r="AM95" s="1" t="str">
        <f t="shared" si="72"/>
        <v/>
      </c>
      <c r="AN95" s="1" t="str">
        <f t="shared" si="73"/>
        <v/>
      </c>
      <c r="AO95" s="1" t="str">
        <f t="shared" si="74"/>
        <v/>
      </c>
      <c r="AP95" s="1" t="str">
        <f t="shared" si="75"/>
        <v/>
      </c>
      <c r="AQ95" s="1" t="str">
        <f t="shared" si="76"/>
        <v/>
      </c>
      <c r="AU95" s="1" t="s">
        <v>28</v>
      </c>
      <c r="AV95" s="1" t="b">
        <v>0</v>
      </c>
      <c r="AW95" s="1" t="b">
        <v>0</v>
      </c>
      <c r="AX95" s="6" t="str">
        <f t="shared" si="77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5" s="1" t="str">
        <f t="shared" si="78"/>
        <v/>
      </c>
      <c r="AZ95" s="1" t="str">
        <f t="shared" si="79"/>
        <v/>
      </c>
      <c r="BA95" s="1" t="str">
        <f t="shared" si="80"/>
        <v>&lt;img src=@img/medium.png@&gt;</v>
      </c>
      <c r="BB95" s="1" t="str">
        <f t="shared" si="81"/>
        <v/>
      </c>
      <c r="BC95" s="1" t="str">
        <f t="shared" si="82"/>
        <v/>
      </c>
      <c r="BD95" s="1" t="str">
        <f t="shared" si="83"/>
        <v>&lt;img src=@img/medium.png@&gt;</v>
      </c>
      <c r="BE95" s="1" t="str">
        <f t="shared" si="84"/>
        <v>medium  cwest</v>
      </c>
      <c r="BF95" s="1" t="str">
        <f t="shared" si="85"/>
        <v>Campus West</v>
      </c>
      <c r="BG95" s="1">
        <v>40.58231</v>
      </c>
      <c r="BH95" s="1">
        <v>-105.10714</v>
      </c>
      <c r="BI95" s="1" t="str">
        <f t="shared" si="86"/>
        <v>[40.58231,-105.10714],</v>
      </c>
    </row>
    <row r="96" spans="2:63" ht="21" customHeight="1" x14ac:dyDescent="0.25">
      <c r="B96" s="1" t="s">
        <v>379</v>
      </c>
      <c r="C96" s="1" t="s">
        <v>434</v>
      </c>
      <c r="D96" s="1" t="s">
        <v>380</v>
      </c>
      <c r="E96" s="1" t="s">
        <v>439</v>
      </c>
      <c r="G96" s="9" t="s">
        <v>376</v>
      </c>
      <c r="W96" s="1" t="str">
        <f t="shared" si="56"/>
        <v/>
      </c>
      <c r="X96" s="1" t="str">
        <f t="shared" si="57"/>
        <v/>
      </c>
      <c r="Y96" s="1" t="str">
        <f t="shared" si="58"/>
        <v/>
      </c>
      <c r="Z96" s="1" t="str">
        <f t="shared" si="59"/>
        <v/>
      </c>
      <c r="AA96" s="1" t="str">
        <f t="shared" si="60"/>
        <v/>
      </c>
      <c r="AB96" s="1" t="str">
        <f t="shared" si="61"/>
        <v/>
      </c>
      <c r="AC96" s="1" t="str">
        <f t="shared" si="62"/>
        <v/>
      </c>
      <c r="AD96" s="1" t="str">
        <f t="shared" si="63"/>
        <v/>
      </c>
      <c r="AE96" s="1" t="str">
        <f t="shared" si="64"/>
        <v/>
      </c>
      <c r="AF96" s="1" t="str">
        <f t="shared" si="65"/>
        <v/>
      </c>
      <c r="AG96" s="1" t="str">
        <f t="shared" si="66"/>
        <v/>
      </c>
      <c r="AH96" s="1" t="str">
        <f t="shared" si="67"/>
        <v/>
      </c>
      <c r="AI96" s="1" t="str">
        <f t="shared" si="68"/>
        <v/>
      </c>
      <c r="AJ96" s="1" t="str">
        <f t="shared" si="69"/>
        <v/>
      </c>
      <c r="AK96" s="1" t="str">
        <f t="shared" si="70"/>
        <v/>
      </c>
      <c r="AL96" s="1" t="str">
        <f t="shared" si="71"/>
        <v/>
      </c>
      <c r="AM96" s="1" t="str">
        <f t="shared" si="72"/>
        <v/>
      </c>
      <c r="AN96" s="1" t="str">
        <f t="shared" si="73"/>
        <v/>
      </c>
      <c r="AO96" s="1" t="str">
        <f t="shared" si="74"/>
        <v/>
      </c>
      <c r="AP96" s="1" t="str">
        <f t="shared" si="75"/>
        <v/>
      </c>
      <c r="AQ96" s="1" t="str">
        <f t="shared" si="76"/>
        <v/>
      </c>
      <c r="AR96" s="1" t="s">
        <v>381</v>
      </c>
      <c r="AS96" s="1" t="s">
        <v>301</v>
      </c>
      <c r="AU96" s="1" t="s">
        <v>28</v>
      </c>
      <c r="AV96" s="5" t="s">
        <v>313</v>
      </c>
      <c r="AW96" s="5" t="s">
        <v>313</v>
      </c>
      <c r="AX96" s="6" t="str">
        <f t="shared" si="77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96" s="1" t="str">
        <f t="shared" si="78"/>
        <v>&lt;img src=@img/outdoor.png@&gt;</v>
      </c>
      <c r="AZ96" s="1" t="str">
        <f t="shared" si="79"/>
        <v/>
      </c>
      <c r="BA96" s="1" t="str">
        <f t="shared" si="80"/>
        <v>&lt;img src=@img/medium.png@&gt;</v>
      </c>
      <c r="BB96" s="1" t="str">
        <f t="shared" si="81"/>
        <v/>
      </c>
      <c r="BC96" s="1" t="str">
        <f t="shared" si="82"/>
        <v/>
      </c>
      <c r="BD96" s="1" t="str">
        <f t="shared" si="83"/>
        <v>&lt;img src=@img/outdoor.png@&gt;&lt;img src=@img/medium.png@&gt;</v>
      </c>
      <c r="BE96" s="1" t="str">
        <f t="shared" si="84"/>
        <v>outdoor medium med old</v>
      </c>
      <c r="BF96" s="1" t="str">
        <f t="shared" si="85"/>
        <v>Old Town</v>
      </c>
      <c r="BG96" s="1">
        <v>40.587229000000001</v>
      </c>
      <c r="BH96" s="1">
        <v>-105.07409699999999</v>
      </c>
      <c r="BI96" s="1" t="str">
        <f t="shared" si="86"/>
        <v>[40.587229,-105.074097],</v>
      </c>
      <c r="BK96" s="1" t="str">
        <f>IF(BJ96&gt;0,"&lt;img src=@img/kidicon.png@&gt;","")</f>
        <v/>
      </c>
    </row>
    <row r="97" spans="2:64" ht="21" customHeight="1" x14ac:dyDescent="0.25">
      <c r="B97" s="1" t="s">
        <v>288</v>
      </c>
      <c r="C97" s="1" t="s">
        <v>434</v>
      </c>
      <c r="D97" s="1" t="s">
        <v>289</v>
      </c>
      <c r="E97" s="1" t="s">
        <v>439</v>
      </c>
      <c r="G97" s="9" t="s">
        <v>298</v>
      </c>
      <c r="H97" s="1">
        <v>1500</v>
      </c>
      <c r="I97" s="1">
        <v>1800</v>
      </c>
      <c r="J97" s="1">
        <v>1500</v>
      </c>
      <c r="K97" s="1">
        <v>1800</v>
      </c>
      <c r="L97" s="1">
        <v>1500</v>
      </c>
      <c r="M97" s="1">
        <v>1800</v>
      </c>
      <c r="N97" s="1">
        <v>1500</v>
      </c>
      <c r="O97" s="1">
        <v>1800</v>
      </c>
      <c r="P97" s="1">
        <v>1500</v>
      </c>
      <c r="Q97" s="1">
        <v>1800</v>
      </c>
      <c r="R97" s="1">
        <v>1500</v>
      </c>
      <c r="S97" s="1">
        <v>1800</v>
      </c>
      <c r="T97" s="1">
        <v>1500</v>
      </c>
      <c r="U97" s="1">
        <v>1800</v>
      </c>
      <c r="V97" s="1" t="s">
        <v>513</v>
      </c>
      <c r="W97" s="1">
        <f t="shared" si="56"/>
        <v>15</v>
      </c>
      <c r="X97" s="1">
        <f t="shared" si="57"/>
        <v>18</v>
      </c>
      <c r="Y97" s="1">
        <f t="shared" si="58"/>
        <v>15</v>
      </c>
      <c r="Z97" s="1">
        <f t="shared" si="59"/>
        <v>18</v>
      </c>
      <c r="AA97" s="1">
        <f t="shared" si="60"/>
        <v>15</v>
      </c>
      <c r="AB97" s="1">
        <f t="shared" si="61"/>
        <v>18</v>
      </c>
      <c r="AC97" s="1">
        <f t="shared" si="62"/>
        <v>15</v>
      </c>
      <c r="AD97" s="1">
        <f t="shared" si="63"/>
        <v>18</v>
      </c>
      <c r="AE97" s="1">
        <f t="shared" si="64"/>
        <v>15</v>
      </c>
      <c r="AF97" s="1">
        <f t="shared" si="65"/>
        <v>18</v>
      </c>
      <c r="AG97" s="1">
        <f t="shared" si="66"/>
        <v>15</v>
      </c>
      <c r="AH97" s="1">
        <f t="shared" si="67"/>
        <v>18</v>
      </c>
      <c r="AI97" s="1">
        <f t="shared" si="68"/>
        <v>15</v>
      </c>
      <c r="AJ97" s="1">
        <f t="shared" si="69"/>
        <v>18</v>
      </c>
      <c r="AK97" s="1" t="str">
        <f t="shared" si="70"/>
        <v>3pm-6pm</v>
      </c>
      <c r="AL97" s="1" t="str">
        <f t="shared" si="71"/>
        <v>3pm-6pm</v>
      </c>
      <c r="AM97" s="1" t="str">
        <f t="shared" si="72"/>
        <v>3pm-6pm</v>
      </c>
      <c r="AN97" s="1" t="str">
        <f t="shared" si="73"/>
        <v>3pm-6pm</v>
      </c>
      <c r="AO97" s="1" t="str">
        <f t="shared" si="74"/>
        <v>3pm-6pm</v>
      </c>
      <c r="AP97" s="1" t="str">
        <f t="shared" si="75"/>
        <v>3pm-6pm</v>
      </c>
      <c r="AQ97" s="1" t="str">
        <f t="shared" si="76"/>
        <v>3pm-6pm</v>
      </c>
      <c r="AR97" s="4" t="s">
        <v>371</v>
      </c>
      <c r="AU97" s="1" t="s">
        <v>304</v>
      </c>
      <c r="AV97" s="5" t="s">
        <v>312</v>
      </c>
      <c r="AW97" s="5" t="s">
        <v>313</v>
      </c>
      <c r="AX97" s="6" t="str">
        <f t="shared" si="77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97" s="1" t="str">
        <f t="shared" si="78"/>
        <v/>
      </c>
      <c r="AZ97" s="1" t="str">
        <f t="shared" si="79"/>
        <v/>
      </c>
      <c r="BA97" s="1" t="str">
        <f t="shared" si="80"/>
        <v>&lt;img src=@img/hard.png@&gt;</v>
      </c>
      <c r="BB97" s="1" t="str">
        <f t="shared" si="81"/>
        <v>&lt;img src=@img/drinkicon.png@&gt;</v>
      </c>
      <c r="BC97" s="1" t="str">
        <f t="shared" si="82"/>
        <v/>
      </c>
      <c r="BD97" s="1" t="str">
        <f t="shared" si="83"/>
        <v>&lt;img src=@img/hard.png@&gt;&lt;img src=@img/drinkicon.png@&gt;</v>
      </c>
      <c r="BE97" s="1" t="str">
        <f t="shared" si="84"/>
        <v>drink hard med old</v>
      </c>
      <c r="BF97" s="1" t="str">
        <f t="shared" si="85"/>
        <v>Old Town</v>
      </c>
      <c r="BG97" s="1">
        <v>40.586441999999998</v>
      </c>
      <c r="BH97" s="1">
        <v>-105.077499</v>
      </c>
      <c r="BI97" s="1" t="str">
        <f t="shared" si="86"/>
        <v>[40.586442,-105.077499],</v>
      </c>
      <c r="BK97" s="1" t="str">
        <f>IF(BJ97&gt;0,"&lt;img src=@img/kidicon.png@&gt;","")</f>
        <v/>
      </c>
    </row>
    <row r="98" spans="2:64" ht="21" customHeight="1" x14ac:dyDescent="0.25">
      <c r="B98" s="1" t="s">
        <v>687</v>
      </c>
      <c r="C98" s="1" t="s">
        <v>314</v>
      </c>
      <c r="E98" s="1" t="s">
        <v>439</v>
      </c>
      <c r="G98" s="1" t="s">
        <v>710</v>
      </c>
      <c r="W98" s="1" t="str">
        <f t="shared" si="56"/>
        <v/>
      </c>
      <c r="X98" s="1" t="str">
        <f t="shared" si="57"/>
        <v/>
      </c>
      <c r="Y98" s="1" t="str">
        <f t="shared" si="58"/>
        <v/>
      </c>
      <c r="Z98" s="1" t="str">
        <f t="shared" si="59"/>
        <v/>
      </c>
      <c r="AA98" s="1" t="str">
        <f t="shared" si="60"/>
        <v/>
      </c>
      <c r="AB98" s="1" t="str">
        <f t="shared" si="61"/>
        <v/>
      </c>
      <c r="AC98" s="1" t="str">
        <f t="shared" si="62"/>
        <v/>
      </c>
      <c r="AD98" s="1" t="str">
        <f t="shared" si="63"/>
        <v/>
      </c>
      <c r="AE98" s="1" t="str">
        <f t="shared" si="64"/>
        <v/>
      </c>
      <c r="AF98" s="1" t="str">
        <f t="shared" si="65"/>
        <v/>
      </c>
      <c r="AG98" s="1" t="str">
        <f t="shared" si="66"/>
        <v/>
      </c>
      <c r="AH98" s="1" t="str">
        <f t="shared" si="67"/>
        <v/>
      </c>
      <c r="AI98" s="1" t="str">
        <f t="shared" si="68"/>
        <v/>
      </c>
      <c r="AJ98" s="1" t="str">
        <f t="shared" si="69"/>
        <v/>
      </c>
      <c r="AK98" s="1" t="str">
        <f t="shared" si="70"/>
        <v/>
      </c>
      <c r="AL98" s="1" t="str">
        <f t="shared" si="71"/>
        <v/>
      </c>
      <c r="AM98" s="1" t="str">
        <f t="shared" si="72"/>
        <v/>
      </c>
      <c r="AN98" s="1" t="str">
        <f t="shared" si="73"/>
        <v/>
      </c>
      <c r="AO98" s="1" t="str">
        <f t="shared" si="74"/>
        <v/>
      </c>
      <c r="AP98" s="1" t="str">
        <f t="shared" si="75"/>
        <v/>
      </c>
      <c r="AQ98" s="1" t="str">
        <f t="shared" si="76"/>
        <v/>
      </c>
      <c r="AR98" s="1" t="s">
        <v>734</v>
      </c>
      <c r="AU98" s="1" t="s">
        <v>28</v>
      </c>
      <c r="AV98" s="5" t="s">
        <v>313</v>
      </c>
      <c r="AW98" s="5" t="s">
        <v>313</v>
      </c>
      <c r="AX98" s="6" t="str">
        <f t="shared" si="77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98" s="1" t="str">
        <f t="shared" si="78"/>
        <v/>
      </c>
      <c r="AZ98" s="1" t="str">
        <f t="shared" si="79"/>
        <v/>
      </c>
      <c r="BA98" s="1" t="str">
        <f t="shared" si="80"/>
        <v>&lt;img src=@img/medium.png@&gt;</v>
      </c>
      <c r="BB98" s="1" t="str">
        <f t="shared" si="81"/>
        <v/>
      </c>
      <c r="BC98" s="1" t="str">
        <f t="shared" si="82"/>
        <v/>
      </c>
      <c r="BD98" s="1" t="str">
        <f t="shared" si="83"/>
        <v>&lt;img src=@img/medium.png@&gt;</v>
      </c>
      <c r="BE98" s="1" t="str">
        <f t="shared" si="84"/>
        <v>medium med campus</v>
      </c>
      <c r="BF98" s="1" t="str">
        <f t="shared" si="85"/>
        <v>Near Campus</v>
      </c>
      <c r="BG98" s="1">
        <v>40.579140000000002</v>
      </c>
      <c r="BH98" s="1">
        <v>-105.07946</v>
      </c>
      <c r="BI98" s="1" t="str">
        <f t="shared" si="86"/>
        <v>[40.57914,-105.07946],</v>
      </c>
    </row>
    <row r="99" spans="2:64" ht="21" customHeight="1" x14ac:dyDescent="0.25">
      <c r="B99" s="1" t="s">
        <v>166</v>
      </c>
      <c r="C99" s="1" t="s">
        <v>315</v>
      </c>
      <c r="D99" s="1" t="s">
        <v>274</v>
      </c>
      <c r="E99" s="1" t="s">
        <v>54</v>
      </c>
      <c r="G99" s="1" t="s">
        <v>167</v>
      </c>
      <c r="W99" s="1" t="str">
        <f t="shared" si="56"/>
        <v/>
      </c>
      <c r="X99" s="1" t="str">
        <f t="shared" si="57"/>
        <v/>
      </c>
      <c r="Y99" s="1" t="str">
        <f t="shared" si="58"/>
        <v/>
      </c>
      <c r="Z99" s="1" t="str">
        <f t="shared" si="59"/>
        <v/>
      </c>
      <c r="AA99" s="1" t="str">
        <f t="shared" si="60"/>
        <v/>
      </c>
      <c r="AB99" s="1" t="str">
        <f t="shared" si="61"/>
        <v/>
      </c>
      <c r="AC99" s="1" t="str">
        <f t="shared" si="62"/>
        <v/>
      </c>
      <c r="AD99" s="1" t="str">
        <f t="shared" si="63"/>
        <v/>
      </c>
      <c r="AE99" s="1" t="str">
        <f t="shared" si="64"/>
        <v/>
      </c>
      <c r="AF99" s="1" t="str">
        <f t="shared" si="65"/>
        <v/>
      </c>
      <c r="AG99" s="1" t="str">
        <f t="shared" si="66"/>
        <v/>
      </c>
      <c r="AH99" s="1" t="str">
        <f t="shared" si="67"/>
        <v/>
      </c>
      <c r="AI99" s="1" t="str">
        <f t="shared" si="68"/>
        <v/>
      </c>
      <c r="AJ99" s="1" t="str">
        <f t="shared" si="69"/>
        <v/>
      </c>
      <c r="AK99" s="1" t="str">
        <f t="shared" si="70"/>
        <v/>
      </c>
      <c r="AL99" s="1" t="str">
        <f t="shared" si="71"/>
        <v/>
      </c>
      <c r="AM99" s="1" t="str">
        <f t="shared" si="72"/>
        <v/>
      </c>
      <c r="AN99" s="1" t="str">
        <f t="shared" si="73"/>
        <v/>
      </c>
      <c r="AO99" s="1" t="str">
        <f t="shared" si="74"/>
        <v/>
      </c>
      <c r="AP99" s="1" t="str">
        <f t="shared" si="75"/>
        <v/>
      </c>
      <c r="AQ99" s="1" t="str">
        <f t="shared" si="76"/>
        <v/>
      </c>
      <c r="AR99" s="4" t="s">
        <v>346</v>
      </c>
      <c r="AS99" s="1" t="s">
        <v>301</v>
      </c>
      <c r="AT99" s="1" t="s">
        <v>311</v>
      </c>
      <c r="AU99" s="1" t="s">
        <v>305</v>
      </c>
      <c r="AV99" s="5" t="s">
        <v>313</v>
      </c>
      <c r="AW99" s="5" t="s">
        <v>313</v>
      </c>
      <c r="AX99" s="6" t="str">
        <f t="shared" si="77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99" s="1" t="str">
        <f t="shared" si="78"/>
        <v>&lt;img src=@img/outdoor.png@&gt;</v>
      </c>
      <c r="AZ99" s="1" t="str">
        <f t="shared" si="79"/>
        <v>&lt;img src=@img/pets.png@&gt;</v>
      </c>
      <c r="BA99" s="1" t="str">
        <f t="shared" si="80"/>
        <v>&lt;img src=@img/easy.png@&gt;</v>
      </c>
      <c r="BB99" s="1" t="str">
        <f t="shared" si="81"/>
        <v/>
      </c>
      <c r="BC99" s="1" t="str">
        <f t="shared" si="82"/>
        <v/>
      </c>
      <c r="BD99" s="1" t="str">
        <f t="shared" si="83"/>
        <v>&lt;img src=@img/outdoor.png@&gt;&lt;img src=@img/pets.png@&gt;&lt;img src=@img/easy.png@&gt;</v>
      </c>
      <c r="BE99" s="1" t="str">
        <f t="shared" si="84"/>
        <v>outdoor pet easy low midtown</v>
      </c>
      <c r="BF99" s="1" t="str">
        <f t="shared" si="85"/>
        <v>Midtown</v>
      </c>
      <c r="BG99" s="1">
        <v>40.550355000000003</v>
      </c>
      <c r="BH99" s="1">
        <v>-105.07907</v>
      </c>
      <c r="BI99" s="1" t="str">
        <f t="shared" si="86"/>
        <v>[40.550355,-105.07907],</v>
      </c>
      <c r="BK99" s="1" t="str">
        <f>IF(BJ99&gt;0,"&lt;img src=@img/kidicon.png@&gt;","")</f>
        <v/>
      </c>
    </row>
    <row r="100" spans="2:64" ht="21" customHeight="1" x14ac:dyDescent="0.25">
      <c r="B100" s="1" t="s">
        <v>631</v>
      </c>
      <c r="C100" s="1" t="s">
        <v>315</v>
      </c>
      <c r="G100" s="9" t="s">
        <v>632</v>
      </c>
      <c r="W100" s="1" t="str">
        <f t="shared" si="56"/>
        <v/>
      </c>
      <c r="X100" s="1" t="str">
        <f t="shared" si="57"/>
        <v/>
      </c>
      <c r="Y100" s="1" t="str">
        <f t="shared" si="58"/>
        <v/>
      </c>
      <c r="Z100" s="1" t="str">
        <f t="shared" si="59"/>
        <v/>
      </c>
      <c r="AA100" s="1" t="str">
        <f t="shared" si="60"/>
        <v/>
      </c>
      <c r="AB100" s="1" t="str">
        <f t="shared" si="61"/>
        <v/>
      </c>
      <c r="AC100" s="1" t="str">
        <f t="shared" si="62"/>
        <v/>
      </c>
      <c r="AD100" s="1" t="str">
        <f t="shared" si="63"/>
        <v/>
      </c>
      <c r="AE100" s="1" t="str">
        <f t="shared" si="64"/>
        <v/>
      </c>
      <c r="AF100" s="1" t="str">
        <f t="shared" si="65"/>
        <v/>
      </c>
      <c r="AG100" s="1" t="str">
        <f t="shared" si="66"/>
        <v/>
      </c>
      <c r="AH100" s="1" t="str">
        <f t="shared" si="67"/>
        <v/>
      </c>
      <c r="AI100" s="1" t="str">
        <f t="shared" si="68"/>
        <v/>
      </c>
      <c r="AJ100" s="1" t="str">
        <f t="shared" si="69"/>
        <v/>
      </c>
      <c r="AK100" s="1" t="str">
        <f t="shared" si="70"/>
        <v/>
      </c>
      <c r="AL100" s="1" t="str">
        <f t="shared" si="71"/>
        <v/>
      </c>
      <c r="AM100" s="1" t="str">
        <f t="shared" si="72"/>
        <v/>
      </c>
      <c r="AN100" s="1" t="str">
        <f t="shared" si="73"/>
        <v/>
      </c>
      <c r="AO100" s="1" t="str">
        <f t="shared" si="74"/>
        <v/>
      </c>
      <c r="AP100" s="1" t="str">
        <f t="shared" si="75"/>
        <v/>
      </c>
      <c r="AQ100" s="1" t="str">
        <f t="shared" si="76"/>
        <v/>
      </c>
      <c r="AR100" s="13" t="s">
        <v>633</v>
      </c>
      <c r="AU100" s="1" t="s">
        <v>305</v>
      </c>
      <c r="AV100" s="1" t="b">
        <v>0</v>
      </c>
      <c r="AW100" s="1" t="b">
        <v>0</v>
      </c>
      <c r="AX100" s="6" t="str">
        <f t="shared" si="77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0" s="1" t="str">
        <f t="shared" si="78"/>
        <v/>
      </c>
      <c r="AZ100" s="1" t="str">
        <f t="shared" si="79"/>
        <v/>
      </c>
      <c r="BA100" s="1" t="str">
        <f t="shared" si="80"/>
        <v>&lt;img src=@img/easy.png@&gt;</v>
      </c>
      <c r="BB100" s="1" t="str">
        <f t="shared" si="81"/>
        <v/>
      </c>
      <c r="BC100" s="1" t="str">
        <f t="shared" si="82"/>
        <v/>
      </c>
      <c r="BD100" s="1" t="str">
        <f t="shared" si="83"/>
        <v>&lt;img src=@img/easy.png@&gt;</v>
      </c>
      <c r="BE100" s="1" t="str">
        <f t="shared" si="84"/>
        <v>easy  midtown</v>
      </c>
      <c r="BF100" s="1" t="str">
        <f t="shared" si="85"/>
        <v>Midtown</v>
      </c>
      <c r="BG100" s="1">
        <v>40.555109999999999</v>
      </c>
      <c r="BH100" s="1">
        <v>-105.07836</v>
      </c>
      <c r="BI100" s="1" t="str">
        <f t="shared" si="86"/>
        <v>[40.55511,-105.07836],</v>
      </c>
    </row>
    <row r="101" spans="2:64" ht="21" customHeight="1" x14ac:dyDescent="0.25">
      <c r="B101" s="1" t="s">
        <v>577</v>
      </c>
      <c r="C101" s="1" t="s">
        <v>315</v>
      </c>
      <c r="D101" s="1" t="s">
        <v>578</v>
      </c>
      <c r="E101" s="1" t="s">
        <v>54</v>
      </c>
      <c r="G101" s="9" t="s">
        <v>579</v>
      </c>
      <c r="H101" s="1">
        <v>1400</v>
      </c>
      <c r="I101" s="1">
        <v>1700</v>
      </c>
      <c r="J101" s="1">
        <v>1400</v>
      </c>
      <c r="K101" s="1">
        <v>1700</v>
      </c>
      <c r="L101" s="1">
        <v>1400</v>
      </c>
      <c r="M101" s="1">
        <v>1700</v>
      </c>
      <c r="N101" s="1">
        <v>1400</v>
      </c>
      <c r="O101" s="1">
        <v>1700</v>
      </c>
      <c r="P101" s="1">
        <v>1400</v>
      </c>
      <c r="Q101" s="1">
        <v>1700</v>
      </c>
      <c r="R101" s="1">
        <v>1400</v>
      </c>
      <c r="S101" s="1">
        <v>1700</v>
      </c>
      <c r="T101" s="1">
        <v>1400</v>
      </c>
      <c r="U101" s="1">
        <v>1700</v>
      </c>
      <c r="V101" s="1" t="s">
        <v>580</v>
      </c>
      <c r="W101" s="1">
        <f t="shared" si="56"/>
        <v>14</v>
      </c>
      <c r="X101" s="1">
        <f t="shared" si="57"/>
        <v>17</v>
      </c>
      <c r="Y101" s="1">
        <f t="shared" si="58"/>
        <v>14</v>
      </c>
      <c r="Z101" s="1">
        <f t="shared" si="59"/>
        <v>17</v>
      </c>
      <c r="AA101" s="1">
        <f t="shared" si="60"/>
        <v>14</v>
      </c>
      <c r="AB101" s="1">
        <f t="shared" si="61"/>
        <v>17</v>
      </c>
      <c r="AC101" s="1">
        <f t="shared" si="62"/>
        <v>14</v>
      </c>
      <c r="AD101" s="1">
        <f t="shared" si="63"/>
        <v>17</v>
      </c>
      <c r="AE101" s="1">
        <f t="shared" si="64"/>
        <v>14</v>
      </c>
      <c r="AF101" s="1">
        <f t="shared" si="65"/>
        <v>17</v>
      </c>
      <c r="AG101" s="1">
        <f t="shared" si="66"/>
        <v>14</v>
      </c>
      <c r="AH101" s="1">
        <f t="shared" si="67"/>
        <v>17</v>
      </c>
      <c r="AI101" s="1">
        <f t="shared" si="68"/>
        <v>14</v>
      </c>
      <c r="AJ101" s="1">
        <f t="shared" si="69"/>
        <v>17</v>
      </c>
      <c r="AK101" s="1" t="str">
        <f t="shared" si="70"/>
        <v>2pm-5pm</v>
      </c>
      <c r="AL101" s="1" t="str">
        <f t="shared" si="71"/>
        <v>2pm-5pm</v>
      </c>
      <c r="AM101" s="1" t="str">
        <f t="shared" si="72"/>
        <v>2pm-5pm</v>
      </c>
      <c r="AN101" s="1" t="str">
        <f t="shared" si="73"/>
        <v>2pm-5pm</v>
      </c>
      <c r="AO101" s="1" t="str">
        <f t="shared" si="74"/>
        <v>2pm-5pm</v>
      </c>
      <c r="AP101" s="1" t="str">
        <f t="shared" si="75"/>
        <v>2pm-5pm</v>
      </c>
      <c r="AQ101" s="1" t="str">
        <f t="shared" si="76"/>
        <v>2pm-5pm</v>
      </c>
      <c r="AR101" s="4" t="s">
        <v>581</v>
      </c>
      <c r="AU101" s="1" t="s">
        <v>305</v>
      </c>
      <c r="AV101" s="5" t="s">
        <v>312</v>
      </c>
      <c r="AW101" s="5" t="s">
        <v>312</v>
      </c>
      <c r="AX101" s="6" t="str">
        <f t="shared" si="77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1" s="1" t="str">
        <f t="shared" si="78"/>
        <v/>
      </c>
      <c r="AZ101" s="1" t="str">
        <f t="shared" si="79"/>
        <v/>
      </c>
      <c r="BA101" s="1" t="str">
        <f t="shared" si="80"/>
        <v>&lt;img src=@img/easy.png@&gt;</v>
      </c>
      <c r="BB101" s="1" t="str">
        <f t="shared" si="81"/>
        <v>&lt;img src=@img/drinkicon.png@&gt;</v>
      </c>
      <c r="BC101" s="1" t="str">
        <f t="shared" si="82"/>
        <v>&lt;img src=@img/foodicon.png@&gt;</v>
      </c>
      <c r="BD101" s="1" t="str">
        <f t="shared" si="83"/>
        <v>&lt;img src=@img/easy.png@&gt;&lt;img src=@img/drinkicon.png@&gt;&lt;img src=@img/foodicon.png@&gt;</v>
      </c>
      <c r="BE101" s="1" t="str">
        <f t="shared" si="84"/>
        <v>drink food easy low midtown</v>
      </c>
      <c r="BF101" s="1" t="str">
        <f t="shared" si="85"/>
        <v>Midtown</v>
      </c>
      <c r="BG101" s="1">
        <v>40.57291</v>
      </c>
      <c r="BH101" s="1">
        <v>-105.11539999999999</v>
      </c>
      <c r="BI101" s="1" t="str">
        <f t="shared" si="86"/>
        <v>[40.57291,-105.1154],</v>
      </c>
    </row>
    <row r="102" spans="2:64" ht="21" customHeight="1" x14ac:dyDescent="0.25">
      <c r="B102" s="1" t="s">
        <v>62</v>
      </c>
      <c r="C102" s="1" t="s">
        <v>434</v>
      </c>
      <c r="D102" s="1" t="s">
        <v>63</v>
      </c>
      <c r="E102" s="1" t="s">
        <v>35</v>
      </c>
      <c r="G102" s="3" t="s">
        <v>64</v>
      </c>
      <c r="W102" s="1" t="str">
        <f t="shared" si="56"/>
        <v/>
      </c>
      <c r="X102" s="1" t="str">
        <f t="shared" si="57"/>
        <v/>
      </c>
      <c r="Y102" s="1" t="str">
        <f t="shared" si="58"/>
        <v/>
      </c>
      <c r="Z102" s="1" t="str">
        <f t="shared" si="59"/>
        <v/>
      </c>
      <c r="AA102" s="1" t="str">
        <f t="shared" si="60"/>
        <v/>
      </c>
      <c r="AB102" s="1" t="str">
        <f t="shared" si="61"/>
        <v/>
      </c>
      <c r="AC102" s="1" t="str">
        <f t="shared" si="62"/>
        <v/>
      </c>
      <c r="AD102" s="1" t="str">
        <f t="shared" si="63"/>
        <v/>
      </c>
      <c r="AE102" s="1" t="str">
        <f t="shared" si="64"/>
        <v/>
      </c>
      <c r="AF102" s="1" t="str">
        <f t="shared" si="65"/>
        <v/>
      </c>
      <c r="AG102" s="1" t="str">
        <f t="shared" si="66"/>
        <v/>
      </c>
      <c r="AH102" s="1" t="str">
        <f t="shared" si="67"/>
        <v/>
      </c>
      <c r="AI102" s="1" t="str">
        <f t="shared" si="68"/>
        <v/>
      </c>
      <c r="AJ102" s="1" t="str">
        <f t="shared" si="69"/>
        <v/>
      </c>
      <c r="AK102" s="1" t="str">
        <f t="shared" si="70"/>
        <v/>
      </c>
      <c r="AL102" s="1" t="str">
        <f t="shared" si="71"/>
        <v/>
      </c>
      <c r="AM102" s="1" t="str">
        <f t="shared" si="72"/>
        <v/>
      </c>
      <c r="AN102" s="1" t="str">
        <f t="shared" si="73"/>
        <v/>
      </c>
      <c r="AO102" s="1" t="str">
        <f t="shared" si="74"/>
        <v/>
      </c>
      <c r="AP102" s="1" t="str">
        <f t="shared" si="75"/>
        <v/>
      </c>
      <c r="AQ102" s="1" t="str">
        <f t="shared" si="76"/>
        <v/>
      </c>
      <c r="AR102" s="1" t="s">
        <v>243</v>
      </c>
      <c r="AU102" s="1" t="s">
        <v>28</v>
      </c>
      <c r="AV102" s="5" t="s">
        <v>313</v>
      </c>
      <c r="AW102" s="5" t="s">
        <v>313</v>
      </c>
      <c r="AX102" s="6" t="str">
        <f t="shared" si="77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2" s="1" t="str">
        <f t="shared" si="78"/>
        <v/>
      </c>
      <c r="AZ102" s="1" t="str">
        <f t="shared" si="79"/>
        <v/>
      </c>
      <c r="BA102" s="1" t="str">
        <f t="shared" si="80"/>
        <v>&lt;img src=@img/medium.png@&gt;</v>
      </c>
      <c r="BB102" s="1" t="str">
        <f t="shared" si="81"/>
        <v/>
      </c>
      <c r="BC102" s="1" t="str">
        <f t="shared" si="82"/>
        <v/>
      </c>
      <c r="BD102" s="1" t="str">
        <f t="shared" si="83"/>
        <v>&lt;img src=@img/medium.png@&gt;</v>
      </c>
      <c r="BE102" s="1" t="str">
        <f t="shared" si="84"/>
        <v>medium high old</v>
      </c>
      <c r="BF102" s="1" t="str">
        <f t="shared" si="85"/>
        <v>Old Town</v>
      </c>
      <c r="BG102" s="1">
        <v>40.587355000000002</v>
      </c>
      <c r="BH102" s="1">
        <v>-105.07316299999999</v>
      </c>
      <c r="BI102" s="1" t="str">
        <f t="shared" si="86"/>
        <v>[40.587355,-105.073163],</v>
      </c>
      <c r="BK102" s="1" t="str">
        <f>IF(BJ102&gt;0,"&lt;img src=@img/kidicon.png@&gt;","")</f>
        <v/>
      </c>
    </row>
    <row r="103" spans="2:64" ht="21" customHeight="1" x14ac:dyDescent="0.25">
      <c r="B103" s="1" t="s">
        <v>200</v>
      </c>
      <c r="C103" s="1" t="s">
        <v>434</v>
      </c>
      <c r="D103" s="1" t="s">
        <v>187</v>
      </c>
      <c r="E103" s="1" t="s">
        <v>439</v>
      </c>
      <c r="G103" s="1" t="s">
        <v>201</v>
      </c>
      <c r="W103" s="1" t="str">
        <f t="shared" si="56"/>
        <v/>
      </c>
      <c r="X103" s="1" t="str">
        <f t="shared" si="57"/>
        <v/>
      </c>
      <c r="Y103" s="1" t="str">
        <f t="shared" si="58"/>
        <v/>
      </c>
      <c r="Z103" s="1" t="str">
        <f t="shared" si="59"/>
        <v/>
      </c>
      <c r="AA103" s="1" t="str">
        <f t="shared" si="60"/>
        <v/>
      </c>
      <c r="AB103" s="1" t="str">
        <f t="shared" si="61"/>
        <v/>
      </c>
      <c r="AC103" s="1" t="str">
        <f t="shared" si="62"/>
        <v/>
      </c>
      <c r="AD103" s="1" t="str">
        <f t="shared" si="63"/>
        <v/>
      </c>
      <c r="AE103" s="1" t="str">
        <f t="shared" si="64"/>
        <v/>
      </c>
      <c r="AF103" s="1" t="str">
        <f t="shared" si="65"/>
        <v/>
      </c>
      <c r="AG103" s="1" t="str">
        <f t="shared" si="66"/>
        <v/>
      </c>
      <c r="AH103" s="1" t="str">
        <f t="shared" si="67"/>
        <v/>
      </c>
      <c r="AI103" s="1" t="str">
        <f t="shared" si="68"/>
        <v/>
      </c>
      <c r="AJ103" s="1" t="str">
        <f t="shared" si="69"/>
        <v/>
      </c>
      <c r="AK103" s="1" t="str">
        <f t="shared" si="70"/>
        <v/>
      </c>
      <c r="AL103" s="1" t="str">
        <f t="shared" si="71"/>
        <v/>
      </c>
      <c r="AM103" s="1" t="str">
        <f t="shared" si="72"/>
        <v/>
      </c>
      <c r="AN103" s="1" t="str">
        <f t="shared" si="73"/>
        <v/>
      </c>
      <c r="AO103" s="1" t="str">
        <f t="shared" si="74"/>
        <v/>
      </c>
      <c r="AP103" s="1" t="str">
        <f t="shared" si="75"/>
        <v/>
      </c>
      <c r="AQ103" s="1" t="str">
        <f t="shared" si="76"/>
        <v/>
      </c>
      <c r="AR103" s="4" t="s">
        <v>356</v>
      </c>
      <c r="AU103" s="1" t="s">
        <v>28</v>
      </c>
      <c r="AV103" s="5" t="s">
        <v>313</v>
      </c>
      <c r="AW103" s="5" t="s">
        <v>313</v>
      </c>
      <c r="AX103" s="6" t="str">
        <f t="shared" si="77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3" s="1" t="str">
        <f t="shared" si="78"/>
        <v/>
      </c>
      <c r="AZ103" s="1" t="str">
        <f t="shared" si="79"/>
        <v/>
      </c>
      <c r="BA103" s="1" t="str">
        <f t="shared" si="80"/>
        <v>&lt;img src=@img/medium.png@&gt;</v>
      </c>
      <c r="BB103" s="1" t="str">
        <f t="shared" si="81"/>
        <v/>
      </c>
      <c r="BC103" s="1" t="str">
        <f t="shared" si="82"/>
        <v/>
      </c>
      <c r="BD103" s="1" t="str">
        <f t="shared" si="83"/>
        <v>&lt;img src=@img/medium.png@&gt;</v>
      </c>
      <c r="BE103" s="1" t="str">
        <f t="shared" si="84"/>
        <v>medium med old</v>
      </c>
      <c r="BF103" s="1" t="str">
        <f t="shared" si="85"/>
        <v>Old Town</v>
      </c>
      <c r="BG103" s="1">
        <v>40.590091999999999</v>
      </c>
      <c r="BH103" s="1">
        <v>-105.07255000000001</v>
      </c>
      <c r="BI103" s="1" t="str">
        <f t="shared" si="86"/>
        <v>[40.590092,-105.07255],</v>
      </c>
      <c r="BK103" s="1" t="str">
        <f>IF(BJ103&gt;0,"&lt;img src=@img/kidicon.png@&gt;","")</f>
        <v/>
      </c>
    </row>
    <row r="104" spans="2:64" ht="21" customHeight="1" x14ac:dyDescent="0.25">
      <c r="B104" s="1" t="s">
        <v>402</v>
      </c>
      <c r="C104" s="1" t="s">
        <v>434</v>
      </c>
      <c r="D104" s="1" t="s">
        <v>132</v>
      </c>
      <c r="E104" s="1" t="s">
        <v>439</v>
      </c>
      <c r="G104" s="16" t="s">
        <v>403</v>
      </c>
      <c r="W104" s="1" t="str">
        <f t="shared" si="56"/>
        <v/>
      </c>
      <c r="X104" s="1" t="str">
        <f t="shared" si="57"/>
        <v/>
      </c>
      <c r="Y104" s="1" t="str">
        <f t="shared" si="58"/>
        <v/>
      </c>
      <c r="Z104" s="1" t="str">
        <f t="shared" si="59"/>
        <v/>
      </c>
      <c r="AA104" s="1" t="str">
        <f t="shared" si="60"/>
        <v/>
      </c>
      <c r="AB104" s="1" t="str">
        <f t="shared" si="61"/>
        <v/>
      </c>
      <c r="AC104" s="1" t="str">
        <f t="shared" si="62"/>
        <v/>
      </c>
      <c r="AD104" s="1" t="str">
        <f t="shared" si="63"/>
        <v/>
      </c>
      <c r="AE104" s="1" t="str">
        <f t="shared" si="64"/>
        <v/>
      </c>
      <c r="AF104" s="1" t="str">
        <f t="shared" si="65"/>
        <v/>
      </c>
      <c r="AG104" s="1" t="str">
        <f t="shared" si="66"/>
        <v/>
      </c>
      <c r="AH104" s="1" t="str">
        <f t="shared" si="67"/>
        <v/>
      </c>
      <c r="AI104" s="1" t="str">
        <f t="shared" si="68"/>
        <v/>
      </c>
      <c r="AJ104" s="1" t="str">
        <f t="shared" si="69"/>
        <v/>
      </c>
      <c r="AK104" s="1" t="str">
        <f t="shared" si="70"/>
        <v/>
      </c>
      <c r="AL104" s="1" t="str">
        <f t="shared" si="71"/>
        <v/>
      </c>
      <c r="AM104" s="1" t="str">
        <f t="shared" si="72"/>
        <v/>
      </c>
      <c r="AN104" s="1" t="str">
        <f t="shared" si="73"/>
        <v/>
      </c>
      <c r="AO104" s="1" t="str">
        <f t="shared" si="74"/>
        <v/>
      </c>
      <c r="AP104" s="1" t="str">
        <f t="shared" si="75"/>
        <v/>
      </c>
      <c r="AQ104" s="1" t="str">
        <f t="shared" si="76"/>
        <v/>
      </c>
      <c r="AR104" s="1" t="s">
        <v>404</v>
      </c>
      <c r="AS104" s="1" t="s">
        <v>301</v>
      </c>
      <c r="AU104" s="1" t="s">
        <v>28</v>
      </c>
      <c r="AV104" s="5" t="s">
        <v>313</v>
      </c>
      <c r="AW104" s="5" t="s">
        <v>313</v>
      </c>
      <c r="AX104" s="6" t="str">
        <f t="shared" si="77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4" s="1" t="str">
        <f t="shared" si="78"/>
        <v>&lt;img src=@img/outdoor.png@&gt;</v>
      </c>
      <c r="AZ104" s="1" t="str">
        <f t="shared" si="79"/>
        <v/>
      </c>
      <c r="BA104" s="1" t="str">
        <f t="shared" si="80"/>
        <v>&lt;img src=@img/medium.png@&gt;</v>
      </c>
      <c r="BB104" s="1" t="str">
        <f t="shared" si="81"/>
        <v/>
      </c>
      <c r="BC104" s="1" t="str">
        <f t="shared" si="82"/>
        <v/>
      </c>
      <c r="BD104" s="1" t="str">
        <f t="shared" si="83"/>
        <v>&lt;img src=@img/outdoor.png@&gt;&lt;img src=@img/medium.png@&gt;&lt;img src=@img/kidicon.png@&gt;</v>
      </c>
      <c r="BE104" s="1" t="str">
        <f t="shared" si="84"/>
        <v>outdoor medium med old kid</v>
      </c>
      <c r="BF104" s="1" t="str">
        <f t="shared" si="85"/>
        <v>Old Town</v>
      </c>
      <c r="BG104" s="1">
        <v>40.588638000000003</v>
      </c>
      <c r="BH104" s="1">
        <v>-105.077392</v>
      </c>
      <c r="BI104" s="1" t="str">
        <f t="shared" si="86"/>
        <v>[40.588638,-105.077392],</v>
      </c>
      <c r="BJ104" s="1" t="b">
        <v>1</v>
      </c>
      <c r="BK104" s="1" t="str">
        <f>IF(BJ104&gt;0,"&lt;img src=@img/kidicon.png@&gt;","")</f>
        <v>&lt;img src=@img/kidicon.png@&gt;</v>
      </c>
      <c r="BL104" s="1" t="s">
        <v>446</v>
      </c>
    </row>
    <row r="105" spans="2:64" ht="21" customHeight="1" x14ac:dyDescent="0.25">
      <c r="B105" s="1" t="s">
        <v>679</v>
      </c>
      <c r="C105" s="1" t="s">
        <v>437</v>
      </c>
      <c r="E105" s="1" t="s">
        <v>439</v>
      </c>
      <c r="G105" s="1" t="s">
        <v>703</v>
      </c>
      <c r="H105" s="1">
        <v>1600</v>
      </c>
      <c r="I105" s="1">
        <v>1900</v>
      </c>
      <c r="J105" s="1">
        <v>1600</v>
      </c>
      <c r="K105" s="1">
        <v>1900</v>
      </c>
      <c r="L105" s="1">
        <v>1600</v>
      </c>
      <c r="M105" s="1">
        <v>1900</v>
      </c>
      <c r="N105" s="1">
        <v>1600</v>
      </c>
      <c r="O105" s="1">
        <v>1900</v>
      </c>
      <c r="P105" s="1">
        <v>1600</v>
      </c>
      <c r="Q105" s="1">
        <v>2400</v>
      </c>
      <c r="R105" s="1">
        <v>1600</v>
      </c>
      <c r="S105" s="1">
        <v>1900</v>
      </c>
      <c r="T105" s="1">
        <v>1600</v>
      </c>
      <c r="U105" s="1">
        <v>1900</v>
      </c>
      <c r="V105" s="6" t="s">
        <v>721</v>
      </c>
      <c r="W105" s="1">
        <f t="shared" si="56"/>
        <v>16</v>
      </c>
      <c r="X105" s="1">
        <f t="shared" si="57"/>
        <v>19</v>
      </c>
      <c r="Y105" s="1">
        <f t="shared" si="58"/>
        <v>16</v>
      </c>
      <c r="Z105" s="1">
        <f t="shared" si="59"/>
        <v>19</v>
      </c>
      <c r="AA105" s="1">
        <f t="shared" si="60"/>
        <v>16</v>
      </c>
      <c r="AB105" s="1">
        <f t="shared" si="61"/>
        <v>19</v>
      </c>
      <c r="AC105" s="1">
        <f t="shared" si="62"/>
        <v>16</v>
      </c>
      <c r="AD105" s="1">
        <f t="shared" si="63"/>
        <v>19</v>
      </c>
      <c r="AE105" s="1">
        <f t="shared" si="64"/>
        <v>16</v>
      </c>
      <c r="AF105" s="1">
        <f t="shared" si="65"/>
        <v>24</v>
      </c>
      <c r="AG105" s="1">
        <f t="shared" si="66"/>
        <v>16</v>
      </c>
      <c r="AH105" s="1">
        <f t="shared" si="67"/>
        <v>19</v>
      </c>
      <c r="AI105" s="1">
        <f t="shared" si="68"/>
        <v>16</v>
      </c>
      <c r="AJ105" s="1">
        <f t="shared" si="69"/>
        <v>19</v>
      </c>
      <c r="AK105" s="1" t="str">
        <f t="shared" si="70"/>
        <v>4pm-7pm</v>
      </c>
      <c r="AL105" s="1" t="str">
        <f t="shared" si="71"/>
        <v>4pm-7pm</v>
      </c>
      <c r="AM105" s="1" t="str">
        <f t="shared" si="72"/>
        <v>4pm-7pm</v>
      </c>
      <c r="AN105" s="1" t="str">
        <f t="shared" si="73"/>
        <v>4pm-7pm</v>
      </c>
      <c r="AO105" s="1" t="str">
        <f t="shared" si="74"/>
        <v>4pm-12am</v>
      </c>
      <c r="AP105" s="1" t="str">
        <f t="shared" si="75"/>
        <v>4pm-7pm</v>
      </c>
      <c r="AQ105" s="1" t="str">
        <f t="shared" si="76"/>
        <v>4pm-7pm</v>
      </c>
      <c r="AR105" s="1" t="s">
        <v>735</v>
      </c>
      <c r="AS105" s="1" t="s">
        <v>301</v>
      </c>
      <c r="AU105" s="1" t="s">
        <v>28</v>
      </c>
      <c r="AV105" s="5" t="s">
        <v>312</v>
      </c>
      <c r="AW105" s="5" t="s">
        <v>312</v>
      </c>
      <c r="AX105" s="6" t="str">
        <f t="shared" si="77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5" s="1" t="str">
        <f t="shared" si="78"/>
        <v>&lt;img src=@img/outdoor.png@&gt;</v>
      </c>
      <c r="AZ105" s="1" t="str">
        <f t="shared" si="79"/>
        <v/>
      </c>
      <c r="BA105" s="1" t="str">
        <f t="shared" si="80"/>
        <v>&lt;img src=@img/medium.png@&gt;</v>
      </c>
      <c r="BB105" s="1" t="str">
        <f t="shared" si="81"/>
        <v>&lt;img src=@img/drinkicon.png@&gt;</v>
      </c>
      <c r="BC105" s="1" t="str">
        <f t="shared" si="82"/>
        <v>&lt;img src=@img/foodicon.png@&gt;</v>
      </c>
      <c r="BD105" s="1" t="str">
        <f t="shared" si="83"/>
        <v>&lt;img src=@img/outdoor.png@&gt;&lt;img src=@img/medium.png@&gt;&lt;img src=@img/drinkicon.png@&gt;&lt;img src=@img/foodicon.png@&gt;</v>
      </c>
      <c r="BE105" s="1" t="str">
        <f t="shared" si="84"/>
        <v>outdoor drink food medium med cwest</v>
      </c>
      <c r="BF105" s="1" t="str">
        <f t="shared" si="85"/>
        <v>Campus West</v>
      </c>
      <c r="BG105" s="1">
        <v>40.575319999999998</v>
      </c>
      <c r="BH105" s="1">
        <v>-105.10038</v>
      </c>
      <c r="BI105" s="1" t="str">
        <f t="shared" si="86"/>
        <v>[40.57532,-105.10038],</v>
      </c>
    </row>
    <row r="106" spans="2:64" ht="21" customHeight="1" x14ac:dyDescent="0.25">
      <c r="B106" s="1" t="s">
        <v>121</v>
      </c>
      <c r="C106" s="1" t="s">
        <v>315</v>
      </c>
      <c r="D106" s="1" t="s">
        <v>104</v>
      </c>
      <c r="E106" s="1" t="s">
        <v>35</v>
      </c>
      <c r="G106" s="3" t="s">
        <v>122</v>
      </c>
      <c r="H106" s="1">
        <v>1500</v>
      </c>
      <c r="I106" s="1">
        <v>1800</v>
      </c>
      <c r="J106" s="1">
        <v>1500</v>
      </c>
      <c r="K106" s="1">
        <v>1800</v>
      </c>
      <c r="L106" s="1">
        <v>1500</v>
      </c>
      <c r="M106" s="1">
        <v>1800</v>
      </c>
      <c r="N106" s="1">
        <v>1500</v>
      </c>
      <c r="O106" s="1">
        <v>1800</v>
      </c>
      <c r="P106" s="1">
        <v>1500</v>
      </c>
      <c r="Q106" s="1">
        <v>1800</v>
      </c>
      <c r="R106" s="1">
        <v>1500</v>
      </c>
      <c r="S106" s="1">
        <v>1800</v>
      </c>
      <c r="T106" s="1">
        <v>1500</v>
      </c>
      <c r="U106" s="1">
        <v>1800</v>
      </c>
      <c r="V106" s="1" t="s">
        <v>514</v>
      </c>
      <c r="W106" s="1">
        <f t="shared" si="56"/>
        <v>15</v>
      </c>
      <c r="X106" s="1">
        <f t="shared" si="57"/>
        <v>18</v>
      </c>
      <c r="Y106" s="1">
        <f t="shared" si="58"/>
        <v>15</v>
      </c>
      <c r="Z106" s="1">
        <f t="shared" si="59"/>
        <v>18</v>
      </c>
      <c r="AA106" s="1">
        <f t="shared" si="60"/>
        <v>15</v>
      </c>
      <c r="AB106" s="1">
        <f t="shared" si="61"/>
        <v>18</v>
      </c>
      <c r="AC106" s="1">
        <f t="shared" si="62"/>
        <v>15</v>
      </c>
      <c r="AD106" s="1">
        <f t="shared" si="63"/>
        <v>18</v>
      </c>
      <c r="AE106" s="1">
        <f t="shared" si="64"/>
        <v>15</v>
      </c>
      <c r="AF106" s="1">
        <f t="shared" si="65"/>
        <v>18</v>
      </c>
      <c r="AG106" s="1">
        <f t="shared" si="66"/>
        <v>15</v>
      </c>
      <c r="AH106" s="1">
        <f t="shared" si="67"/>
        <v>18</v>
      </c>
      <c r="AI106" s="1">
        <f t="shared" si="68"/>
        <v>15</v>
      </c>
      <c r="AJ106" s="1">
        <f t="shared" si="69"/>
        <v>18</v>
      </c>
      <c r="AK106" s="1" t="str">
        <f t="shared" si="70"/>
        <v>3pm-6pm</v>
      </c>
      <c r="AL106" s="1" t="str">
        <f t="shared" si="71"/>
        <v>3pm-6pm</v>
      </c>
      <c r="AM106" s="1" t="str">
        <f t="shared" si="72"/>
        <v>3pm-6pm</v>
      </c>
      <c r="AN106" s="1" t="str">
        <f t="shared" si="73"/>
        <v>3pm-6pm</v>
      </c>
      <c r="AO106" s="1" t="str">
        <f t="shared" si="74"/>
        <v>3pm-6pm</v>
      </c>
      <c r="AP106" s="1" t="str">
        <f t="shared" si="75"/>
        <v>3pm-6pm</v>
      </c>
      <c r="AQ106" s="1" t="str">
        <f t="shared" si="76"/>
        <v>3pm-6pm</v>
      </c>
      <c r="AR106" s="4" t="s">
        <v>334</v>
      </c>
      <c r="AS106" s="1" t="s">
        <v>301</v>
      </c>
      <c r="AU106" s="1" t="s">
        <v>305</v>
      </c>
      <c r="AV106" s="5" t="s">
        <v>312</v>
      </c>
      <c r="AW106" s="5" t="s">
        <v>312</v>
      </c>
      <c r="AX106" s="6" t="str">
        <f t="shared" si="77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6" s="1" t="str">
        <f t="shared" si="78"/>
        <v>&lt;img src=@img/outdoor.png@&gt;</v>
      </c>
      <c r="AZ106" s="1" t="str">
        <f t="shared" si="79"/>
        <v/>
      </c>
      <c r="BA106" s="1" t="str">
        <f t="shared" si="80"/>
        <v>&lt;img src=@img/easy.png@&gt;</v>
      </c>
      <c r="BB106" s="1" t="str">
        <f t="shared" si="81"/>
        <v>&lt;img src=@img/drinkicon.png@&gt;</v>
      </c>
      <c r="BC106" s="1" t="str">
        <f t="shared" si="82"/>
        <v>&lt;img src=@img/foodicon.png@&gt;</v>
      </c>
      <c r="BD106" s="1" t="str">
        <f t="shared" si="83"/>
        <v>&lt;img src=@img/outdoor.png@&gt;&lt;img src=@img/easy.png@&gt;&lt;img src=@img/drinkicon.png@&gt;&lt;img src=@img/foodicon.png@&gt;</v>
      </c>
      <c r="BE106" s="1" t="str">
        <f t="shared" si="84"/>
        <v>outdoor drink food easy high midtown</v>
      </c>
      <c r="BF106" s="1" t="str">
        <f t="shared" si="85"/>
        <v>Midtown</v>
      </c>
      <c r="BG106" s="1">
        <v>40.551181</v>
      </c>
      <c r="BH106" s="1">
        <v>-105.07652</v>
      </c>
      <c r="BI106" s="1" t="str">
        <f t="shared" si="86"/>
        <v>[40.551181,-105.07652],</v>
      </c>
      <c r="BK106" s="1" t="str">
        <f>IF(BJ106&gt;0,"&lt;img src=@img/kidicon.png@&gt;","")</f>
        <v/>
      </c>
    </row>
    <row r="107" spans="2:64" ht="21" customHeight="1" x14ac:dyDescent="0.25">
      <c r="B107" s="1" t="s">
        <v>168</v>
      </c>
      <c r="C107" s="1" t="s">
        <v>314</v>
      </c>
      <c r="D107" s="1" t="s">
        <v>154</v>
      </c>
      <c r="E107" s="1" t="s">
        <v>54</v>
      </c>
      <c r="G107" s="1" t="s">
        <v>169</v>
      </c>
      <c r="H107" s="1">
        <v>1500</v>
      </c>
      <c r="I107" s="1">
        <v>1900</v>
      </c>
      <c r="J107" s="1">
        <v>1100</v>
      </c>
      <c r="K107" s="1">
        <v>2030</v>
      </c>
      <c r="L107" s="1">
        <v>1500</v>
      </c>
      <c r="M107" s="1">
        <v>1900</v>
      </c>
      <c r="N107" s="1">
        <v>1500</v>
      </c>
      <c r="O107" s="1">
        <v>1900</v>
      </c>
      <c r="P107" s="1">
        <v>1500</v>
      </c>
      <c r="Q107" s="1">
        <v>1900</v>
      </c>
      <c r="R107" s="1">
        <v>1500</v>
      </c>
      <c r="S107" s="1">
        <v>1900</v>
      </c>
      <c r="T107" s="1">
        <v>1500</v>
      </c>
      <c r="U107" s="1">
        <v>1900</v>
      </c>
      <c r="V107" s="1" t="s">
        <v>515</v>
      </c>
      <c r="W107" s="1">
        <f t="shared" si="56"/>
        <v>15</v>
      </c>
      <c r="X107" s="1">
        <f t="shared" si="57"/>
        <v>19</v>
      </c>
      <c r="Y107" s="1">
        <f t="shared" si="58"/>
        <v>11</v>
      </c>
      <c r="Z107" s="1">
        <f t="shared" si="59"/>
        <v>20.3</v>
      </c>
      <c r="AA107" s="1">
        <f t="shared" si="60"/>
        <v>15</v>
      </c>
      <c r="AB107" s="1">
        <f t="shared" si="61"/>
        <v>19</v>
      </c>
      <c r="AC107" s="1">
        <f t="shared" si="62"/>
        <v>15</v>
      </c>
      <c r="AD107" s="1">
        <f t="shared" si="63"/>
        <v>19</v>
      </c>
      <c r="AE107" s="1">
        <f t="shared" si="64"/>
        <v>15</v>
      </c>
      <c r="AF107" s="1">
        <f t="shared" si="65"/>
        <v>19</v>
      </c>
      <c r="AG107" s="1">
        <f t="shared" si="66"/>
        <v>15</v>
      </c>
      <c r="AH107" s="1">
        <f t="shared" si="67"/>
        <v>19</v>
      </c>
      <c r="AI107" s="1">
        <f t="shared" si="68"/>
        <v>15</v>
      </c>
      <c r="AJ107" s="1">
        <f t="shared" si="69"/>
        <v>19</v>
      </c>
      <c r="AK107" s="1" t="str">
        <f t="shared" si="70"/>
        <v>3pm-7pm</v>
      </c>
      <c r="AL107" s="1" t="str">
        <f t="shared" si="71"/>
        <v>11am-8.3pm</v>
      </c>
      <c r="AM107" s="1" t="str">
        <f t="shared" si="72"/>
        <v>3pm-7pm</v>
      </c>
      <c r="AN107" s="1" t="str">
        <f t="shared" si="73"/>
        <v>3pm-7pm</v>
      </c>
      <c r="AO107" s="1" t="str">
        <f t="shared" si="74"/>
        <v>3pm-7pm</v>
      </c>
      <c r="AP107" s="1" t="str">
        <f t="shared" si="75"/>
        <v>3pm-7pm</v>
      </c>
      <c r="AQ107" s="1" t="str">
        <f t="shared" si="76"/>
        <v>3pm-7pm</v>
      </c>
      <c r="AR107" s="4" t="s">
        <v>347</v>
      </c>
      <c r="AU107" s="1" t="s">
        <v>305</v>
      </c>
      <c r="AV107" s="5" t="s">
        <v>312</v>
      </c>
      <c r="AW107" s="5" t="s">
        <v>313</v>
      </c>
      <c r="AX107" s="6" t="str">
        <f t="shared" si="77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7" s="1" t="str">
        <f t="shared" si="78"/>
        <v/>
      </c>
      <c r="AZ107" s="1" t="str">
        <f t="shared" si="79"/>
        <v/>
      </c>
      <c r="BA107" s="1" t="str">
        <f t="shared" si="80"/>
        <v>&lt;img src=@img/easy.png@&gt;</v>
      </c>
      <c r="BB107" s="1" t="str">
        <f t="shared" si="81"/>
        <v>&lt;img src=@img/drinkicon.png@&gt;</v>
      </c>
      <c r="BC107" s="1" t="str">
        <f t="shared" si="82"/>
        <v/>
      </c>
      <c r="BD107" s="1" t="str">
        <f t="shared" si="83"/>
        <v>&lt;img src=@img/easy.png@&gt;&lt;img src=@img/drinkicon.png@&gt;</v>
      </c>
      <c r="BE107" s="1" t="str">
        <f t="shared" si="84"/>
        <v>drink easy low campus</v>
      </c>
      <c r="BF107" s="1" t="str">
        <f t="shared" si="85"/>
        <v>Near Campus</v>
      </c>
      <c r="BG107" s="1">
        <v>40.566623999999997</v>
      </c>
      <c r="BH107" s="1">
        <v>-105.07869100000001</v>
      </c>
      <c r="BI107" s="1" t="str">
        <f t="shared" si="86"/>
        <v>[40.566624,-105.078691],</v>
      </c>
      <c r="BK107" s="1" t="str">
        <f>IF(BJ107&gt;0,"&lt;img src=@img/kidicon.png@&gt;","")</f>
        <v/>
      </c>
    </row>
    <row r="108" spans="2:64" ht="21" customHeight="1" x14ac:dyDescent="0.25">
      <c r="B108" s="1" t="s">
        <v>202</v>
      </c>
      <c r="C108" s="1" t="s">
        <v>434</v>
      </c>
      <c r="D108" s="1" t="s">
        <v>274</v>
      </c>
      <c r="E108" s="1" t="s">
        <v>439</v>
      </c>
      <c r="G108" s="1" t="s">
        <v>203</v>
      </c>
      <c r="W108" s="1" t="str">
        <f t="shared" si="56"/>
        <v/>
      </c>
      <c r="X108" s="1" t="str">
        <f t="shared" si="57"/>
        <v/>
      </c>
      <c r="Y108" s="1" t="str">
        <f t="shared" si="58"/>
        <v/>
      </c>
      <c r="Z108" s="1" t="str">
        <f t="shared" si="59"/>
        <v/>
      </c>
      <c r="AA108" s="1" t="str">
        <f t="shared" si="60"/>
        <v/>
      </c>
      <c r="AB108" s="1" t="str">
        <f t="shared" si="61"/>
        <v/>
      </c>
      <c r="AC108" s="1" t="str">
        <f t="shared" si="62"/>
        <v/>
      </c>
      <c r="AD108" s="1" t="str">
        <f t="shared" si="63"/>
        <v/>
      </c>
      <c r="AE108" s="1" t="str">
        <f t="shared" si="64"/>
        <v/>
      </c>
      <c r="AF108" s="1" t="str">
        <f t="shared" si="65"/>
        <v/>
      </c>
      <c r="AG108" s="1" t="str">
        <f t="shared" si="66"/>
        <v/>
      </c>
      <c r="AH108" s="1" t="str">
        <f t="shared" si="67"/>
        <v/>
      </c>
      <c r="AI108" s="1" t="str">
        <f t="shared" si="68"/>
        <v/>
      </c>
      <c r="AJ108" s="1" t="str">
        <f t="shared" si="69"/>
        <v/>
      </c>
      <c r="AK108" s="1" t="str">
        <f t="shared" si="70"/>
        <v/>
      </c>
      <c r="AL108" s="1" t="str">
        <f t="shared" si="71"/>
        <v/>
      </c>
      <c r="AM108" s="1" t="str">
        <f t="shared" si="72"/>
        <v/>
      </c>
      <c r="AN108" s="1" t="str">
        <f t="shared" si="73"/>
        <v/>
      </c>
      <c r="AO108" s="1" t="str">
        <f t="shared" si="74"/>
        <v/>
      </c>
      <c r="AP108" s="1" t="str">
        <f t="shared" si="75"/>
        <v/>
      </c>
      <c r="AQ108" s="1" t="str">
        <f t="shared" si="76"/>
        <v/>
      </c>
      <c r="AR108" s="4" t="s">
        <v>357</v>
      </c>
      <c r="AS108" s="1" t="s">
        <v>301</v>
      </c>
      <c r="AT108" s="1" t="s">
        <v>311</v>
      </c>
      <c r="AU108" s="1" t="s">
        <v>28</v>
      </c>
      <c r="AV108" s="5" t="s">
        <v>313</v>
      </c>
      <c r="AW108" s="5" t="s">
        <v>313</v>
      </c>
      <c r="AX108" s="6" t="str">
        <f t="shared" si="77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08" s="1" t="str">
        <f t="shared" si="78"/>
        <v>&lt;img src=@img/outdoor.png@&gt;</v>
      </c>
      <c r="AZ108" s="1" t="str">
        <f t="shared" si="79"/>
        <v>&lt;img src=@img/pets.png@&gt;</v>
      </c>
      <c r="BA108" s="1" t="str">
        <f t="shared" si="80"/>
        <v>&lt;img src=@img/medium.png@&gt;</v>
      </c>
      <c r="BB108" s="1" t="str">
        <f t="shared" si="81"/>
        <v/>
      </c>
      <c r="BC108" s="1" t="str">
        <f t="shared" si="82"/>
        <v/>
      </c>
      <c r="BD108" s="1" t="str">
        <f t="shared" si="83"/>
        <v>&lt;img src=@img/outdoor.png@&gt;&lt;img src=@img/pets.png@&gt;&lt;img src=@img/medium.png@&gt;</v>
      </c>
      <c r="BE108" s="1" t="str">
        <f t="shared" si="84"/>
        <v>outdoor pet medium med old</v>
      </c>
      <c r="BF108" s="1" t="str">
        <f t="shared" si="85"/>
        <v>Old Town</v>
      </c>
      <c r="BG108" s="1">
        <v>40.593415</v>
      </c>
      <c r="BH108" s="1">
        <v>-105.066874</v>
      </c>
      <c r="BI108" s="1" t="str">
        <f t="shared" si="86"/>
        <v>[40.593415,-105.066874],</v>
      </c>
      <c r="BK108" s="1" t="str">
        <f>IF(BJ108&gt;0,"&lt;img src=@img/kidicon.png@&gt;","")</f>
        <v/>
      </c>
    </row>
    <row r="109" spans="2:64" ht="21" customHeight="1" x14ac:dyDescent="0.25">
      <c r="B109" s="1" t="s">
        <v>170</v>
      </c>
      <c r="C109" s="1" t="s">
        <v>314</v>
      </c>
      <c r="D109" s="1" t="s">
        <v>57</v>
      </c>
      <c r="E109" s="1" t="s">
        <v>439</v>
      </c>
      <c r="G109" s="1" t="s">
        <v>171</v>
      </c>
      <c r="J109" s="1">
        <v>1530</v>
      </c>
      <c r="K109" s="1">
        <v>1800</v>
      </c>
      <c r="L109" s="1">
        <v>1530</v>
      </c>
      <c r="M109" s="1">
        <v>1800</v>
      </c>
      <c r="N109" s="1">
        <v>1530</v>
      </c>
      <c r="O109" s="1">
        <v>1800</v>
      </c>
      <c r="P109" s="1">
        <v>1530</v>
      </c>
      <c r="Q109" s="1">
        <v>1800</v>
      </c>
      <c r="R109" s="1">
        <v>1530</v>
      </c>
      <c r="S109" s="1">
        <v>1800</v>
      </c>
      <c r="V109" s="1" t="s">
        <v>557</v>
      </c>
      <c r="W109" s="1" t="str">
        <f t="shared" si="56"/>
        <v/>
      </c>
      <c r="X109" s="1" t="str">
        <f t="shared" si="57"/>
        <v/>
      </c>
      <c r="Y109" s="1">
        <f t="shared" si="58"/>
        <v>15.3</v>
      </c>
      <c r="Z109" s="1">
        <f t="shared" si="59"/>
        <v>18</v>
      </c>
      <c r="AA109" s="1">
        <f t="shared" si="60"/>
        <v>15.3</v>
      </c>
      <c r="AB109" s="1">
        <f t="shared" si="61"/>
        <v>18</v>
      </c>
      <c r="AC109" s="1">
        <f t="shared" si="62"/>
        <v>15.3</v>
      </c>
      <c r="AD109" s="1">
        <f t="shared" si="63"/>
        <v>18</v>
      </c>
      <c r="AE109" s="1">
        <f t="shared" si="64"/>
        <v>15.3</v>
      </c>
      <c r="AF109" s="1">
        <f t="shared" si="65"/>
        <v>18</v>
      </c>
      <c r="AG109" s="1">
        <f t="shared" si="66"/>
        <v>15.3</v>
      </c>
      <c r="AH109" s="1">
        <f t="shared" si="67"/>
        <v>18</v>
      </c>
      <c r="AI109" s="1" t="str">
        <f t="shared" si="68"/>
        <v/>
      </c>
      <c r="AJ109" s="1" t="str">
        <f t="shared" si="69"/>
        <v/>
      </c>
      <c r="AK109" s="1" t="str">
        <f t="shared" si="70"/>
        <v/>
      </c>
      <c r="AL109" s="1" t="str">
        <f t="shared" si="71"/>
        <v>3.3pm-6pm</v>
      </c>
      <c r="AM109" s="1" t="str">
        <f t="shared" si="72"/>
        <v>3.3pm-6pm</v>
      </c>
      <c r="AN109" s="1" t="str">
        <f t="shared" si="73"/>
        <v>3.3pm-6pm</v>
      </c>
      <c r="AO109" s="1" t="str">
        <f t="shared" si="74"/>
        <v>3.3pm-6pm</v>
      </c>
      <c r="AP109" s="1" t="str">
        <f t="shared" si="75"/>
        <v>3.3pm-6pm</v>
      </c>
      <c r="AQ109" s="1" t="str">
        <f t="shared" si="76"/>
        <v/>
      </c>
      <c r="AR109" s="4" t="s">
        <v>348</v>
      </c>
      <c r="AS109" s="1" t="s">
        <v>301</v>
      </c>
      <c r="AU109" s="1" t="s">
        <v>305</v>
      </c>
      <c r="AV109" s="5" t="s">
        <v>312</v>
      </c>
      <c r="AW109" s="5" t="s">
        <v>312</v>
      </c>
      <c r="AX109" s="6" t="str">
        <f t="shared" si="77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09" s="1" t="str">
        <f t="shared" si="78"/>
        <v>&lt;img src=@img/outdoor.png@&gt;</v>
      </c>
      <c r="AZ109" s="1" t="str">
        <f t="shared" si="79"/>
        <v/>
      </c>
      <c r="BA109" s="1" t="str">
        <f t="shared" si="80"/>
        <v>&lt;img src=@img/easy.png@&gt;</v>
      </c>
      <c r="BB109" s="1" t="str">
        <f t="shared" si="81"/>
        <v>&lt;img src=@img/drinkicon.png@&gt;</v>
      </c>
      <c r="BC109" s="1" t="str">
        <f t="shared" si="82"/>
        <v>&lt;img src=@img/foodicon.png@&gt;</v>
      </c>
      <c r="BD109" s="1" t="str">
        <f t="shared" si="83"/>
        <v>&lt;img src=@img/outdoor.png@&gt;&lt;img src=@img/easy.png@&gt;&lt;img src=@img/drinkicon.png@&gt;&lt;img src=@img/foodicon.png@&gt;&lt;img src=@img/kidicon.png@&gt;</v>
      </c>
      <c r="BE109" s="1" t="str">
        <f t="shared" si="84"/>
        <v>outdoor drink food easy med campus kid</v>
      </c>
      <c r="BF109" s="1" t="str">
        <f t="shared" si="85"/>
        <v>Near Campus</v>
      </c>
      <c r="BG109" s="1">
        <v>40.572982000000003</v>
      </c>
      <c r="BH109" s="1">
        <v>-105.076702</v>
      </c>
      <c r="BI109" s="1" t="str">
        <f t="shared" si="86"/>
        <v>[40.572982,-105.076702],</v>
      </c>
      <c r="BJ109" s="1" t="b">
        <v>1</v>
      </c>
      <c r="BK109" s="1" t="str">
        <f>IF(BJ109&gt;0,"&lt;img src=@img/kidicon.png@&gt;","")</f>
        <v>&lt;img src=@img/kidicon.png@&gt;</v>
      </c>
      <c r="BL109" s="1" t="s">
        <v>449</v>
      </c>
    </row>
    <row r="110" spans="2:64" ht="21" customHeight="1" x14ac:dyDescent="0.25">
      <c r="B110" s="1" t="s">
        <v>677</v>
      </c>
      <c r="C110" s="1" t="s">
        <v>435</v>
      </c>
      <c r="E110" s="1" t="s">
        <v>439</v>
      </c>
      <c r="G110" s="1" t="s">
        <v>701</v>
      </c>
      <c r="W110" s="1" t="str">
        <f t="shared" si="56"/>
        <v/>
      </c>
      <c r="X110" s="1" t="str">
        <f t="shared" si="57"/>
        <v/>
      </c>
      <c r="Y110" s="1" t="str">
        <f t="shared" si="58"/>
        <v/>
      </c>
      <c r="Z110" s="1" t="str">
        <f t="shared" si="59"/>
        <v/>
      </c>
      <c r="AA110" s="1" t="str">
        <f t="shared" si="60"/>
        <v/>
      </c>
      <c r="AB110" s="1" t="str">
        <f t="shared" si="61"/>
        <v/>
      </c>
      <c r="AC110" s="1" t="str">
        <f t="shared" si="62"/>
        <v/>
      </c>
      <c r="AD110" s="1" t="str">
        <f t="shared" si="63"/>
        <v/>
      </c>
      <c r="AE110" s="1" t="str">
        <f t="shared" si="64"/>
        <v/>
      </c>
      <c r="AF110" s="1" t="str">
        <f t="shared" si="65"/>
        <v/>
      </c>
      <c r="AG110" s="1" t="str">
        <f t="shared" si="66"/>
        <v/>
      </c>
      <c r="AH110" s="1" t="str">
        <f t="shared" si="67"/>
        <v/>
      </c>
      <c r="AI110" s="1" t="str">
        <f t="shared" si="68"/>
        <v/>
      </c>
      <c r="AJ110" s="1" t="str">
        <f t="shared" si="69"/>
        <v/>
      </c>
      <c r="AK110" s="1" t="str">
        <f t="shared" si="70"/>
        <v/>
      </c>
      <c r="AL110" s="1" t="str">
        <f t="shared" si="71"/>
        <v/>
      </c>
      <c r="AM110" s="1" t="str">
        <f t="shared" si="72"/>
        <v/>
      </c>
      <c r="AN110" s="1" t="str">
        <f t="shared" si="73"/>
        <v/>
      </c>
      <c r="AO110" s="1" t="str">
        <f t="shared" si="74"/>
        <v/>
      </c>
      <c r="AP110" s="1" t="str">
        <f t="shared" si="75"/>
        <v/>
      </c>
      <c r="AQ110" s="1" t="str">
        <f t="shared" si="76"/>
        <v/>
      </c>
      <c r="AR110" s="1" t="s">
        <v>736</v>
      </c>
      <c r="AU110" s="1" t="s">
        <v>305</v>
      </c>
      <c r="AV110" s="5" t="s">
        <v>313</v>
      </c>
      <c r="AW110" s="5" t="s">
        <v>313</v>
      </c>
      <c r="AX110" s="6" t="str">
        <f t="shared" si="77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0" s="1" t="str">
        <f t="shared" si="78"/>
        <v/>
      </c>
      <c r="AZ110" s="1" t="str">
        <f t="shared" si="79"/>
        <v/>
      </c>
      <c r="BA110" s="1" t="str">
        <f t="shared" si="80"/>
        <v>&lt;img src=@img/easy.png@&gt;</v>
      </c>
      <c r="BB110" s="1" t="str">
        <f t="shared" si="81"/>
        <v/>
      </c>
      <c r="BC110" s="1" t="str">
        <f t="shared" si="82"/>
        <v/>
      </c>
      <c r="BD110" s="1" t="str">
        <f t="shared" si="83"/>
        <v>&lt;img src=@img/easy.png@&gt;</v>
      </c>
      <c r="BE110" s="1" t="str">
        <f t="shared" si="84"/>
        <v>easy med nfoco</v>
      </c>
      <c r="BF110" s="1" t="str">
        <f t="shared" si="85"/>
        <v>North Foco</v>
      </c>
      <c r="BG110" s="1">
        <v>40.583579999999998</v>
      </c>
      <c r="BH110" s="1">
        <v>-105.04801</v>
      </c>
      <c r="BI110" s="1" t="str">
        <f t="shared" si="86"/>
        <v>[40.58358,-105.04801],</v>
      </c>
    </row>
    <row r="111" spans="2:64" ht="21" customHeight="1" x14ac:dyDescent="0.25">
      <c r="B111" s="1" t="s">
        <v>123</v>
      </c>
      <c r="C111" s="1" t="s">
        <v>315</v>
      </c>
      <c r="D111" s="1" t="s">
        <v>124</v>
      </c>
      <c r="E111" s="1" t="s">
        <v>439</v>
      </c>
      <c r="G111" s="3" t="s">
        <v>125</v>
      </c>
      <c r="W111" s="1" t="str">
        <f t="shared" si="56"/>
        <v/>
      </c>
      <c r="X111" s="1" t="str">
        <f t="shared" si="57"/>
        <v/>
      </c>
      <c r="Y111" s="1" t="str">
        <f t="shared" si="58"/>
        <v/>
      </c>
      <c r="Z111" s="1" t="str">
        <f t="shared" si="59"/>
        <v/>
      </c>
      <c r="AA111" s="1" t="str">
        <f t="shared" si="60"/>
        <v/>
      </c>
      <c r="AB111" s="1" t="str">
        <f t="shared" si="61"/>
        <v/>
      </c>
      <c r="AC111" s="1" t="str">
        <f t="shared" si="62"/>
        <v/>
      </c>
      <c r="AD111" s="1" t="str">
        <f t="shared" si="63"/>
        <v/>
      </c>
      <c r="AE111" s="1" t="str">
        <f t="shared" si="64"/>
        <v/>
      </c>
      <c r="AF111" s="1" t="str">
        <f t="shared" si="65"/>
        <v/>
      </c>
      <c r="AG111" s="1" t="str">
        <f t="shared" si="66"/>
        <v/>
      </c>
      <c r="AH111" s="1" t="str">
        <f t="shared" si="67"/>
        <v/>
      </c>
      <c r="AI111" s="1" t="str">
        <f t="shared" si="68"/>
        <v/>
      </c>
      <c r="AJ111" s="1" t="str">
        <f t="shared" si="69"/>
        <v/>
      </c>
      <c r="AK111" s="1" t="str">
        <f t="shared" si="70"/>
        <v/>
      </c>
      <c r="AL111" s="1" t="str">
        <f t="shared" si="71"/>
        <v/>
      </c>
      <c r="AM111" s="1" t="str">
        <f t="shared" si="72"/>
        <v/>
      </c>
      <c r="AN111" s="1" t="str">
        <f t="shared" si="73"/>
        <v/>
      </c>
      <c r="AO111" s="1" t="str">
        <f t="shared" si="74"/>
        <v/>
      </c>
      <c r="AP111" s="1" t="str">
        <f t="shared" si="75"/>
        <v/>
      </c>
      <c r="AQ111" s="1" t="str">
        <f t="shared" si="76"/>
        <v/>
      </c>
      <c r="AR111" s="8" t="s">
        <v>251</v>
      </c>
      <c r="AU111" s="1" t="s">
        <v>305</v>
      </c>
      <c r="AV111" s="5" t="s">
        <v>313</v>
      </c>
      <c r="AW111" s="5" t="s">
        <v>313</v>
      </c>
      <c r="AX111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1" s="1" t="str">
        <f t="shared" si="78"/>
        <v/>
      </c>
      <c r="AZ111" s="1" t="str">
        <f t="shared" si="79"/>
        <v/>
      </c>
      <c r="BA111" s="1" t="str">
        <f t="shared" si="80"/>
        <v>&lt;img src=@img/easy.png@&gt;</v>
      </c>
      <c r="BB111" s="1" t="str">
        <f t="shared" si="81"/>
        <v/>
      </c>
      <c r="BC111" s="1" t="str">
        <f t="shared" si="82"/>
        <v/>
      </c>
      <c r="BD111" s="1" t="str">
        <f t="shared" si="83"/>
        <v>&lt;img src=@img/easy.png@&gt;</v>
      </c>
      <c r="BE111" s="1" t="str">
        <f t="shared" si="84"/>
        <v>easy med midtown</v>
      </c>
      <c r="BF111" s="1" t="str">
        <f t="shared" si="85"/>
        <v>Midtown</v>
      </c>
      <c r="BG111" s="1">
        <v>40.549143999999998</v>
      </c>
      <c r="BH111" s="1">
        <v>-105.076063</v>
      </c>
      <c r="BI111" s="1" t="str">
        <f t="shared" si="86"/>
        <v>[40.549144,-105.076063],</v>
      </c>
      <c r="BK111" s="1" t="str">
        <f>IF(BJ111&gt;0,"&lt;img src=@img/kidicon.png@&gt;","")</f>
        <v/>
      </c>
    </row>
    <row r="112" spans="2:64" ht="21" customHeight="1" x14ac:dyDescent="0.25">
      <c r="B112" s="1" t="s">
        <v>123</v>
      </c>
      <c r="C112" s="1" t="s">
        <v>315</v>
      </c>
      <c r="G112" s="9" t="s">
        <v>634</v>
      </c>
      <c r="W112" s="1" t="str">
        <f t="shared" si="56"/>
        <v/>
      </c>
      <c r="X112" s="1" t="str">
        <f t="shared" si="57"/>
        <v/>
      </c>
      <c r="Y112" s="1" t="str">
        <f t="shared" si="58"/>
        <v/>
      </c>
      <c r="Z112" s="1" t="str">
        <f t="shared" si="59"/>
        <v/>
      </c>
      <c r="AA112" s="1" t="str">
        <f t="shared" si="60"/>
        <v/>
      </c>
      <c r="AB112" s="1" t="str">
        <f t="shared" si="61"/>
        <v/>
      </c>
      <c r="AC112" s="1" t="str">
        <f t="shared" si="62"/>
        <v/>
      </c>
      <c r="AD112" s="1" t="str">
        <f t="shared" si="63"/>
        <v/>
      </c>
      <c r="AE112" s="1" t="str">
        <f t="shared" si="64"/>
        <v/>
      </c>
      <c r="AF112" s="1" t="str">
        <f t="shared" si="65"/>
        <v/>
      </c>
      <c r="AG112" s="1" t="str">
        <f t="shared" si="66"/>
        <v/>
      </c>
      <c r="AH112" s="1" t="str">
        <f t="shared" si="67"/>
        <v/>
      </c>
      <c r="AI112" s="1" t="str">
        <f t="shared" si="68"/>
        <v/>
      </c>
      <c r="AJ112" s="1" t="str">
        <f t="shared" si="69"/>
        <v/>
      </c>
      <c r="AK112" s="1" t="str">
        <f t="shared" si="70"/>
        <v/>
      </c>
      <c r="AL112" s="1" t="str">
        <f t="shared" si="71"/>
        <v/>
      </c>
      <c r="AM112" s="1" t="str">
        <f t="shared" si="72"/>
        <v/>
      </c>
      <c r="AN112" s="1" t="str">
        <f t="shared" si="73"/>
        <v/>
      </c>
      <c r="AO112" s="1" t="str">
        <f t="shared" si="74"/>
        <v/>
      </c>
      <c r="AP112" s="1" t="str">
        <f t="shared" si="75"/>
        <v/>
      </c>
      <c r="AQ112" s="1" t="str">
        <f t="shared" si="76"/>
        <v/>
      </c>
      <c r="AR112" s="15" t="s">
        <v>635</v>
      </c>
      <c r="AU112" s="1" t="s">
        <v>305</v>
      </c>
      <c r="AV112" s="1" t="b">
        <v>0</v>
      </c>
      <c r="AW112" s="1" t="b">
        <v>0</v>
      </c>
      <c r="AX112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2" s="1" t="str">
        <f t="shared" si="78"/>
        <v/>
      </c>
      <c r="AZ112" s="1" t="str">
        <f t="shared" si="79"/>
        <v/>
      </c>
      <c r="BA112" s="1" t="str">
        <f t="shared" si="80"/>
        <v>&lt;img src=@img/easy.png@&gt;</v>
      </c>
      <c r="BB112" s="1" t="str">
        <f t="shared" si="81"/>
        <v/>
      </c>
      <c r="BC112" s="1" t="str">
        <f t="shared" si="82"/>
        <v/>
      </c>
      <c r="BD112" s="1" t="str">
        <f t="shared" si="83"/>
        <v>&lt;img src=@img/easy.png@&gt;</v>
      </c>
      <c r="BE112" s="1" t="str">
        <f t="shared" si="84"/>
        <v>easy  midtown</v>
      </c>
      <c r="BF112" s="1" t="str">
        <f t="shared" si="85"/>
        <v>Midtown</v>
      </c>
      <c r="BG112" s="1">
        <v>40.549100000000003</v>
      </c>
      <c r="BH112" s="1">
        <v>-105.07603</v>
      </c>
      <c r="BI112" s="1" t="str">
        <f t="shared" si="86"/>
        <v>[40.5491,-105.07603],</v>
      </c>
    </row>
    <row r="113" spans="2:64" ht="21" customHeight="1" x14ac:dyDescent="0.25">
      <c r="B113" s="1" t="s">
        <v>675</v>
      </c>
      <c r="C113" s="1" t="s">
        <v>315</v>
      </c>
      <c r="E113" s="1" t="s">
        <v>54</v>
      </c>
      <c r="G113" s="1" t="s">
        <v>699</v>
      </c>
      <c r="W113" s="1" t="str">
        <f t="shared" si="56"/>
        <v/>
      </c>
      <c r="X113" s="1" t="str">
        <f t="shared" si="57"/>
        <v/>
      </c>
      <c r="Y113" s="1" t="str">
        <f t="shared" si="58"/>
        <v/>
      </c>
      <c r="Z113" s="1" t="str">
        <f t="shared" si="59"/>
        <v/>
      </c>
      <c r="AA113" s="1" t="str">
        <f t="shared" si="60"/>
        <v/>
      </c>
      <c r="AB113" s="1" t="str">
        <f t="shared" si="61"/>
        <v/>
      </c>
      <c r="AC113" s="1" t="str">
        <f t="shared" si="62"/>
        <v/>
      </c>
      <c r="AD113" s="1" t="str">
        <f t="shared" si="63"/>
        <v/>
      </c>
      <c r="AE113" s="1" t="str">
        <f t="shared" si="64"/>
        <v/>
      </c>
      <c r="AF113" s="1" t="str">
        <f t="shared" si="65"/>
        <v/>
      </c>
      <c r="AG113" s="1" t="str">
        <f t="shared" si="66"/>
        <v/>
      </c>
      <c r="AH113" s="1" t="str">
        <f t="shared" si="67"/>
        <v/>
      </c>
      <c r="AI113" s="1" t="str">
        <f t="shared" si="68"/>
        <v/>
      </c>
      <c r="AJ113" s="1" t="str">
        <f t="shared" si="69"/>
        <v/>
      </c>
      <c r="AK113" s="1" t="str">
        <f t="shared" si="70"/>
        <v/>
      </c>
      <c r="AL113" s="1" t="str">
        <f t="shared" si="71"/>
        <v/>
      </c>
      <c r="AM113" s="1" t="str">
        <f t="shared" si="72"/>
        <v/>
      </c>
      <c r="AN113" s="1" t="str">
        <f t="shared" si="73"/>
        <v/>
      </c>
      <c r="AO113" s="1" t="str">
        <f t="shared" si="74"/>
        <v/>
      </c>
      <c r="AP113" s="1" t="str">
        <f t="shared" si="75"/>
        <v/>
      </c>
      <c r="AQ113" s="1" t="str">
        <f t="shared" si="76"/>
        <v/>
      </c>
      <c r="AT113" s="1" t="s">
        <v>311</v>
      </c>
      <c r="AU113" s="1" t="s">
        <v>28</v>
      </c>
      <c r="AV113" s="5" t="s">
        <v>313</v>
      </c>
      <c r="AW113" s="5" t="s">
        <v>313</v>
      </c>
      <c r="AX113" s="6" t="str">
        <f t="shared" si="77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3" s="1" t="str">
        <f t="shared" si="78"/>
        <v/>
      </c>
      <c r="AZ113" s="1" t="str">
        <f t="shared" si="79"/>
        <v>&lt;img src=@img/pets.png@&gt;</v>
      </c>
      <c r="BA113" s="1" t="str">
        <f t="shared" si="80"/>
        <v>&lt;img src=@img/medium.png@&gt;</v>
      </c>
      <c r="BB113" s="1" t="str">
        <f t="shared" si="81"/>
        <v/>
      </c>
      <c r="BC113" s="1" t="str">
        <f t="shared" si="82"/>
        <v/>
      </c>
      <c r="BD113" s="1" t="str">
        <f t="shared" si="83"/>
        <v>&lt;img src=@img/pets.png@&gt;&lt;img src=@img/medium.png@&gt;</v>
      </c>
      <c r="BE113" s="1" t="str">
        <f t="shared" si="84"/>
        <v>pet medium low midtown</v>
      </c>
      <c r="BF113" s="1" t="str">
        <f t="shared" si="85"/>
        <v>Midtown</v>
      </c>
      <c r="BG113" s="1">
        <v>40.550649999999997</v>
      </c>
      <c r="BH113" s="1">
        <v>-105.04275</v>
      </c>
      <c r="BI113" s="1" t="str">
        <f t="shared" si="86"/>
        <v>[40.55065,-105.04275],</v>
      </c>
    </row>
    <row r="114" spans="2:64" ht="21" customHeight="1" x14ac:dyDescent="0.25">
      <c r="B114" s="1" t="s">
        <v>204</v>
      </c>
      <c r="C114" s="1" t="s">
        <v>434</v>
      </c>
      <c r="D114" s="1" t="s">
        <v>274</v>
      </c>
      <c r="E114" s="1" t="s">
        <v>439</v>
      </c>
      <c r="G114" s="1" t="s">
        <v>205</v>
      </c>
      <c r="W114" s="1" t="str">
        <f t="shared" si="56"/>
        <v/>
      </c>
      <c r="X114" s="1" t="str">
        <f t="shared" si="57"/>
        <v/>
      </c>
      <c r="Y114" s="1" t="str">
        <f t="shared" si="58"/>
        <v/>
      </c>
      <c r="Z114" s="1" t="str">
        <f t="shared" si="59"/>
        <v/>
      </c>
      <c r="AA114" s="1" t="str">
        <f t="shared" si="60"/>
        <v/>
      </c>
      <c r="AB114" s="1" t="str">
        <f t="shared" si="61"/>
        <v/>
      </c>
      <c r="AC114" s="1" t="str">
        <f t="shared" si="62"/>
        <v/>
      </c>
      <c r="AD114" s="1" t="str">
        <f t="shared" si="63"/>
        <v/>
      </c>
      <c r="AE114" s="1" t="str">
        <f t="shared" si="64"/>
        <v/>
      </c>
      <c r="AF114" s="1" t="str">
        <f t="shared" si="65"/>
        <v/>
      </c>
      <c r="AG114" s="1" t="str">
        <f t="shared" si="66"/>
        <v/>
      </c>
      <c r="AH114" s="1" t="str">
        <f t="shared" si="67"/>
        <v/>
      </c>
      <c r="AI114" s="1" t="str">
        <f t="shared" si="68"/>
        <v/>
      </c>
      <c r="AJ114" s="1" t="str">
        <f t="shared" si="69"/>
        <v/>
      </c>
      <c r="AK114" s="1" t="str">
        <f t="shared" si="70"/>
        <v/>
      </c>
      <c r="AL114" s="1" t="str">
        <f t="shared" si="71"/>
        <v/>
      </c>
      <c r="AM114" s="1" t="str">
        <f t="shared" si="72"/>
        <v/>
      </c>
      <c r="AN114" s="1" t="str">
        <f t="shared" si="73"/>
        <v/>
      </c>
      <c r="AO114" s="1" t="str">
        <f t="shared" si="74"/>
        <v/>
      </c>
      <c r="AP114" s="1" t="str">
        <f t="shared" si="75"/>
        <v/>
      </c>
      <c r="AQ114" s="1" t="str">
        <f t="shared" si="76"/>
        <v/>
      </c>
      <c r="AR114" s="8" t="s">
        <v>264</v>
      </c>
      <c r="AS114" s="1" t="s">
        <v>301</v>
      </c>
      <c r="AT114" s="1" t="s">
        <v>311</v>
      </c>
      <c r="AU114" s="1" t="s">
        <v>28</v>
      </c>
      <c r="AV114" s="5" t="s">
        <v>313</v>
      </c>
      <c r="AW114" s="5" t="s">
        <v>313</v>
      </c>
      <c r="AX114" s="6" t="str">
        <f t="shared" si="77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4" s="1" t="str">
        <f t="shared" si="78"/>
        <v>&lt;img src=@img/outdoor.png@&gt;</v>
      </c>
      <c r="AZ114" s="1" t="str">
        <f t="shared" si="79"/>
        <v>&lt;img src=@img/pets.png@&gt;</v>
      </c>
      <c r="BA114" s="1" t="str">
        <f t="shared" si="80"/>
        <v>&lt;img src=@img/medium.png@&gt;</v>
      </c>
      <c r="BB114" s="1" t="str">
        <f t="shared" si="81"/>
        <v/>
      </c>
      <c r="BC114" s="1" t="str">
        <f t="shared" si="82"/>
        <v/>
      </c>
      <c r="BD114" s="1" t="str">
        <f t="shared" si="83"/>
        <v>&lt;img src=@img/outdoor.png@&gt;&lt;img src=@img/pets.png@&gt;&lt;img src=@img/medium.png@&gt;</v>
      </c>
      <c r="BE114" s="1" t="str">
        <f t="shared" si="84"/>
        <v>outdoor pet medium med old</v>
      </c>
      <c r="BF114" s="1" t="str">
        <f t="shared" si="85"/>
        <v>Old Town</v>
      </c>
      <c r="BG114" s="1">
        <v>40.589475</v>
      </c>
      <c r="BH114" s="1">
        <v>-105.063322</v>
      </c>
      <c r="BI114" s="1" t="str">
        <f t="shared" si="86"/>
        <v>[40.589475,-105.063322],</v>
      </c>
      <c r="BK114" s="1" t="str">
        <f>IF(BJ114&gt;0,"&lt;img src=@img/kidicon.png@&gt;","")</f>
        <v/>
      </c>
    </row>
    <row r="115" spans="2:64" ht="21" customHeight="1" x14ac:dyDescent="0.25">
      <c r="B115" s="1" t="s">
        <v>143</v>
      </c>
      <c r="C115" s="1" t="s">
        <v>434</v>
      </c>
      <c r="D115" s="1" t="s">
        <v>144</v>
      </c>
      <c r="E115" s="1" t="s">
        <v>439</v>
      </c>
      <c r="G115" s="3" t="s">
        <v>145</v>
      </c>
      <c r="W115" s="1" t="str">
        <f t="shared" si="56"/>
        <v/>
      </c>
      <c r="X115" s="1" t="str">
        <f t="shared" si="57"/>
        <v/>
      </c>
      <c r="Y115" s="1" t="str">
        <f t="shared" si="58"/>
        <v/>
      </c>
      <c r="Z115" s="1" t="str">
        <f t="shared" si="59"/>
        <v/>
      </c>
      <c r="AA115" s="1" t="str">
        <f t="shared" si="60"/>
        <v/>
      </c>
      <c r="AB115" s="1" t="str">
        <f t="shared" si="61"/>
        <v/>
      </c>
      <c r="AC115" s="1" t="str">
        <f t="shared" si="62"/>
        <v/>
      </c>
      <c r="AD115" s="1" t="str">
        <f t="shared" si="63"/>
        <v/>
      </c>
      <c r="AE115" s="1" t="str">
        <f t="shared" si="64"/>
        <v/>
      </c>
      <c r="AF115" s="1" t="str">
        <f t="shared" si="65"/>
        <v/>
      </c>
      <c r="AG115" s="1" t="str">
        <f t="shared" si="66"/>
        <v/>
      </c>
      <c r="AH115" s="1" t="str">
        <f t="shared" si="67"/>
        <v/>
      </c>
      <c r="AI115" s="1" t="str">
        <f t="shared" si="68"/>
        <v/>
      </c>
      <c r="AJ115" s="1" t="str">
        <f t="shared" si="69"/>
        <v/>
      </c>
      <c r="AK115" s="1" t="str">
        <f t="shared" si="70"/>
        <v/>
      </c>
      <c r="AL115" s="1" t="str">
        <f t="shared" si="71"/>
        <v/>
      </c>
      <c r="AM115" s="1" t="str">
        <f t="shared" si="72"/>
        <v/>
      </c>
      <c r="AN115" s="1" t="str">
        <f t="shared" si="73"/>
        <v/>
      </c>
      <c r="AO115" s="1" t="str">
        <f t="shared" si="74"/>
        <v/>
      </c>
      <c r="AP115" s="1" t="str">
        <f t="shared" si="75"/>
        <v/>
      </c>
      <c r="AQ115" s="1" t="str">
        <f t="shared" si="76"/>
        <v/>
      </c>
      <c r="AR115" s="8" t="s">
        <v>255</v>
      </c>
      <c r="AU115" s="1" t="s">
        <v>304</v>
      </c>
      <c r="AV115" s="5" t="s">
        <v>313</v>
      </c>
      <c r="AW115" s="5" t="s">
        <v>313</v>
      </c>
      <c r="AX115" s="6" t="str">
        <f t="shared" si="77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5" s="1" t="str">
        <f t="shared" si="78"/>
        <v/>
      </c>
      <c r="AZ115" s="1" t="str">
        <f t="shared" si="79"/>
        <v/>
      </c>
      <c r="BA115" s="1" t="str">
        <f t="shared" si="80"/>
        <v>&lt;img src=@img/hard.png@&gt;</v>
      </c>
      <c r="BB115" s="1" t="str">
        <f t="shared" si="81"/>
        <v/>
      </c>
      <c r="BC115" s="1" t="str">
        <f t="shared" si="82"/>
        <v/>
      </c>
      <c r="BD115" s="1" t="str">
        <f t="shared" si="83"/>
        <v>&lt;img src=@img/hard.png@&gt;</v>
      </c>
      <c r="BE115" s="1" t="str">
        <f t="shared" si="84"/>
        <v>hard med old</v>
      </c>
      <c r="BF115" s="1" t="str">
        <f t="shared" si="85"/>
        <v>Old Town</v>
      </c>
      <c r="BG115" s="1">
        <v>40.586066000000002</v>
      </c>
      <c r="BH115" s="1">
        <v>-105.077451</v>
      </c>
      <c r="BI115" s="1" t="str">
        <f t="shared" si="86"/>
        <v>[40.586066,-105.077451],</v>
      </c>
      <c r="BK115" s="1" t="str">
        <f>IF(BJ115&gt;0,"&lt;img src=@img/kidicon.png@&gt;","")</f>
        <v/>
      </c>
    </row>
    <row r="116" spans="2:64" ht="21" customHeight="1" x14ac:dyDescent="0.25">
      <c r="B116" s="1" t="s">
        <v>457</v>
      </c>
      <c r="C116" s="1" t="s">
        <v>436</v>
      </c>
      <c r="E116" s="1" t="s">
        <v>439</v>
      </c>
      <c r="G116" s="1" t="s">
        <v>475</v>
      </c>
      <c r="W116" s="1" t="str">
        <f t="shared" si="56"/>
        <v/>
      </c>
      <c r="X116" s="1" t="str">
        <f t="shared" si="57"/>
        <v/>
      </c>
      <c r="Y116" s="1" t="str">
        <f t="shared" si="58"/>
        <v/>
      </c>
      <c r="Z116" s="1" t="str">
        <f t="shared" si="59"/>
        <v/>
      </c>
      <c r="AA116" s="1" t="str">
        <f t="shared" si="60"/>
        <v/>
      </c>
      <c r="AB116" s="1" t="str">
        <f t="shared" si="61"/>
        <v/>
      </c>
      <c r="AC116" s="1" t="str">
        <f t="shared" si="62"/>
        <v/>
      </c>
      <c r="AD116" s="1" t="str">
        <f t="shared" si="63"/>
        <v/>
      </c>
      <c r="AE116" s="1" t="str">
        <f t="shared" si="64"/>
        <v/>
      </c>
      <c r="AF116" s="1" t="str">
        <f t="shared" si="65"/>
        <v/>
      </c>
      <c r="AG116" s="1" t="str">
        <f t="shared" si="66"/>
        <v/>
      </c>
      <c r="AH116" s="1" t="str">
        <f t="shared" si="67"/>
        <v/>
      </c>
      <c r="AI116" s="1" t="str">
        <f t="shared" si="68"/>
        <v/>
      </c>
      <c r="AJ116" s="1" t="str">
        <f t="shared" si="69"/>
        <v/>
      </c>
      <c r="AK116" s="1" t="str">
        <f t="shared" si="70"/>
        <v/>
      </c>
      <c r="AL116" s="1" t="str">
        <f t="shared" si="71"/>
        <v/>
      </c>
      <c r="AM116" s="1" t="str">
        <f t="shared" si="72"/>
        <v/>
      </c>
      <c r="AN116" s="1" t="str">
        <f t="shared" si="73"/>
        <v/>
      </c>
      <c r="AO116" s="1" t="str">
        <f t="shared" si="74"/>
        <v/>
      </c>
      <c r="AP116" s="1" t="str">
        <f t="shared" si="75"/>
        <v/>
      </c>
      <c r="AQ116" s="1" t="str">
        <f t="shared" si="76"/>
        <v/>
      </c>
      <c r="AU116" s="1" t="s">
        <v>305</v>
      </c>
      <c r="AV116" s="1" t="b">
        <v>0</v>
      </c>
      <c r="AW116" s="1" t="b">
        <v>0</v>
      </c>
      <c r="AX116" s="6" t="str">
        <f t="shared" si="77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6" s="1" t="str">
        <f t="shared" si="78"/>
        <v/>
      </c>
      <c r="AZ116" s="1" t="str">
        <f t="shared" si="79"/>
        <v/>
      </c>
      <c r="BA116" s="1" t="str">
        <f t="shared" si="80"/>
        <v>&lt;img src=@img/easy.png@&gt;</v>
      </c>
      <c r="BB116" s="1" t="str">
        <f t="shared" si="81"/>
        <v/>
      </c>
      <c r="BC116" s="1" t="str">
        <f t="shared" si="82"/>
        <v/>
      </c>
      <c r="BD116" s="1" t="str">
        <f t="shared" si="83"/>
        <v>&lt;img src=@img/easy.png@&gt;&lt;img src=@img/kidicon.png@&gt;</v>
      </c>
      <c r="BE116" s="1" t="str">
        <f t="shared" si="84"/>
        <v>easy med sfoco kid</v>
      </c>
      <c r="BF116" s="1" t="str">
        <f t="shared" si="85"/>
        <v>South Foco</v>
      </c>
      <c r="BG116" s="1">
        <v>40.521680000000003</v>
      </c>
      <c r="BH116" s="1">
        <v>-105.040327</v>
      </c>
      <c r="BI116" s="1" t="str">
        <f t="shared" si="86"/>
        <v>[40.52168,-105.040327],</v>
      </c>
      <c r="BJ116" s="1" t="b">
        <v>1</v>
      </c>
      <c r="BK116" s="1" t="str">
        <f>IF(BJ116&gt;0,"&lt;img src=@img/kidicon.png@&gt;","")</f>
        <v>&lt;img src=@img/kidicon.png@&gt;</v>
      </c>
      <c r="BL116" s="1" t="s">
        <v>476</v>
      </c>
    </row>
    <row r="117" spans="2:64" ht="21" customHeight="1" x14ac:dyDescent="0.25">
      <c r="B117" s="1" t="s">
        <v>636</v>
      </c>
      <c r="C117" s="1" t="s">
        <v>436</v>
      </c>
      <c r="G117" s="9" t="s">
        <v>637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1" t="s">
        <v>638</v>
      </c>
      <c r="W117" s="1">
        <f t="shared" si="56"/>
        <v>15</v>
      </c>
      <c r="X117" s="1">
        <f t="shared" si="57"/>
        <v>18</v>
      </c>
      <c r="Y117" s="1">
        <f t="shared" si="58"/>
        <v>15</v>
      </c>
      <c r="Z117" s="1">
        <f t="shared" si="59"/>
        <v>18</v>
      </c>
      <c r="AA117" s="1">
        <f t="shared" si="60"/>
        <v>15</v>
      </c>
      <c r="AB117" s="1">
        <f t="shared" si="61"/>
        <v>18</v>
      </c>
      <c r="AC117" s="1">
        <f t="shared" si="62"/>
        <v>15</v>
      </c>
      <c r="AD117" s="1">
        <f t="shared" si="63"/>
        <v>18</v>
      </c>
      <c r="AE117" s="1">
        <f t="shared" si="64"/>
        <v>15</v>
      </c>
      <c r="AF117" s="1">
        <f t="shared" si="65"/>
        <v>18</v>
      </c>
      <c r="AG117" s="1">
        <f t="shared" si="66"/>
        <v>15</v>
      </c>
      <c r="AH117" s="1">
        <f t="shared" si="67"/>
        <v>18</v>
      </c>
      <c r="AI117" s="1">
        <f t="shared" si="68"/>
        <v>15</v>
      </c>
      <c r="AJ117" s="1">
        <f t="shared" si="69"/>
        <v>18</v>
      </c>
      <c r="AK117" s="1" t="str">
        <f t="shared" si="70"/>
        <v>3pm-6pm</v>
      </c>
      <c r="AL117" s="1" t="str">
        <f t="shared" si="71"/>
        <v>3pm-6pm</v>
      </c>
      <c r="AM117" s="1" t="str">
        <f t="shared" si="72"/>
        <v>3pm-6pm</v>
      </c>
      <c r="AN117" s="1" t="str">
        <f t="shared" si="73"/>
        <v>3pm-6pm</v>
      </c>
      <c r="AO117" s="1" t="str">
        <f t="shared" si="74"/>
        <v>3pm-6pm</v>
      </c>
      <c r="AP117" s="1" t="str">
        <f t="shared" si="75"/>
        <v>3pm-6pm</v>
      </c>
      <c r="AQ117" s="1" t="str">
        <f t="shared" si="76"/>
        <v>3pm-6pm</v>
      </c>
      <c r="AR117" s="15" t="s">
        <v>639</v>
      </c>
      <c r="AS117" s="1" t="s">
        <v>301</v>
      </c>
      <c r="AU117" s="1" t="s">
        <v>305</v>
      </c>
      <c r="AV117" s="1" t="b">
        <v>1</v>
      </c>
      <c r="AW117" s="1" t="b">
        <v>1</v>
      </c>
      <c r="AX117" s="6" t="str">
        <f t="shared" si="77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7" s="1" t="str">
        <f t="shared" si="78"/>
        <v>&lt;img src=@img/outdoor.png@&gt;</v>
      </c>
      <c r="AZ117" s="1" t="str">
        <f t="shared" si="79"/>
        <v/>
      </c>
      <c r="BA117" s="1" t="str">
        <f t="shared" si="80"/>
        <v>&lt;img src=@img/easy.png@&gt;</v>
      </c>
      <c r="BB117" s="1" t="str">
        <f t="shared" si="81"/>
        <v/>
      </c>
      <c r="BC117" s="1" t="str">
        <f t="shared" si="82"/>
        <v/>
      </c>
      <c r="BD117" s="1" t="str">
        <f t="shared" si="83"/>
        <v>&lt;img src=@img/outdoor.png@&gt;&lt;img src=@img/easy.png@&gt;</v>
      </c>
      <c r="BE117" s="1" t="str">
        <f t="shared" si="84"/>
        <v>outdoor easy  sfoco</v>
      </c>
      <c r="BF117" s="1" t="str">
        <f t="shared" si="85"/>
        <v>South Foco</v>
      </c>
      <c r="BG117" s="1">
        <v>40.521430000000002</v>
      </c>
      <c r="BH117" s="1">
        <v>-105.05755000000001</v>
      </c>
      <c r="BI117" s="1" t="str">
        <f t="shared" si="86"/>
        <v>[40.52143,-105.05755],</v>
      </c>
    </row>
    <row r="118" spans="2:64" ht="21" customHeight="1" x14ac:dyDescent="0.25">
      <c r="B118" s="1" t="s">
        <v>640</v>
      </c>
      <c r="C118" s="1" t="s">
        <v>314</v>
      </c>
      <c r="G118" s="9" t="s">
        <v>641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" t="s">
        <v>256</v>
      </c>
      <c r="W118" s="1">
        <f t="shared" si="56"/>
        <v>15</v>
      </c>
      <c r="X118" s="1">
        <f t="shared" si="57"/>
        <v>18</v>
      </c>
      <c r="Y118" s="1">
        <f t="shared" si="58"/>
        <v>15</v>
      </c>
      <c r="Z118" s="1">
        <f t="shared" si="59"/>
        <v>18</v>
      </c>
      <c r="AA118" s="1">
        <f t="shared" si="60"/>
        <v>15</v>
      </c>
      <c r="AB118" s="1">
        <f t="shared" si="61"/>
        <v>18</v>
      </c>
      <c r="AC118" s="1">
        <f t="shared" si="62"/>
        <v>15</v>
      </c>
      <c r="AD118" s="1">
        <f t="shared" si="63"/>
        <v>18</v>
      </c>
      <c r="AE118" s="1">
        <f t="shared" si="64"/>
        <v>15</v>
      </c>
      <c r="AF118" s="1">
        <f t="shared" si="65"/>
        <v>18</v>
      </c>
      <c r="AG118" s="1">
        <f t="shared" si="66"/>
        <v>15</v>
      </c>
      <c r="AH118" s="1">
        <f t="shared" si="67"/>
        <v>18</v>
      </c>
      <c r="AI118" s="1">
        <f t="shared" si="68"/>
        <v>15</v>
      </c>
      <c r="AJ118" s="1">
        <f t="shared" si="69"/>
        <v>18</v>
      </c>
      <c r="AK118" s="1" t="str">
        <f t="shared" si="70"/>
        <v>3pm-6pm</v>
      </c>
      <c r="AL118" s="1" t="str">
        <f t="shared" si="71"/>
        <v>3pm-6pm</v>
      </c>
      <c r="AM118" s="1" t="str">
        <f t="shared" si="72"/>
        <v>3pm-6pm</v>
      </c>
      <c r="AN118" s="1" t="str">
        <f t="shared" si="73"/>
        <v>3pm-6pm</v>
      </c>
      <c r="AO118" s="1" t="str">
        <f t="shared" si="74"/>
        <v>3pm-6pm</v>
      </c>
      <c r="AP118" s="1" t="str">
        <f t="shared" si="75"/>
        <v>3pm-6pm</v>
      </c>
      <c r="AQ118" s="1" t="str">
        <f t="shared" si="76"/>
        <v>3pm-6pm</v>
      </c>
      <c r="AR118" s="15" t="s">
        <v>642</v>
      </c>
      <c r="AU118" s="1" t="s">
        <v>28</v>
      </c>
      <c r="AV118" s="1" t="b">
        <v>1</v>
      </c>
      <c r="AW118" s="1" t="b">
        <v>1</v>
      </c>
      <c r="AX118" s="6" t="str">
        <f t="shared" si="77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18" s="1" t="str">
        <f t="shared" si="78"/>
        <v/>
      </c>
      <c r="AZ118" s="1" t="str">
        <f t="shared" si="79"/>
        <v/>
      </c>
      <c r="BA118" s="1" t="str">
        <f t="shared" si="80"/>
        <v>&lt;img src=@img/medium.png@&gt;</v>
      </c>
      <c r="BB118" s="1" t="str">
        <f t="shared" si="81"/>
        <v/>
      </c>
      <c r="BC118" s="1" t="str">
        <f t="shared" si="82"/>
        <v/>
      </c>
      <c r="BD118" s="1" t="str">
        <f t="shared" si="83"/>
        <v>&lt;img src=@img/medium.png@&gt;</v>
      </c>
      <c r="BE118" s="1" t="str">
        <f t="shared" si="84"/>
        <v>medium  campus</v>
      </c>
      <c r="BF118" s="1" t="str">
        <f t="shared" si="85"/>
        <v>Near Campus</v>
      </c>
      <c r="BG118" s="1">
        <v>40.567410000000002</v>
      </c>
      <c r="BH118" s="1">
        <v>-105.08268</v>
      </c>
      <c r="BI118" s="1" t="str">
        <f t="shared" si="86"/>
        <v>[40.56741,-105.08268],</v>
      </c>
    </row>
    <row r="119" spans="2:64" ht="21" customHeight="1" x14ac:dyDescent="0.25">
      <c r="B119" s="1" t="s">
        <v>89</v>
      </c>
      <c r="C119" s="1" t="s">
        <v>314</v>
      </c>
      <c r="D119" s="1" t="s">
        <v>90</v>
      </c>
      <c r="E119" s="1" t="s">
        <v>54</v>
      </c>
      <c r="G119" s="3" t="s">
        <v>91</v>
      </c>
      <c r="H119" s="1">
        <v>1600</v>
      </c>
      <c r="I119" s="1">
        <v>1800</v>
      </c>
      <c r="J119" s="1">
        <v>1600</v>
      </c>
      <c r="K119" s="1">
        <v>1800</v>
      </c>
      <c r="L119" s="1">
        <v>1600</v>
      </c>
      <c r="M119" s="1">
        <v>1800</v>
      </c>
      <c r="N119" s="1">
        <v>1600</v>
      </c>
      <c r="O119" s="1">
        <v>1800</v>
      </c>
      <c r="P119" s="1">
        <v>1600</v>
      </c>
      <c r="Q119" s="1">
        <v>1800</v>
      </c>
      <c r="R119" s="1">
        <v>1600</v>
      </c>
      <c r="S119" s="1">
        <v>1800</v>
      </c>
      <c r="T119" s="1">
        <v>1600</v>
      </c>
      <c r="U119" s="1">
        <v>1800</v>
      </c>
      <c r="V119" s="1" t="s">
        <v>245</v>
      </c>
      <c r="W119" s="1">
        <f t="shared" si="56"/>
        <v>16</v>
      </c>
      <c r="X119" s="1">
        <f t="shared" si="57"/>
        <v>18</v>
      </c>
      <c r="Y119" s="1">
        <f t="shared" si="58"/>
        <v>16</v>
      </c>
      <c r="Z119" s="1">
        <f t="shared" si="59"/>
        <v>18</v>
      </c>
      <c r="AA119" s="1">
        <f t="shared" si="60"/>
        <v>16</v>
      </c>
      <c r="AB119" s="1">
        <f t="shared" si="61"/>
        <v>18</v>
      </c>
      <c r="AC119" s="1">
        <f t="shared" si="62"/>
        <v>16</v>
      </c>
      <c r="AD119" s="1">
        <f t="shared" si="63"/>
        <v>18</v>
      </c>
      <c r="AE119" s="1">
        <f t="shared" si="64"/>
        <v>16</v>
      </c>
      <c r="AF119" s="1">
        <f t="shared" si="65"/>
        <v>18</v>
      </c>
      <c r="AG119" s="1">
        <f t="shared" si="66"/>
        <v>16</v>
      </c>
      <c r="AH119" s="1">
        <f t="shared" si="67"/>
        <v>18</v>
      </c>
      <c r="AI119" s="1">
        <f t="shared" si="68"/>
        <v>16</v>
      </c>
      <c r="AJ119" s="1">
        <f t="shared" si="69"/>
        <v>18</v>
      </c>
      <c r="AK119" s="1" t="str">
        <f t="shared" si="70"/>
        <v>4pm-6pm</v>
      </c>
      <c r="AL119" s="1" t="str">
        <f t="shared" si="71"/>
        <v>4pm-6pm</v>
      </c>
      <c r="AM119" s="1" t="str">
        <f t="shared" si="72"/>
        <v>4pm-6pm</v>
      </c>
      <c r="AN119" s="1" t="str">
        <f t="shared" si="73"/>
        <v>4pm-6pm</v>
      </c>
      <c r="AO119" s="1" t="str">
        <f t="shared" si="74"/>
        <v>4pm-6pm</v>
      </c>
      <c r="AP119" s="1" t="str">
        <f t="shared" si="75"/>
        <v>4pm-6pm</v>
      </c>
      <c r="AQ119" s="1" t="str">
        <f t="shared" si="76"/>
        <v>4pm-6pm</v>
      </c>
      <c r="AR119" s="4" t="s">
        <v>323</v>
      </c>
      <c r="AS119" s="1" t="s">
        <v>301</v>
      </c>
      <c r="AU119" s="1" t="s">
        <v>304</v>
      </c>
      <c r="AV119" s="5" t="s">
        <v>312</v>
      </c>
      <c r="AW119" s="5" t="s">
        <v>313</v>
      </c>
      <c r="AX119" s="6" t="str">
        <f t="shared" si="77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19" s="1" t="str">
        <f t="shared" si="78"/>
        <v>&lt;img src=@img/outdoor.png@&gt;</v>
      </c>
      <c r="AZ119" s="1" t="str">
        <f t="shared" si="79"/>
        <v/>
      </c>
      <c r="BA119" s="1" t="str">
        <f t="shared" si="80"/>
        <v>&lt;img src=@img/hard.png@&gt;</v>
      </c>
      <c r="BB119" s="1" t="str">
        <f t="shared" si="81"/>
        <v>&lt;img src=@img/drinkicon.png@&gt;</v>
      </c>
      <c r="BC119" s="1" t="str">
        <f t="shared" si="82"/>
        <v/>
      </c>
      <c r="BD119" s="1" t="str">
        <f t="shared" si="83"/>
        <v>&lt;img src=@img/outdoor.png@&gt;&lt;img src=@img/hard.png@&gt;&lt;img src=@img/drinkicon.png@&gt;</v>
      </c>
      <c r="BE119" s="1" t="str">
        <f t="shared" si="84"/>
        <v>outdoor drink hard low campus</v>
      </c>
      <c r="BF119" s="1" t="str">
        <f t="shared" si="85"/>
        <v>Near Campus</v>
      </c>
      <c r="BG119" s="1">
        <v>40.578336999999998</v>
      </c>
      <c r="BH119" s="1">
        <v>-105.07832399999999</v>
      </c>
      <c r="BI119" s="1" t="str">
        <f t="shared" si="86"/>
        <v>[40.578337,-105.078324],</v>
      </c>
      <c r="BK119" s="1" t="str">
        <f>IF(BJ119&gt;0,"&lt;img src=@img/kidicon.png@&gt;","")</f>
        <v/>
      </c>
    </row>
    <row r="120" spans="2:64" ht="21" customHeight="1" x14ac:dyDescent="0.25">
      <c r="B120" s="1" t="s">
        <v>592</v>
      </c>
      <c r="C120" s="1" t="s">
        <v>434</v>
      </c>
      <c r="D120" s="1" t="s">
        <v>593</v>
      </c>
      <c r="E120" s="1" t="s">
        <v>439</v>
      </c>
      <c r="G120" s="3" t="s">
        <v>594</v>
      </c>
      <c r="J120" s="1">
        <v>1700</v>
      </c>
      <c r="K120" s="1">
        <v>2400</v>
      </c>
      <c r="L120" s="1">
        <v>1700</v>
      </c>
      <c r="M120" s="1">
        <v>2400</v>
      </c>
      <c r="N120" s="1">
        <v>1700</v>
      </c>
      <c r="O120" s="1">
        <v>2400</v>
      </c>
      <c r="P120" s="1">
        <v>1700</v>
      </c>
      <c r="Q120" s="1">
        <v>2400</v>
      </c>
      <c r="R120" s="1">
        <v>1700</v>
      </c>
      <c r="S120" s="1">
        <v>2400</v>
      </c>
      <c r="V120" s="1" t="s">
        <v>595</v>
      </c>
      <c r="W120" s="1" t="str">
        <f t="shared" si="56"/>
        <v/>
      </c>
      <c r="X120" s="1" t="str">
        <f t="shared" si="57"/>
        <v/>
      </c>
      <c r="Y120" s="1">
        <f t="shared" si="58"/>
        <v>17</v>
      </c>
      <c r="Z120" s="1">
        <f t="shared" si="59"/>
        <v>24</v>
      </c>
      <c r="AA120" s="1">
        <f t="shared" si="60"/>
        <v>17</v>
      </c>
      <c r="AB120" s="1">
        <f t="shared" si="61"/>
        <v>24</v>
      </c>
      <c r="AC120" s="1">
        <f t="shared" si="62"/>
        <v>17</v>
      </c>
      <c r="AD120" s="1">
        <f t="shared" si="63"/>
        <v>24</v>
      </c>
      <c r="AE120" s="1">
        <f t="shared" si="64"/>
        <v>17</v>
      </c>
      <c r="AF120" s="1">
        <f t="shared" si="65"/>
        <v>24</v>
      </c>
      <c r="AG120" s="1">
        <f t="shared" si="66"/>
        <v>17</v>
      </c>
      <c r="AH120" s="1">
        <f t="shared" si="67"/>
        <v>24</v>
      </c>
      <c r="AI120" s="1" t="str">
        <f t="shared" si="68"/>
        <v/>
      </c>
      <c r="AJ120" s="1" t="str">
        <f t="shared" si="69"/>
        <v/>
      </c>
      <c r="AK120" s="1" t="str">
        <f t="shared" si="70"/>
        <v/>
      </c>
      <c r="AL120" s="1" t="str">
        <f t="shared" si="71"/>
        <v>5pm-12am</v>
      </c>
      <c r="AM120" s="1" t="str">
        <f t="shared" si="72"/>
        <v>5pm-12am</v>
      </c>
      <c r="AN120" s="1" t="str">
        <f t="shared" si="73"/>
        <v>5pm-12am</v>
      </c>
      <c r="AO120" s="1" t="str">
        <f t="shared" si="74"/>
        <v>5pm-12am</v>
      </c>
      <c r="AP120" s="1" t="str">
        <f t="shared" si="75"/>
        <v>5pm-12am</v>
      </c>
      <c r="AQ120" s="1" t="str">
        <f t="shared" si="76"/>
        <v/>
      </c>
      <c r="AR120" s="13" t="s">
        <v>596</v>
      </c>
      <c r="AU120" s="1" t="s">
        <v>304</v>
      </c>
      <c r="AV120" s="5" t="s">
        <v>312</v>
      </c>
      <c r="AW120" s="5" t="s">
        <v>313</v>
      </c>
      <c r="AX120" s="6" t="str">
        <f t="shared" si="77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0" s="1" t="str">
        <f t="shared" si="78"/>
        <v/>
      </c>
      <c r="AZ120" s="1" t="str">
        <f t="shared" si="79"/>
        <v/>
      </c>
      <c r="BA120" s="1" t="str">
        <f t="shared" si="80"/>
        <v>&lt;img src=@img/hard.png@&gt;</v>
      </c>
      <c r="BB120" s="1" t="str">
        <f t="shared" si="81"/>
        <v>&lt;img src=@img/drinkicon.png@&gt;</v>
      </c>
      <c r="BC120" s="1" t="str">
        <f t="shared" si="82"/>
        <v/>
      </c>
      <c r="BD120" s="1" t="str">
        <f t="shared" si="83"/>
        <v>&lt;img src=@img/hard.png@&gt;&lt;img src=@img/drinkicon.png@&gt;</v>
      </c>
      <c r="BE120" s="1" t="str">
        <f t="shared" si="84"/>
        <v>drink hard med old</v>
      </c>
      <c r="BF120" s="1" t="str">
        <f t="shared" si="85"/>
        <v>Old Town</v>
      </c>
      <c r="BG120" s="1">
        <v>40.589979999999997</v>
      </c>
      <c r="BH120" s="1">
        <v>-105.0731</v>
      </c>
      <c r="BI120" s="1" t="str">
        <f t="shared" si="86"/>
        <v>[40.58998,-105.0731],</v>
      </c>
    </row>
    <row r="121" spans="2:64" ht="21" customHeight="1" x14ac:dyDescent="0.25">
      <c r="B121" s="1" t="s">
        <v>206</v>
      </c>
      <c r="C121" s="1" t="s">
        <v>434</v>
      </c>
      <c r="D121" s="1" t="s">
        <v>78</v>
      </c>
      <c r="E121" s="1" t="s">
        <v>439</v>
      </c>
      <c r="G121" s="1" t="s">
        <v>207</v>
      </c>
      <c r="H121" s="1">
        <v>1000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1400</v>
      </c>
      <c r="S121" s="1">
        <v>1800</v>
      </c>
      <c r="T121" s="1">
        <v>1000</v>
      </c>
      <c r="U121" s="1">
        <v>1800</v>
      </c>
      <c r="V121" s="2" t="s">
        <v>516</v>
      </c>
      <c r="W121" s="1">
        <f t="shared" si="56"/>
        <v>10</v>
      </c>
      <c r="X121" s="1">
        <f t="shared" si="57"/>
        <v>18</v>
      </c>
      <c r="Y121" s="1">
        <f t="shared" si="58"/>
        <v>16</v>
      </c>
      <c r="Z121" s="1">
        <f t="shared" si="59"/>
        <v>18</v>
      </c>
      <c r="AA121" s="1">
        <f t="shared" si="60"/>
        <v>16</v>
      </c>
      <c r="AB121" s="1">
        <f t="shared" si="61"/>
        <v>18</v>
      </c>
      <c r="AC121" s="1">
        <f t="shared" si="62"/>
        <v>16</v>
      </c>
      <c r="AD121" s="1">
        <f t="shared" si="63"/>
        <v>18</v>
      </c>
      <c r="AE121" s="1">
        <f t="shared" si="64"/>
        <v>16</v>
      </c>
      <c r="AF121" s="1">
        <f t="shared" si="65"/>
        <v>18</v>
      </c>
      <c r="AG121" s="1">
        <f t="shared" si="66"/>
        <v>14</v>
      </c>
      <c r="AH121" s="1">
        <f t="shared" si="67"/>
        <v>18</v>
      </c>
      <c r="AI121" s="1">
        <f t="shared" si="68"/>
        <v>10</v>
      </c>
      <c r="AJ121" s="1">
        <f t="shared" si="69"/>
        <v>18</v>
      </c>
      <c r="AK121" s="1" t="str">
        <f t="shared" si="70"/>
        <v>10am-6pm</v>
      </c>
      <c r="AL121" s="1" t="str">
        <f t="shared" si="71"/>
        <v>4pm-6pm</v>
      </c>
      <c r="AM121" s="1" t="str">
        <f t="shared" si="72"/>
        <v>4pm-6pm</v>
      </c>
      <c r="AN121" s="1" t="str">
        <f t="shared" si="73"/>
        <v>4pm-6pm</v>
      </c>
      <c r="AO121" s="1" t="str">
        <f t="shared" si="74"/>
        <v>4pm-6pm</v>
      </c>
      <c r="AP121" s="1" t="str">
        <f t="shared" si="75"/>
        <v>2pm-6pm</v>
      </c>
      <c r="AQ121" s="1" t="str">
        <f t="shared" si="76"/>
        <v>10am-6pm</v>
      </c>
      <c r="AR121" s="4" t="s">
        <v>358</v>
      </c>
      <c r="AU121" s="1" t="s">
        <v>304</v>
      </c>
      <c r="AV121" s="5" t="s">
        <v>312</v>
      </c>
      <c r="AW121" s="5" t="s">
        <v>312</v>
      </c>
      <c r="AX121" s="6" t="str">
        <f t="shared" si="77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1" s="1" t="str">
        <f t="shared" si="78"/>
        <v/>
      </c>
      <c r="AZ121" s="1" t="str">
        <f t="shared" si="79"/>
        <v/>
      </c>
      <c r="BA121" s="1" t="str">
        <f t="shared" si="80"/>
        <v>&lt;img src=@img/hard.png@&gt;</v>
      </c>
      <c r="BB121" s="1" t="str">
        <f t="shared" si="81"/>
        <v>&lt;img src=@img/drinkicon.png@&gt;</v>
      </c>
      <c r="BC121" s="1" t="str">
        <f t="shared" si="82"/>
        <v>&lt;img src=@img/foodicon.png@&gt;</v>
      </c>
      <c r="BD121" s="1" t="str">
        <f t="shared" si="83"/>
        <v>&lt;img src=@img/hard.png@&gt;&lt;img src=@img/drinkicon.png@&gt;&lt;img src=@img/foodicon.png@&gt;</v>
      </c>
      <c r="BE121" s="1" t="str">
        <f t="shared" si="84"/>
        <v>drink food hard med old</v>
      </c>
      <c r="BF121" s="1" t="str">
        <f t="shared" si="85"/>
        <v>Old Town</v>
      </c>
      <c r="BG121" s="1">
        <v>40.588324</v>
      </c>
      <c r="BH121" s="1">
        <v>-105.074746</v>
      </c>
      <c r="BI121" s="1" t="str">
        <f t="shared" si="86"/>
        <v>[40.588324,-105.074746],</v>
      </c>
      <c r="BK121" s="1" t="str">
        <f>IF(BJ121&gt;0,"&lt;img src=@img/kidicon.png@&gt;","")</f>
        <v/>
      </c>
    </row>
    <row r="122" spans="2:64" ht="21" customHeight="1" x14ac:dyDescent="0.25">
      <c r="B122" s="1" t="s">
        <v>208</v>
      </c>
      <c r="C122" s="1" t="s">
        <v>434</v>
      </c>
      <c r="D122" s="1" t="s">
        <v>274</v>
      </c>
      <c r="E122" s="1" t="s">
        <v>439</v>
      </c>
      <c r="G122" s="1" t="s">
        <v>209</v>
      </c>
      <c r="W122" s="1" t="str">
        <f t="shared" si="56"/>
        <v/>
      </c>
      <c r="X122" s="1" t="str">
        <f t="shared" si="57"/>
        <v/>
      </c>
      <c r="Y122" s="1" t="str">
        <f t="shared" si="58"/>
        <v/>
      </c>
      <c r="Z122" s="1" t="str">
        <f t="shared" si="59"/>
        <v/>
      </c>
      <c r="AA122" s="1" t="str">
        <f t="shared" si="60"/>
        <v/>
      </c>
      <c r="AB122" s="1" t="str">
        <f t="shared" si="61"/>
        <v/>
      </c>
      <c r="AC122" s="1" t="str">
        <f t="shared" si="62"/>
        <v/>
      </c>
      <c r="AD122" s="1" t="str">
        <f t="shared" si="63"/>
        <v/>
      </c>
      <c r="AE122" s="1" t="str">
        <f t="shared" si="64"/>
        <v/>
      </c>
      <c r="AF122" s="1" t="str">
        <f t="shared" si="65"/>
        <v/>
      </c>
      <c r="AG122" s="1" t="str">
        <f t="shared" si="66"/>
        <v/>
      </c>
      <c r="AH122" s="1" t="str">
        <f t="shared" si="67"/>
        <v/>
      </c>
      <c r="AI122" s="1" t="str">
        <f t="shared" si="68"/>
        <v/>
      </c>
      <c r="AJ122" s="1" t="str">
        <f t="shared" si="69"/>
        <v/>
      </c>
      <c r="AK122" s="1" t="str">
        <f t="shared" si="70"/>
        <v/>
      </c>
      <c r="AL122" s="1" t="str">
        <f t="shared" si="71"/>
        <v/>
      </c>
      <c r="AM122" s="1" t="str">
        <f t="shared" si="72"/>
        <v/>
      </c>
      <c r="AN122" s="1" t="str">
        <f t="shared" si="73"/>
        <v/>
      </c>
      <c r="AO122" s="1" t="str">
        <f t="shared" si="74"/>
        <v/>
      </c>
      <c r="AP122" s="1" t="str">
        <f t="shared" si="75"/>
        <v/>
      </c>
      <c r="AQ122" s="1" t="str">
        <f t="shared" si="76"/>
        <v/>
      </c>
      <c r="AR122" s="10" t="s">
        <v>265</v>
      </c>
      <c r="AS122" s="1" t="s">
        <v>301</v>
      </c>
      <c r="AU122" s="1" t="s">
        <v>304</v>
      </c>
      <c r="AV122" s="5" t="s">
        <v>313</v>
      </c>
      <c r="AW122" s="5" t="s">
        <v>313</v>
      </c>
      <c r="AX122" s="6" t="str">
        <f t="shared" si="77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2" s="1" t="str">
        <f t="shared" si="78"/>
        <v>&lt;img src=@img/outdoor.png@&gt;</v>
      </c>
      <c r="AZ122" s="1" t="str">
        <f t="shared" si="79"/>
        <v/>
      </c>
      <c r="BA122" s="1" t="str">
        <f t="shared" si="80"/>
        <v>&lt;img src=@img/hard.png@&gt;</v>
      </c>
      <c r="BB122" s="1" t="str">
        <f t="shared" si="81"/>
        <v/>
      </c>
      <c r="BC122" s="1" t="str">
        <f t="shared" si="82"/>
        <v/>
      </c>
      <c r="BD122" s="1" t="str">
        <f t="shared" si="83"/>
        <v>&lt;img src=@img/outdoor.png@&gt;&lt;img src=@img/hard.png@&gt;</v>
      </c>
      <c r="BE122" s="1" t="str">
        <f t="shared" si="84"/>
        <v>outdoor hard med old</v>
      </c>
      <c r="BF122" s="1" t="str">
        <f t="shared" si="85"/>
        <v>Old Town</v>
      </c>
      <c r="BG122" s="1">
        <v>40.588152000000001</v>
      </c>
      <c r="BH122" s="1">
        <v>-105.074395</v>
      </c>
      <c r="BI122" s="1" t="str">
        <f t="shared" si="86"/>
        <v>[40.588152,-105.074395],</v>
      </c>
      <c r="BK122" s="1" t="str">
        <f>IF(BJ122&gt;0,"&lt;img src=@img/kidicon.png@&gt;","")</f>
        <v/>
      </c>
    </row>
    <row r="123" spans="2:64" ht="21" customHeight="1" x14ac:dyDescent="0.25">
      <c r="B123" s="1" t="s">
        <v>458</v>
      </c>
      <c r="C123" s="1" t="s">
        <v>434</v>
      </c>
      <c r="E123" s="1" t="s">
        <v>439</v>
      </c>
      <c r="G123" s="1" t="s">
        <v>477</v>
      </c>
      <c r="W123" s="1" t="str">
        <f t="shared" si="56"/>
        <v/>
      </c>
      <c r="X123" s="1" t="str">
        <f t="shared" si="57"/>
        <v/>
      </c>
      <c r="Y123" s="1" t="str">
        <f t="shared" si="58"/>
        <v/>
      </c>
      <c r="Z123" s="1" t="str">
        <f t="shared" si="59"/>
        <v/>
      </c>
      <c r="AA123" s="1" t="str">
        <f t="shared" si="60"/>
        <v/>
      </c>
      <c r="AB123" s="1" t="str">
        <f t="shared" si="61"/>
        <v/>
      </c>
      <c r="AC123" s="1" t="str">
        <f t="shared" si="62"/>
        <v/>
      </c>
      <c r="AD123" s="1" t="str">
        <f t="shared" si="63"/>
        <v/>
      </c>
      <c r="AE123" s="1" t="str">
        <f t="shared" si="64"/>
        <v/>
      </c>
      <c r="AF123" s="1" t="str">
        <f t="shared" si="65"/>
        <v/>
      </c>
      <c r="AG123" s="1" t="str">
        <f t="shared" si="66"/>
        <v/>
      </c>
      <c r="AH123" s="1" t="str">
        <f t="shared" si="67"/>
        <v/>
      </c>
      <c r="AI123" s="1" t="str">
        <f t="shared" si="68"/>
        <v/>
      </c>
      <c r="AJ123" s="1" t="str">
        <f t="shared" si="69"/>
        <v/>
      </c>
      <c r="AK123" s="1" t="str">
        <f t="shared" si="70"/>
        <v/>
      </c>
      <c r="AL123" s="1" t="str">
        <f t="shared" si="71"/>
        <v/>
      </c>
      <c r="AM123" s="1" t="str">
        <f t="shared" si="72"/>
        <v/>
      </c>
      <c r="AN123" s="1" t="str">
        <f t="shared" si="73"/>
        <v/>
      </c>
      <c r="AO123" s="1" t="str">
        <f t="shared" si="74"/>
        <v/>
      </c>
      <c r="AP123" s="1" t="str">
        <f t="shared" si="75"/>
        <v/>
      </c>
      <c r="AQ123" s="1" t="str">
        <f t="shared" si="76"/>
        <v/>
      </c>
      <c r="AU123" s="1" t="s">
        <v>304</v>
      </c>
      <c r="AV123" s="1" t="b">
        <v>1</v>
      </c>
      <c r="AW123" s="1" t="b">
        <v>1</v>
      </c>
      <c r="AX123" s="6" t="str">
        <f t="shared" si="77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3" s="1" t="str">
        <f t="shared" si="78"/>
        <v/>
      </c>
      <c r="AZ123" s="1" t="str">
        <f t="shared" si="79"/>
        <v/>
      </c>
      <c r="BA123" s="1" t="str">
        <f t="shared" si="80"/>
        <v>&lt;img src=@img/hard.png@&gt;</v>
      </c>
      <c r="BB123" s="1" t="str">
        <f t="shared" si="81"/>
        <v/>
      </c>
      <c r="BC123" s="1" t="str">
        <f t="shared" si="82"/>
        <v/>
      </c>
      <c r="BD123" s="1" t="str">
        <f t="shared" si="83"/>
        <v>&lt;img src=@img/hard.png@&gt;&lt;img src=@img/kidicon.png@&gt;</v>
      </c>
      <c r="BE123" s="1" t="str">
        <f t="shared" si="84"/>
        <v>hard med old kid</v>
      </c>
      <c r="BF123" s="1" t="str">
        <f t="shared" si="85"/>
        <v>Old Town</v>
      </c>
      <c r="BG123" s="1">
        <v>40.588735999999997</v>
      </c>
      <c r="BH123" s="1">
        <v>-105.0774</v>
      </c>
      <c r="BI123" s="1" t="str">
        <f t="shared" si="86"/>
        <v>[40.588736,-105.0774],</v>
      </c>
      <c r="BJ123" s="1" t="b">
        <v>1</v>
      </c>
      <c r="BK123" s="1" t="str">
        <f>IF(BJ123&gt;0,"&lt;img src=@img/kidicon.png@&gt;","")</f>
        <v>&lt;img src=@img/kidicon.png@&gt;</v>
      </c>
      <c r="BL123" s="1" t="s">
        <v>449</v>
      </c>
    </row>
    <row r="124" spans="2:64" ht="21" customHeight="1" x14ac:dyDescent="0.25">
      <c r="B124" s="1" t="s">
        <v>676</v>
      </c>
      <c r="C124" s="1" t="s">
        <v>314</v>
      </c>
      <c r="E124" s="1" t="s">
        <v>54</v>
      </c>
      <c r="G124" s="1" t="s">
        <v>700</v>
      </c>
      <c r="W124" s="1" t="str">
        <f t="shared" si="56"/>
        <v/>
      </c>
      <c r="X124" s="1" t="str">
        <f t="shared" si="57"/>
        <v/>
      </c>
      <c r="Y124" s="1" t="str">
        <f t="shared" si="58"/>
        <v/>
      </c>
      <c r="Z124" s="1" t="str">
        <f t="shared" si="59"/>
        <v/>
      </c>
      <c r="AA124" s="1" t="str">
        <f t="shared" si="60"/>
        <v/>
      </c>
      <c r="AB124" s="1" t="str">
        <f t="shared" si="61"/>
        <v/>
      </c>
      <c r="AC124" s="1" t="str">
        <f t="shared" si="62"/>
        <v/>
      </c>
      <c r="AD124" s="1" t="str">
        <f t="shared" si="63"/>
        <v/>
      </c>
      <c r="AE124" s="1" t="str">
        <f t="shared" si="64"/>
        <v/>
      </c>
      <c r="AF124" s="1" t="str">
        <f t="shared" si="65"/>
        <v/>
      </c>
      <c r="AG124" s="1" t="str">
        <f t="shared" si="66"/>
        <v/>
      </c>
      <c r="AH124" s="1" t="str">
        <f t="shared" si="67"/>
        <v/>
      </c>
      <c r="AI124" s="1" t="str">
        <f t="shared" si="68"/>
        <v/>
      </c>
      <c r="AJ124" s="1" t="str">
        <f t="shared" si="69"/>
        <v/>
      </c>
      <c r="AK124" s="1" t="str">
        <f t="shared" si="70"/>
        <v/>
      </c>
      <c r="AL124" s="1" t="str">
        <f t="shared" si="71"/>
        <v/>
      </c>
      <c r="AM124" s="1" t="str">
        <f t="shared" si="72"/>
        <v/>
      </c>
      <c r="AN124" s="1" t="str">
        <f t="shared" si="73"/>
        <v/>
      </c>
      <c r="AO124" s="1" t="str">
        <f t="shared" si="74"/>
        <v/>
      </c>
      <c r="AP124" s="1" t="str">
        <f t="shared" si="75"/>
        <v/>
      </c>
      <c r="AQ124" s="1" t="str">
        <f t="shared" si="76"/>
        <v/>
      </c>
      <c r="AR124" s="1" t="s">
        <v>737</v>
      </c>
      <c r="AU124" s="1" t="s">
        <v>28</v>
      </c>
      <c r="AV124" s="5" t="s">
        <v>313</v>
      </c>
      <c r="AW124" s="5" t="s">
        <v>313</v>
      </c>
      <c r="AX124" s="6" t="str">
        <f t="shared" si="77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4" s="1" t="str">
        <f t="shared" si="78"/>
        <v/>
      </c>
      <c r="AZ124" s="1" t="str">
        <f t="shared" si="79"/>
        <v/>
      </c>
      <c r="BA124" s="1" t="str">
        <f t="shared" si="80"/>
        <v>&lt;img src=@img/medium.png@&gt;</v>
      </c>
      <c r="BB124" s="1" t="str">
        <f t="shared" si="81"/>
        <v/>
      </c>
      <c r="BC124" s="1" t="str">
        <f t="shared" si="82"/>
        <v/>
      </c>
      <c r="BD124" s="1" t="str">
        <f t="shared" si="83"/>
        <v>&lt;img src=@img/medium.png@&gt;</v>
      </c>
      <c r="BE124" s="1" t="str">
        <f t="shared" si="84"/>
        <v>medium low campus</v>
      </c>
      <c r="BF124" s="1" t="str">
        <f t="shared" si="85"/>
        <v>Near Campus</v>
      </c>
      <c r="BG124" s="1">
        <v>40.577889999999996</v>
      </c>
      <c r="BH124" s="1">
        <v>-105.0766</v>
      </c>
      <c r="BI124" s="1" t="str">
        <f t="shared" si="86"/>
        <v>[40.57789,-105.0766],</v>
      </c>
    </row>
    <row r="125" spans="2:64" ht="21" customHeight="1" x14ac:dyDescent="0.25">
      <c r="B125" s="1" t="s">
        <v>672</v>
      </c>
      <c r="C125" s="1" t="s">
        <v>314</v>
      </c>
      <c r="E125" s="1" t="s">
        <v>439</v>
      </c>
      <c r="G125" s="1" t="s">
        <v>696</v>
      </c>
      <c r="W125" s="1" t="str">
        <f t="shared" si="56"/>
        <v/>
      </c>
      <c r="X125" s="1" t="str">
        <f t="shared" si="57"/>
        <v/>
      </c>
      <c r="Y125" s="1" t="str">
        <f t="shared" si="58"/>
        <v/>
      </c>
      <c r="Z125" s="1" t="str">
        <f t="shared" si="59"/>
        <v/>
      </c>
      <c r="AA125" s="1" t="str">
        <f t="shared" si="60"/>
        <v/>
      </c>
      <c r="AB125" s="1" t="str">
        <f t="shared" si="61"/>
        <v/>
      </c>
      <c r="AC125" s="1" t="str">
        <f t="shared" si="62"/>
        <v/>
      </c>
      <c r="AD125" s="1" t="str">
        <f t="shared" si="63"/>
        <v/>
      </c>
      <c r="AE125" s="1" t="str">
        <f t="shared" si="64"/>
        <v/>
      </c>
      <c r="AF125" s="1" t="str">
        <f t="shared" si="65"/>
        <v/>
      </c>
      <c r="AG125" s="1" t="str">
        <f t="shared" si="66"/>
        <v/>
      </c>
      <c r="AH125" s="1" t="str">
        <f t="shared" si="67"/>
        <v/>
      </c>
      <c r="AI125" s="1" t="str">
        <f t="shared" si="68"/>
        <v/>
      </c>
      <c r="AJ125" s="1" t="str">
        <f t="shared" si="69"/>
        <v/>
      </c>
      <c r="AK125" s="1" t="str">
        <f t="shared" si="70"/>
        <v/>
      </c>
      <c r="AL125" s="1" t="str">
        <f t="shared" si="71"/>
        <v/>
      </c>
      <c r="AM125" s="1" t="str">
        <f t="shared" si="72"/>
        <v/>
      </c>
      <c r="AN125" s="1" t="str">
        <f t="shared" si="73"/>
        <v/>
      </c>
      <c r="AO125" s="1" t="str">
        <f t="shared" si="74"/>
        <v/>
      </c>
      <c r="AP125" s="1" t="str">
        <f t="shared" si="75"/>
        <v/>
      </c>
      <c r="AQ125" s="1" t="str">
        <f t="shared" si="76"/>
        <v/>
      </c>
      <c r="AR125" s="1" t="s">
        <v>738</v>
      </c>
      <c r="AS125" s="1" t="s">
        <v>301</v>
      </c>
      <c r="AU125" s="1" t="s">
        <v>28</v>
      </c>
      <c r="AV125" s="5" t="s">
        <v>313</v>
      </c>
      <c r="AW125" s="5" t="s">
        <v>313</v>
      </c>
      <c r="AX125" s="6" t="str">
        <f t="shared" si="77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5" s="1" t="str">
        <f t="shared" si="78"/>
        <v>&lt;img src=@img/outdoor.png@&gt;</v>
      </c>
      <c r="AZ125" s="1" t="str">
        <f t="shared" si="79"/>
        <v/>
      </c>
      <c r="BA125" s="1" t="str">
        <f t="shared" si="80"/>
        <v>&lt;img src=@img/medium.png@&gt;</v>
      </c>
      <c r="BB125" s="1" t="str">
        <f t="shared" si="81"/>
        <v/>
      </c>
      <c r="BC125" s="1" t="str">
        <f t="shared" si="82"/>
        <v/>
      </c>
      <c r="BD125" s="1" t="str">
        <f t="shared" si="83"/>
        <v>&lt;img src=@img/outdoor.png@&gt;&lt;img src=@img/medium.png@&gt;</v>
      </c>
      <c r="BE125" s="1" t="str">
        <f t="shared" si="84"/>
        <v>outdoor medium med campus</v>
      </c>
      <c r="BF125" s="1" t="str">
        <f t="shared" si="85"/>
        <v>Near Campus</v>
      </c>
      <c r="BG125" s="1">
        <v>40.57855</v>
      </c>
      <c r="BH125" s="1">
        <v>-105.07975</v>
      </c>
      <c r="BI125" s="1" t="str">
        <f t="shared" si="86"/>
        <v>[40.57855,-105.07975],</v>
      </c>
    </row>
    <row r="126" spans="2:64" ht="21" customHeight="1" x14ac:dyDescent="0.25">
      <c r="B126" s="1" t="s">
        <v>210</v>
      </c>
      <c r="C126" s="1" t="s">
        <v>315</v>
      </c>
      <c r="D126" s="1" t="s">
        <v>274</v>
      </c>
      <c r="E126" s="1" t="s">
        <v>439</v>
      </c>
      <c r="G126" s="1" t="s">
        <v>211</v>
      </c>
      <c r="W126" s="1" t="str">
        <f t="shared" si="56"/>
        <v/>
      </c>
      <c r="X126" s="1" t="str">
        <f t="shared" si="57"/>
        <v/>
      </c>
      <c r="Y126" s="1" t="str">
        <f t="shared" si="58"/>
        <v/>
      </c>
      <c r="Z126" s="1" t="str">
        <f t="shared" si="59"/>
        <v/>
      </c>
      <c r="AA126" s="1" t="str">
        <f t="shared" si="60"/>
        <v/>
      </c>
      <c r="AB126" s="1" t="str">
        <f t="shared" si="61"/>
        <v/>
      </c>
      <c r="AC126" s="1" t="str">
        <f t="shared" si="62"/>
        <v/>
      </c>
      <c r="AD126" s="1" t="str">
        <f t="shared" si="63"/>
        <v/>
      </c>
      <c r="AE126" s="1" t="str">
        <f t="shared" si="64"/>
        <v/>
      </c>
      <c r="AF126" s="1" t="str">
        <f t="shared" si="65"/>
        <v/>
      </c>
      <c r="AG126" s="1" t="str">
        <f t="shared" si="66"/>
        <v/>
      </c>
      <c r="AH126" s="1" t="str">
        <f t="shared" si="67"/>
        <v/>
      </c>
      <c r="AI126" s="1" t="str">
        <f t="shared" si="68"/>
        <v/>
      </c>
      <c r="AJ126" s="1" t="str">
        <f t="shared" si="69"/>
        <v/>
      </c>
      <c r="AK126" s="1" t="str">
        <f t="shared" si="70"/>
        <v/>
      </c>
      <c r="AL126" s="1" t="str">
        <f t="shared" si="71"/>
        <v/>
      </c>
      <c r="AM126" s="1" t="str">
        <f t="shared" si="72"/>
        <v/>
      </c>
      <c r="AN126" s="1" t="str">
        <f t="shared" si="73"/>
        <v/>
      </c>
      <c r="AO126" s="1" t="str">
        <f t="shared" si="74"/>
        <v/>
      </c>
      <c r="AP126" s="1" t="str">
        <f t="shared" si="75"/>
        <v/>
      </c>
      <c r="AQ126" s="1" t="str">
        <f t="shared" si="76"/>
        <v/>
      </c>
      <c r="AR126" s="8" t="s">
        <v>266</v>
      </c>
      <c r="AS126" s="1" t="s">
        <v>301</v>
      </c>
      <c r="AT126" s="1" t="s">
        <v>311</v>
      </c>
      <c r="AU126" s="1" t="s">
        <v>305</v>
      </c>
      <c r="AV126" s="5" t="s">
        <v>313</v>
      </c>
      <c r="AW126" s="5" t="s">
        <v>313</v>
      </c>
      <c r="AX126" s="6" t="str">
        <f t="shared" si="77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6" s="1" t="str">
        <f t="shared" si="78"/>
        <v>&lt;img src=@img/outdoor.png@&gt;</v>
      </c>
      <c r="AZ126" s="1" t="str">
        <f t="shared" si="79"/>
        <v>&lt;img src=@img/pets.png@&gt;</v>
      </c>
      <c r="BA126" s="1" t="str">
        <f t="shared" si="80"/>
        <v>&lt;img src=@img/easy.png@&gt;</v>
      </c>
      <c r="BB126" s="1" t="str">
        <f t="shared" si="81"/>
        <v/>
      </c>
      <c r="BC126" s="1" t="str">
        <f t="shared" si="82"/>
        <v/>
      </c>
      <c r="BD126" s="1" t="str">
        <f t="shared" si="83"/>
        <v>&lt;img src=@img/outdoor.png@&gt;&lt;img src=@img/pets.png@&gt;&lt;img src=@img/easy.png@&gt;</v>
      </c>
      <c r="BE126" s="1" t="str">
        <f t="shared" si="84"/>
        <v>outdoor pet easy med midtown</v>
      </c>
      <c r="BF126" s="1" t="str">
        <f t="shared" si="85"/>
        <v>Midtown</v>
      </c>
      <c r="BG126" s="1">
        <v>40.566077</v>
      </c>
      <c r="BH126" s="1">
        <v>-105.056792</v>
      </c>
      <c r="BI126" s="1" t="str">
        <f t="shared" si="86"/>
        <v>[40.566077,-105.056792],</v>
      </c>
      <c r="BK126" s="1" t="str">
        <f>IF(BJ126&gt;0,"&lt;img src=@img/kidicon.png@&gt;","")</f>
        <v/>
      </c>
    </row>
    <row r="127" spans="2:64" ht="21" customHeight="1" x14ac:dyDescent="0.25">
      <c r="B127" s="1" t="s">
        <v>684</v>
      </c>
      <c r="C127" s="1" t="s">
        <v>314</v>
      </c>
      <c r="E127" s="1" t="s">
        <v>54</v>
      </c>
      <c r="G127" s="1" t="s">
        <v>708</v>
      </c>
      <c r="W127" s="1" t="str">
        <f t="shared" si="56"/>
        <v/>
      </c>
      <c r="X127" s="1" t="str">
        <f t="shared" si="57"/>
        <v/>
      </c>
      <c r="Y127" s="1" t="str">
        <f t="shared" si="58"/>
        <v/>
      </c>
      <c r="Z127" s="1" t="str">
        <f t="shared" si="59"/>
        <v/>
      </c>
      <c r="AA127" s="1" t="str">
        <f t="shared" si="60"/>
        <v/>
      </c>
      <c r="AB127" s="1" t="str">
        <f t="shared" si="61"/>
        <v/>
      </c>
      <c r="AC127" s="1" t="str">
        <f t="shared" si="62"/>
        <v/>
      </c>
      <c r="AD127" s="1" t="str">
        <f t="shared" si="63"/>
        <v/>
      </c>
      <c r="AE127" s="1" t="str">
        <f t="shared" si="64"/>
        <v/>
      </c>
      <c r="AF127" s="1" t="str">
        <f t="shared" si="65"/>
        <v/>
      </c>
      <c r="AG127" s="1" t="str">
        <f t="shared" si="66"/>
        <v/>
      </c>
      <c r="AH127" s="1" t="str">
        <f t="shared" si="67"/>
        <v/>
      </c>
      <c r="AI127" s="1" t="str">
        <f t="shared" si="68"/>
        <v/>
      </c>
      <c r="AJ127" s="1" t="str">
        <f t="shared" si="69"/>
        <v/>
      </c>
      <c r="AK127" s="1" t="str">
        <f t="shared" si="70"/>
        <v/>
      </c>
      <c r="AL127" s="1" t="str">
        <f t="shared" si="71"/>
        <v/>
      </c>
      <c r="AM127" s="1" t="str">
        <f t="shared" si="72"/>
        <v/>
      </c>
      <c r="AN127" s="1" t="str">
        <f t="shared" si="73"/>
        <v/>
      </c>
      <c r="AO127" s="1" t="str">
        <f t="shared" si="74"/>
        <v/>
      </c>
      <c r="AP127" s="1" t="str">
        <f t="shared" si="75"/>
        <v/>
      </c>
      <c r="AQ127" s="1" t="str">
        <f t="shared" si="76"/>
        <v/>
      </c>
      <c r="AR127" s="1" t="s">
        <v>739</v>
      </c>
      <c r="AU127" s="1" t="s">
        <v>28</v>
      </c>
      <c r="AV127" s="5" t="s">
        <v>313</v>
      </c>
      <c r="AW127" s="5" t="s">
        <v>313</v>
      </c>
      <c r="AX127" s="6" t="str">
        <f t="shared" si="77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27" s="1" t="str">
        <f t="shared" si="78"/>
        <v/>
      </c>
      <c r="AZ127" s="1" t="str">
        <f t="shared" si="79"/>
        <v/>
      </c>
      <c r="BA127" s="1" t="str">
        <f t="shared" si="80"/>
        <v>&lt;img src=@img/medium.png@&gt;</v>
      </c>
      <c r="BB127" s="1" t="str">
        <f t="shared" si="81"/>
        <v/>
      </c>
      <c r="BC127" s="1" t="str">
        <f t="shared" si="82"/>
        <v/>
      </c>
      <c r="BD127" s="1" t="str">
        <f t="shared" si="83"/>
        <v>&lt;img src=@img/medium.png@&gt;</v>
      </c>
      <c r="BE127" s="1" t="str">
        <f t="shared" si="84"/>
        <v>medium low campus</v>
      </c>
      <c r="BF127" s="1" t="str">
        <f t="shared" si="85"/>
        <v>Near Campus</v>
      </c>
      <c r="BG127" s="1">
        <v>40.573785000000001</v>
      </c>
      <c r="BH127" s="1">
        <v>-105.08336060000001</v>
      </c>
      <c r="BI127" s="1" t="str">
        <f t="shared" si="86"/>
        <v>[40.573785,-105.0833606],</v>
      </c>
    </row>
    <row r="128" spans="2:64" ht="21" customHeight="1" x14ac:dyDescent="0.25">
      <c r="B128" s="1" t="s">
        <v>172</v>
      </c>
      <c r="C128" s="1" t="s">
        <v>434</v>
      </c>
      <c r="D128" s="1" t="s">
        <v>173</v>
      </c>
      <c r="E128" s="1" t="s">
        <v>35</v>
      </c>
      <c r="G128" s="4" t="s">
        <v>174</v>
      </c>
      <c r="J128" s="1">
        <v>1600</v>
      </c>
      <c r="K128" s="1">
        <v>1800</v>
      </c>
      <c r="L128" s="1">
        <v>1600</v>
      </c>
      <c r="M128" s="1">
        <v>1800</v>
      </c>
      <c r="N128" s="1">
        <v>1600</v>
      </c>
      <c r="O128" s="1">
        <v>1800</v>
      </c>
      <c r="P128" s="1">
        <v>1600</v>
      </c>
      <c r="Q128" s="1">
        <v>1800</v>
      </c>
      <c r="R128" s="1">
        <v>1600</v>
      </c>
      <c r="S128" s="1">
        <v>1800</v>
      </c>
      <c r="T128" s="1">
        <v>1600</v>
      </c>
      <c r="U128" s="1">
        <v>1800</v>
      </c>
      <c r="V128" s="1" t="s">
        <v>256</v>
      </c>
      <c r="W128" s="1" t="str">
        <f t="shared" ref="W128:W185" si="89">IF(H128&gt;0,H128/100,"")</f>
        <v/>
      </c>
      <c r="X128" s="1" t="str">
        <f t="shared" ref="X128:X185" si="90">IF(I128&gt;0,I128/100,"")</f>
        <v/>
      </c>
      <c r="Y128" s="1">
        <f t="shared" ref="Y128:Y185" si="91">IF(J128&gt;0,J128/100,"")</f>
        <v>16</v>
      </c>
      <c r="Z128" s="1">
        <f t="shared" ref="Z128:Z185" si="92">IF(K128&gt;0,K128/100,"")</f>
        <v>18</v>
      </c>
      <c r="AA128" s="1">
        <f t="shared" ref="AA128:AA185" si="93">IF(L128&gt;0,L128/100,"")</f>
        <v>16</v>
      </c>
      <c r="AB128" s="1">
        <f t="shared" ref="AB128:AB185" si="94">IF(M128&gt;0,M128/100,"")</f>
        <v>18</v>
      </c>
      <c r="AC128" s="1">
        <f t="shared" ref="AC128:AC185" si="95">IF(N128&gt;0,N128/100,"")</f>
        <v>16</v>
      </c>
      <c r="AD128" s="1">
        <f t="shared" ref="AD128:AD185" si="96">IF(O128&gt;0,O128/100,"")</f>
        <v>18</v>
      </c>
      <c r="AE128" s="1">
        <f t="shared" ref="AE128:AE185" si="97">IF(P128&gt;0,P128/100,"")</f>
        <v>16</v>
      </c>
      <c r="AF128" s="1">
        <f t="shared" ref="AF128:AF185" si="98">IF(Q128&gt;0,Q128/100,"")</f>
        <v>18</v>
      </c>
      <c r="AG128" s="1">
        <f t="shared" ref="AG128:AG185" si="99">IF(R128&gt;0,R128/100,"")</f>
        <v>16</v>
      </c>
      <c r="AH128" s="1">
        <f t="shared" ref="AH128:AH185" si="100">IF(S128&gt;0,S128/100,"")</f>
        <v>18</v>
      </c>
      <c r="AI128" s="1">
        <f t="shared" ref="AI128:AI185" si="101">IF(T128&gt;0,T128/100,"")</f>
        <v>16</v>
      </c>
      <c r="AJ128" s="1">
        <f t="shared" ref="AJ128:AJ185" si="102">IF(U128&gt;0,U128/100,"")</f>
        <v>18</v>
      </c>
      <c r="AK128" s="1" t="str">
        <f t="shared" ref="AK128:AK185" si="103">IF(H128&gt;0,CONCATENATE(IF(W128&lt;=12,W128,W128-12),IF(OR(W128&lt;12,W128=24),"am","pm"),"-",IF(X128&lt;=12,X128,X128-12),IF(OR(X128&lt;12,X128=24),"am","pm")),"")</f>
        <v/>
      </c>
      <c r="AL128" s="1" t="str">
        <f t="shared" ref="AL128:AL185" si="104">IF(J128&gt;0,CONCATENATE(IF(Y128&lt;=12,Y128,Y128-12),IF(OR(Y128&lt;12,Y128=24),"am","pm"),"-",IF(Z128&lt;=12,Z128,Z128-12),IF(OR(Z128&lt;12,Z128=24),"am","pm")),"")</f>
        <v>4pm-6pm</v>
      </c>
      <c r="AM128" s="1" t="str">
        <f t="shared" ref="AM128:AM185" si="105">IF(L128&gt;0,CONCATENATE(IF(AA128&lt;=12,AA128,AA128-12),IF(OR(AA128&lt;12,AA128=24),"am","pm"),"-",IF(AB128&lt;=12,AB128,AB128-12),IF(OR(AB128&lt;12,AB128=24),"am","pm")),"")</f>
        <v>4pm-6pm</v>
      </c>
      <c r="AN128" s="1" t="str">
        <f t="shared" ref="AN128:AN185" si="106">IF(N128&gt;0,CONCATENATE(IF(AC128&lt;=12,AC128,AC128-12),IF(OR(AC128&lt;12,AC128=24),"am","pm"),"-",IF(AD128&lt;=12,AD128,AD128-12),IF(OR(AD128&lt;12,AD128=24),"am","pm")),"")</f>
        <v>4pm-6pm</v>
      </c>
      <c r="AO128" s="1" t="str">
        <f t="shared" ref="AO128:AO185" si="107">IF(O128&gt;0,CONCATENATE(IF(AE128&lt;=12,AE128,AE128-12),IF(OR(AE128&lt;12,AE128=24),"am","pm"),"-",IF(AF128&lt;=12,AF128,AF128-12),IF(OR(AF128&lt;12,AF128=24),"am","pm")),"")</f>
        <v>4pm-6pm</v>
      </c>
      <c r="AP128" s="1" t="str">
        <f t="shared" ref="AP128:AP185" si="108">IF(R128&gt;0,CONCATENATE(IF(AG128&lt;=12,AG128,AG128-12),IF(OR(AG128&lt;12,AG128=24),"am","pm"),"-",IF(AH128&lt;=12,AH128,AH128-12),IF(OR(AH128&lt;12,AH128=24),"am","pm")),"")</f>
        <v>4pm-6pm</v>
      </c>
      <c r="AQ128" s="1" t="str">
        <f t="shared" ref="AQ128:AQ185" si="109">IF(T128&gt;0,CONCATENATE(IF(AI128&lt;=12,AI128,AI128-12),IF(OR(AI128&lt;12,AI128=24),"am","pm"),"-",IF(AJ128&lt;=12,AJ128,AJ128-12),IF(OR(AJ128&lt;12,AJ128=24),"am","pm")),"")</f>
        <v>4pm-6pm</v>
      </c>
      <c r="AR128" s="4" t="s">
        <v>349</v>
      </c>
      <c r="AU128" s="1" t="s">
        <v>304</v>
      </c>
      <c r="AV128" s="5" t="s">
        <v>312</v>
      </c>
      <c r="AW128" s="5" t="s">
        <v>312</v>
      </c>
      <c r="AX128" s="6" t="str">
        <f t="shared" ref="AX128:AX185" si="110">CONCATENATE("{
    'name': """,B128,""",
    'area': ","""",C128,""",",
"'hours': {
      'sunday-start':","""",H128,"""",", 'sunday-end':","""",I128,"""",", 'monday-start':","""",J128,"""",", 'monday-end':","""",K128,"""",", 'tuesday-start':","""",L128,"""",", 'tuesday-end':","""",M128,""", 'wednesday-start':","""",N128,""", 'wednesday-end':","""",O128,""", 'thursday-start':","""",P128,""", 'thursday-end':","""",Q128,""", 'friday-start':","""",R128,""", 'friday-end':","""",S128,""", 'saturday-start':","""",T128,""", 'saturday-end':","""",U128,"""","},","  'description': ","""",V128,"""",", 'link':","""",AR128,"""",", 'pricing':","""",E128,"""",",   'phone-number': ","""",F128,"""",", 'address': ","""",G128,"""",", 'other-amenities': [","'",AS128,"','",AT128,"','",AU128,"'","]",", 'has-drink':",AV128,", 'has-food':",AW128,"},")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28" s="1" t="str">
        <f t="shared" ref="AY128:AY185" si="111">IF(AS128&gt;0,"&lt;img src=@img/outdoor.png@&gt;","")</f>
        <v/>
      </c>
      <c r="AZ128" s="1" t="str">
        <f t="shared" ref="AZ128:AZ185" si="112">IF(AT128&gt;0,"&lt;img src=@img/pets.png@&gt;","")</f>
        <v/>
      </c>
      <c r="BA128" s="1" t="str">
        <f t="shared" ref="BA128:BA185" si="113">IF(AU128="hard","&lt;img src=@img/hard.png@&gt;",IF(AU128="medium","&lt;img src=@img/medium.png@&gt;",IF(AU128="easy","&lt;img src=@img/easy.png@&gt;","")))</f>
        <v>&lt;img src=@img/hard.png@&gt;</v>
      </c>
      <c r="BB128" s="1" t="str">
        <f t="shared" ref="BB128:BB185" si="114">IF(AV128="true","&lt;img src=@img/drinkicon.png@&gt;","")</f>
        <v>&lt;img src=@img/drinkicon.png@&gt;</v>
      </c>
      <c r="BC128" s="1" t="str">
        <f t="shared" ref="BC128:BC185" si="115">IF(AW128="true","&lt;img src=@img/foodicon.png@&gt;","")</f>
        <v>&lt;img src=@img/foodicon.png@&gt;</v>
      </c>
      <c r="BD128" s="1" t="str">
        <f t="shared" ref="BD128:BD185" si="116">CONCATENATE(AY128,AZ128,BA128,BB128,BC128,BK128)</f>
        <v>&lt;img src=@img/hard.png@&gt;&lt;img src=@img/drinkicon.png@&gt;&lt;img src=@img/foodicon.png@&gt;</v>
      </c>
      <c r="BE128" s="1" t="str">
        <f t="shared" ref="BE128:BE185" si="117">CONCATENATE(IF(AS128&gt;0,"outdoor ",""),IF(AT128&gt;0,"pet ",""),IF(AV128="true","drink ",""),IF(AW128="true","food ",""),AU128," ",E128," ",C128,IF(BJ128=TRUE," kid",""))</f>
        <v>drink food hard high old</v>
      </c>
      <c r="BF128" s="1" t="str">
        <f t="shared" ref="BF128:BF185" si="118">IF(C128="old","Old Town",IF(C128="campus","Near Campus",IF(C128="sfoco", "South Foco",IF(C128="nfoco","North Foco",IF(C128="midtown","Midtown",IF(C128="cwest","Campus West",""))))))</f>
        <v>Old Town</v>
      </c>
      <c r="BG128" s="1">
        <v>40.586821999999998</v>
      </c>
      <c r="BH128" s="1">
        <v>-105.07723799999999</v>
      </c>
      <c r="BI128" s="1" t="str">
        <f t="shared" ref="BI128:BI185" si="119">CONCATENATE("[",BG128,",",BH128,"],")</f>
        <v>[40.586822,-105.077238],</v>
      </c>
      <c r="BK128" s="1" t="str">
        <f t="shared" ref="BK128:BK133" si="120">IF(BJ128&gt;0,"&lt;img src=@img/kidicon.png@&gt;","")</f>
        <v/>
      </c>
    </row>
    <row r="129" spans="2:64" ht="21" customHeight="1" x14ac:dyDescent="0.25">
      <c r="B129" s="1" t="s">
        <v>43</v>
      </c>
      <c r="C129" s="1" t="s">
        <v>434</v>
      </c>
      <c r="D129" s="1" t="s">
        <v>44</v>
      </c>
      <c r="E129" s="1" t="s">
        <v>439</v>
      </c>
      <c r="G129" s="3" t="s">
        <v>45</v>
      </c>
      <c r="J129" s="1">
        <v>1500</v>
      </c>
      <c r="K129" s="1">
        <v>1800</v>
      </c>
      <c r="L129" s="1">
        <v>1500</v>
      </c>
      <c r="M129" s="1">
        <v>1800</v>
      </c>
      <c r="N129" s="1">
        <v>1500</v>
      </c>
      <c r="O129" s="1">
        <v>1800</v>
      </c>
      <c r="P129" s="1">
        <v>1500</v>
      </c>
      <c r="Q129" s="1">
        <v>1800</v>
      </c>
      <c r="R129" s="1">
        <v>1500</v>
      </c>
      <c r="S129" s="1">
        <v>1800</v>
      </c>
      <c r="W129" s="1" t="str">
        <f t="shared" si="89"/>
        <v/>
      </c>
      <c r="X129" s="1" t="str">
        <f t="shared" si="90"/>
        <v/>
      </c>
      <c r="Y129" s="1">
        <f t="shared" si="91"/>
        <v>15</v>
      </c>
      <c r="Z129" s="1">
        <f t="shared" si="92"/>
        <v>18</v>
      </c>
      <c r="AA129" s="1">
        <f t="shared" si="93"/>
        <v>15</v>
      </c>
      <c r="AB129" s="1">
        <f t="shared" si="94"/>
        <v>18</v>
      </c>
      <c r="AC129" s="1">
        <f t="shared" si="95"/>
        <v>15</v>
      </c>
      <c r="AD129" s="1">
        <f t="shared" si="96"/>
        <v>18</v>
      </c>
      <c r="AE129" s="1">
        <f t="shared" si="97"/>
        <v>15</v>
      </c>
      <c r="AF129" s="1">
        <f t="shared" si="98"/>
        <v>18</v>
      </c>
      <c r="AG129" s="1">
        <f t="shared" si="99"/>
        <v>15</v>
      </c>
      <c r="AH129" s="1">
        <f t="shared" si="100"/>
        <v>18</v>
      </c>
      <c r="AI129" s="1" t="str">
        <f t="shared" si="101"/>
        <v/>
      </c>
      <c r="AJ129" s="1" t="str">
        <f t="shared" si="102"/>
        <v/>
      </c>
      <c r="AK129" s="1" t="str">
        <f t="shared" si="103"/>
        <v/>
      </c>
      <c r="AL129" s="1" t="str">
        <f t="shared" si="104"/>
        <v>3pm-6pm</v>
      </c>
      <c r="AM129" s="1" t="str">
        <f t="shared" si="105"/>
        <v>3pm-6pm</v>
      </c>
      <c r="AN129" s="1" t="str">
        <f t="shared" si="106"/>
        <v>3pm-6pm</v>
      </c>
      <c r="AO129" s="1" t="str">
        <f t="shared" si="107"/>
        <v>3pm-6pm</v>
      </c>
      <c r="AP129" s="1" t="str">
        <f t="shared" si="108"/>
        <v>3pm-6pm</v>
      </c>
      <c r="AQ129" s="1" t="str">
        <f t="shared" si="109"/>
        <v/>
      </c>
      <c r="AR129" s="1" t="s">
        <v>238</v>
      </c>
      <c r="AS129" s="1" t="s">
        <v>301</v>
      </c>
      <c r="AU129" s="1" t="s">
        <v>304</v>
      </c>
      <c r="AV129" s="5" t="s">
        <v>313</v>
      </c>
      <c r="AW129" s="5" t="s">
        <v>313</v>
      </c>
      <c r="AX129" s="6" t="str">
        <f t="shared" si="110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29" s="1" t="str">
        <f t="shared" si="111"/>
        <v>&lt;img src=@img/outdoor.png@&gt;</v>
      </c>
      <c r="AZ129" s="1" t="str">
        <f t="shared" si="112"/>
        <v/>
      </c>
      <c r="BA129" s="1" t="str">
        <f t="shared" si="113"/>
        <v>&lt;img src=@img/hard.png@&gt;</v>
      </c>
      <c r="BB129" s="1" t="str">
        <f t="shared" si="114"/>
        <v/>
      </c>
      <c r="BC129" s="1" t="str">
        <f t="shared" si="115"/>
        <v/>
      </c>
      <c r="BD129" s="1" t="str">
        <f t="shared" si="116"/>
        <v>&lt;img src=@img/outdoor.png@&gt;&lt;img src=@img/hard.png@&gt;</v>
      </c>
      <c r="BE129" s="1" t="str">
        <f t="shared" si="117"/>
        <v>outdoor hard med old</v>
      </c>
      <c r="BF129" s="1" t="str">
        <f t="shared" si="118"/>
        <v>Old Town</v>
      </c>
      <c r="BG129" s="1">
        <v>40.586728999999998</v>
      </c>
      <c r="BH129" s="1">
        <v>-105.07814500000001</v>
      </c>
      <c r="BI129" s="1" t="str">
        <f t="shared" si="119"/>
        <v>[40.586729,-105.078145],</v>
      </c>
      <c r="BK129" s="1" t="str">
        <f t="shared" si="120"/>
        <v/>
      </c>
    </row>
    <row r="130" spans="2:64" ht="21" customHeight="1" x14ac:dyDescent="0.25">
      <c r="B130" s="1" t="s">
        <v>212</v>
      </c>
      <c r="C130" s="1" t="s">
        <v>437</v>
      </c>
      <c r="D130" s="1" t="s">
        <v>213</v>
      </c>
      <c r="E130" s="1" t="s">
        <v>439</v>
      </c>
      <c r="G130" s="1" t="s">
        <v>214</v>
      </c>
      <c r="H130" s="1">
        <v>1100</v>
      </c>
      <c r="I130" s="1">
        <v>2400</v>
      </c>
      <c r="J130" s="1">
        <v>1600</v>
      </c>
      <c r="K130" s="1">
        <v>2400</v>
      </c>
      <c r="L130" s="1">
        <v>1600</v>
      </c>
      <c r="M130" s="1">
        <v>2300</v>
      </c>
      <c r="N130" s="1">
        <v>1600</v>
      </c>
      <c r="O130" s="1">
        <v>2400</v>
      </c>
      <c r="P130" s="1">
        <v>1600</v>
      </c>
      <c r="Q130" s="1">
        <v>2400</v>
      </c>
      <c r="R130" s="1">
        <v>1600</v>
      </c>
      <c r="S130" s="1">
        <v>2000</v>
      </c>
      <c r="T130" s="1">
        <v>1600</v>
      </c>
      <c r="U130" s="1">
        <v>2000</v>
      </c>
      <c r="V130" s="1" t="s">
        <v>551</v>
      </c>
      <c r="W130" s="1">
        <f t="shared" si="89"/>
        <v>11</v>
      </c>
      <c r="X130" s="1">
        <f t="shared" si="90"/>
        <v>24</v>
      </c>
      <c r="Y130" s="1">
        <f t="shared" si="91"/>
        <v>16</v>
      </c>
      <c r="Z130" s="1">
        <f t="shared" si="92"/>
        <v>24</v>
      </c>
      <c r="AA130" s="1">
        <f t="shared" si="93"/>
        <v>16</v>
      </c>
      <c r="AB130" s="1">
        <f t="shared" si="94"/>
        <v>23</v>
      </c>
      <c r="AC130" s="1">
        <f t="shared" si="95"/>
        <v>16</v>
      </c>
      <c r="AD130" s="1">
        <f t="shared" si="96"/>
        <v>24</v>
      </c>
      <c r="AE130" s="1">
        <f t="shared" si="97"/>
        <v>16</v>
      </c>
      <c r="AF130" s="1">
        <f t="shared" si="98"/>
        <v>24</v>
      </c>
      <c r="AG130" s="1">
        <f t="shared" si="99"/>
        <v>16</v>
      </c>
      <c r="AH130" s="1">
        <f t="shared" si="100"/>
        <v>20</v>
      </c>
      <c r="AI130" s="1">
        <f t="shared" si="101"/>
        <v>16</v>
      </c>
      <c r="AJ130" s="1">
        <f t="shared" si="102"/>
        <v>20</v>
      </c>
      <c r="AK130" s="1" t="str">
        <f t="shared" si="103"/>
        <v>11am-12am</v>
      </c>
      <c r="AL130" s="1" t="str">
        <f t="shared" si="104"/>
        <v>4pm-12am</v>
      </c>
      <c r="AM130" s="1" t="str">
        <f t="shared" si="105"/>
        <v>4pm-11pm</v>
      </c>
      <c r="AN130" s="1" t="str">
        <f t="shared" si="106"/>
        <v>4pm-12am</v>
      </c>
      <c r="AO130" s="1" t="str">
        <f t="shared" si="107"/>
        <v>4pm-12am</v>
      </c>
      <c r="AP130" s="1" t="str">
        <f t="shared" si="108"/>
        <v>4pm-8pm</v>
      </c>
      <c r="AQ130" s="1" t="str">
        <f t="shared" si="109"/>
        <v>4pm-8pm</v>
      </c>
      <c r="AR130" s="4" t="s">
        <v>359</v>
      </c>
      <c r="AS130" s="1" t="s">
        <v>301</v>
      </c>
      <c r="AU130" s="1" t="s">
        <v>28</v>
      </c>
      <c r="AV130" s="5" t="s">
        <v>312</v>
      </c>
      <c r="AW130" s="5" t="s">
        <v>312</v>
      </c>
      <c r="AX130" s="6" t="str">
        <f t="shared" si="110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0" s="1" t="str">
        <f t="shared" si="111"/>
        <v>&lt;img src=@img/outdoor.png@&gt;</v>
      </c>
      <c r="AZ130" s="1" t="str">
        <f t="shared" si="112"/>
        <v/>
      </c>
      <c r="BA130" s="1" t="str">
        <f t="shared" si="113"/>
        <v>&lt;img src=@img/medium.png@&gt;</v>
      </c>
      <c r="BB130" s="1" t="str">
        <f t="shared" si="114"/>
        <v>&lt;img src=@img/drinkicon.png@&gt;</v>
      </c>
      <c r="BC130" s="1" t="str">
        <f t="shared" si="115"/>
        <v>&lt;img src=@img/foodicon.png@&gt;</v>
      </c>
      <c r="BD130" s="1" t="str">
        <f t="shared" si="116"/>
        <v>&lt;img src=@img/outdoor.png@&gt;&lt;img src=@img/medium.png@&gt;&lt;img src=@img/drinkicon.png@&gt;&lt;img src=@img/foodicon.png@&gt;</v>
      </c>
      <c r="BE130" s="1" t="str">
        <f t="shared" si="117"/>
        <v>outdoor drink food medium med cwest</v>
      </c>
      <c r="BF130" s="1" t="str">
        <f t="shared" si="118"/>
        <v>Campus West</v>
      </c>
      <c r="BG130" s="1">
        <v>40.574368999999997</v>
      </c>
      <c r="BH130" s="1">
        <v>-105.09835099999999</v>
      </c>
      <c r="BI130" s="1" t="str">
        <f t="shared" si="119"/>
        <v>[40.574369,-105.098351],</v>
      </c>
      <c r="BK130" s="1" t="str">
        <f t="shared" si="120"/>
        <v/>
      </c>
    </row>
    <row r="131" spans="2:64" ht="21" customHeight="1" x14ac:dyDescent="0.25">
      <c r="B131" s="1" t="s">
        <v>59</v>
      </c>
      <c r="C131" s="1" t="s">
        <v>434</v>
      </c>
      <c r="D131" s="1" t="s">
        <v>60</v>
      </c>
      <c r="E131" s="1" t="s">
        <v>35</v>
      </c>
      <c r="G131" s="3" t="s">
        <v>61</v>
      </c>
      <c r="W131" s="1" t="str">
        <f t="shared" si="89"/>
        <v/>
      </c>
      <c r="X131" s="1" t="str">
        <f t="shared" si="90"/>
        <v/>
      </c>
      <c r="Y131" s="1" t="str">
        <f t="shared" si="91"/>
        <v/>
      </c>
      <c r="Z131" s="1" t="str">
        <f t="shared" si="92"/>
        <v/>
      </c>
      <c r="AA131" s="1" t="str">
        <f t="shared" si="93"/>
        <v/>
      </c>
      <c r="AB131" s="1" t="str">
        <f t="shared" si="94"/>
        <v/>
      </c>
      <c r="AC131" s="1" t="str">
        <f t="shared" si="95"/>
        <v/>
      </c>
      <c r="AD131" s="1" t="str">
        <f t="shared" si="96"/>
        <v/>
      </c>
      <c r="AE131" s="1" t="str">
        <f t="shared" si="97"/>
        <v/>
      </c>
      <c r="AF131" s="1" t="str">
        <f t="shared" si="98"/>
        <v/>
      </c>
      <c r="AG131" s="1" t="str">
        <f t="shared" si="99"/>
        <v/>
      </c>
      <c r="AH131" s="1" t="str">
        <f t="shared" si="100"/>
        <v/>
      </c>
      <c r="AI131" s="1" t="str">
        <f t="shared" si="101"/>
        <v/>
      </c>
      <c r="AJ131" s="1" t="str">
        <f t="shared" si="102"/>
        <v/>
      </c>
      <c r="AK131" s="1" t="str">
        <f t="shared" si="103"/>
        <v/>
      </c>
      <c r="AL131" s="1" t="str">
        <f t="shared" si="104"/>
        <v/>
      </c>
      <c r="AM131" s="1" t="str">
        <f t="shared" si="105"/>
        <v/>
      </c>
      <c r="AN131" s="1" t="str">
        <f t="shared" si="106"/>
        <v/>
      </c>
      <c r="AO131" s="1" t="str">
        <f t="shared" si="107"/>
        <v/>
      </c>
      <c r="AP131" s="1" t="str">
        <f t="shared" si="108"/>
        <v/>
      </c>
      <c r="AQ131" s="1" t="str">
        <f t="shared" si="109"/>
        <v/>
      </c>
      <c r="AR131" s="8" t="s">
        <v>242</v>
      </c>
      <c r="AU131" s="1" t="s">
        <v>304</v>
      </c>
      <c r="AV131" s="5" t="s">
        <v>313</v>
      </c>
      <c r="AW131" s="5" t="s">
        <v>313</v>
      </c>
      <c r="AX131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1" s="1" t="str">
        <f t="shared" si="111"/>
        <v/>
      </c>
      <c r="AZ131" s="1" t="str">
        <f t="shared" si="112"/>
        <v/>
      </c>
      <c r="BA131" s="1" t="str">
        <f t="shared" si="113"/>
        <v>&lt;img src=@img/hard.png@&gt;</v>
      </c>
      <c r="BB131" s="1" t="str">
        <f t="shared" si="114"/>
        <v/>
      </c>
      <c r="BC131" s="1" t="str">
        <f t="shared" si="115"/>
        <v/>
      </c>
      <c r="BD131" s="1" t="str">
        <f t="shared" si="116"/>
        <v>&lt;img src=@img/hard.png@&gt;</v>
      </c>
      <c r="BE131" s="1" t="str">
        <f t="shared" si="117"/>
        <v>hard high old</v>
      </c>
      <c r="BF131" s="1" t="str">
        <f t="shared" si="118"/>
        <v>Old Town</v>
      </c>
      <c r="BG131" s="1">
        <v>40.590139000000001</v>
      </c>
      <c r="BH131" s="1">
        <v>-105.075401</v>
      </c>
      <c r="BI131" s="1" t="str">
        <f t="shared" si="119"/>
        <v>[40.590139,-105.075401],</v>
      </c>
      <c r="BK131" s="1" t="str">
        <f t="shared" si="120"/>
        <v/>
      </c>
    </row>
    <row r="132" spans="2:64" ht="21" customHeight="1" x14ac:dyDescent="0.25">
      <c r="B132" s="1" t="s">
        <v>59</v>
      </c>
      <c r="C132" s="1" t="s">
        <v>434</v>
      </c>
      <c r="G132" s="9" t="s">
        <v>643</v>
      </c>
      <c r="W132" s="1" t="str">
        <f t="shared" si="89"/>
        <v/>
      </c>
      <c r="X132" s="1" t="str">
        <f t="shared" si="90"/>
        <v/>
      </c>
      <c r="Y132" s="1" t="str">
        <f t="shared" si="91"/>
        <v/>
      </c>
      <c r="Z132" s="1" t="str">
        <f t="shared" si="92"/>
        <v/>
      </c>
      <c r="AA132" s="1" t="str">
        <f t="shared" si="93"/>
        <v/>
      </c>
      <c r="AB132" s="1" t="str">
        <f t="shared" si="94"/>
        <v/>
      </c>
      <c r="AC132" s="1" t="str">
        <f t="shared" si="95"/>
        <v/>
      </c>
      <c r="AD132" s="1" t="str">
        <f t="shared" si="96"/>
        <v/>
      </c>
      <c r="AE132" s="1" t="str">
        <f t="shared" si="97"/>
        <v/>
      </c>
      <c r="AF132" s="1" t="str">
        <f t="shared" si="98"/>
        <v/>
      </c>
      <c r="AG132" s="1" t="str">
        <f t="shared" si="99"/>
        <v/>
      </c>
      <c r="AH132" s="1" t="str">
        <f t="shared" si="100"/>
        <v/>
      </c>
      <c r="AI132" s="1" t="str">
        <f t="shared" si="101"/>
        <v/>
      </c>
      <c r="AJ132" s="1" t="str">
        <f t="shared" si="102"/>
        <v/>
      </c>
      <c r="AK132" s="1" t="str">
        <f t="shared" si="103"/>
        <v/>
      </c>
      <c r="AL132" s="1" t="str">
        <f t="shared" si="104"/>
        <v/>
      </c>
      <c r="AM132" s="1" t="str">
        <f t="shared" si="105"/>
        <v/>
      </c>
      <c r="AN132" s="1" t="str">
        <f t="shared" si="106"/>
        <v/>
      </c>
      <c r="AO132" s="1" t="str">
        <f t="shared" si="107"/>
        <v/>
      </c>
      <c r="AP132" s="1" t="str">
        <f t="shared" si="108"/>
        <v/>
      </c>
      <c r="AQ132" s="1" t="str">
        <f t="shared" si="109"/>
        <v/>
      </c>
      <c r="AR132" s="15" t="s">
        <v>644</v>
      </c>
      <c r="AU132" s="1" t="s">
        <v>304</v>
      </c>
      <c r="AV132" s="1" t="b">
        <v>0</v>
      </c>
      <c r="AW132" s="1" t="b">
        <v>0</v>
      </c>
      <c r="AX132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2" s="1" t="str">
        <f t="shared" si="111"/>
        <v/>
      </c>
      <c r="AZ132" s="1" t="str">
        <f t="shared" si="112"/>
        <v/>
      </c>
      <c r="BA132" s="1" t="str">
        <f t="shared" si="113"/>
        <v>&lt;img src=@img/hard.png@&gt;</v>
      </c>
      <c r="BB132" s="1" t="str">
        <f t="shared" si="114"/>
        <v/>
      </c>
      <c r="BC132" s="1" t="str">
        <f t="shared" si="115"/>
        <v/>
      </c>
      <c r="BD132" s="1" t="str">
        <f t="shared" si="116"/>
        <v>&lt;img src=@img/hard.png@&gt;</v>
      </c>
      <c r="BE132" s="1" t="str">
        <f t="shared" si="117"/>
        <v>hard  old</v>
      </c>
      <c r="BF132" s="1" t="str">
        <f t="shared" si="118"/>
        <v>Old Town</v>
      </c>
      <c r="BG132" s="1">
        <v>40.59008</v>
      </c>
      <c r="BH132" s="1">
        <v>-105.07536</v>
      </c>
      <c r="BI132" s="1" t="str">
        <f t="shared" si="119"/>
        <v>[40.59008,-105.07536],</v>
      </c>
      <c r="BK132" s="1" t="str">
        <f t="shared" si="120"/>
        <v/>
      </c>
      <c r="BL132" s="12"/>
    </row>
    <row r="133" spans="2:64" ht="21" customHeight="1" x14ac:dyDescent="0.25">
      <c r="B133" s="1" t="s">
        <v>459</v>
      </c>
      <c r="C133" s="1" t="s">
        <v>436</v>
      </c>
      <c r="E133" s="1" t="s">
        <v>439</v>
      </c>
      <c r="G133" s="1" t="s">
        <v>478</v>
      </c>
      <c r="W133" s="1" t="str">
        <f t="shared" si="89"/>
        <v/>
      </c>
      <c r="X133" s="1" t="str">
        <f t="shared" si="90"/>
        <v/>
      </c>
      <c r="Y133" s="1" t="str">
        <f t="shared" si="91"/>
        <v/>
      </c>
      <c r="Z133" s="1" t="str">
        <f t="shared" si="92"/>
        <v/>
      </c>
      <c r="AA133" s="1" t="str">
        <f t="shared" si="93"/>
        <v/>
      </c>
      <c r="AB133" s="1" t="str">
        <f t="shared" si="94"/>
        <v/>
      </c>
      <c r="AC133" s="1" t="str">
        <f t="shared" si="95"/>
        <v/>
      </c>
      <c r="AD133" s="1" t="str">
        <f t="shared" si="96"/>
        <v/>
      </c>
      <c r="AE133" s="1" t="str">
        <f t="shared" si="97"/>
        <v/>
      </c>
      <c r="AF133" s="1" t="str">
        <f t="shared" si="98"/>
        <v/>
      </c>
      <c r="AG133" s="1" t="str">
        <f t="shared" si="99"/>
        <v/>
      </c>
      <c r="AH133" s="1" t="str">
        <f t="shared" si="100"/>
        <v/>
      </c>
      <c r="AI133" s="1" t="str">
        <f t="shared" si="101"/>
        <v/>
      </c>
      <c r="AJ133" s="1" t="str">
        <f t="shared" si="102"/>
        <v/>
      </c>
      <c r="AK133" s="1" t="str">
        <f t="shared" si="103"/>
        <v/>
      </c>
      <c r="AL133" s="1" t="str">
        <f t="shared" si="104"/>
        <v/>
      </c>
      <c r="AM133" s="1" t="str">
        <f t="shared" si="105"/>
        <v/>
      </c>
      <c r="AN133" s="1" t="str">
        <f t="shared" si="106"/>
        <v/>
      </c>
      <c r="AO133" s="1" t="str">
        <f t="shared" si="107"/>
        <v/>
      </c>
      <c r="AP133" s="1" t="str">
        <f t="shared" si="108"/>
        <v/>
      </c>
      <c r="AQ133" s="1" t="str">
        <f t="shared" si="109"/>
        <v/>
      </c>
      <c r="AU133" s="1" t="s">
        <v>305</v>
      </c>
      <c r="AV133" s="1" t="b">
        <v>1</v>
      </c>
      <c r="AW133" s="1" t="b">
        <v>1</v>
      </c>
      <c r="AX133" s="6" t="str">
        <f t="shared" si="110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3" s="1" t="str">
        <f t="shared" si="111"/>
        <v/>
      </c>
      <c r="AZ133" s="1" t="str">
        <f t="shared" si="112"/>
        <v/>
      </c>
      <c r="BA133" s="1" t="str">
        <f t="shared" si="113"/>
        <v>&lt;img src=@img/easy.png@&gt;</v>
      </c>
      <c r="BB133" s="1" t="str">
        <f t="shared" si="114"/>
        <v/>
      </c>
      <c r="BC133" s="1" t="str">
        <f t="shared" si="115"/>
        <v/>
      </c>
      <c r="BD133" s="1" t="str">
        <f t="shared" si="116"/>
        <v>&lt;img src=@img/easy.png@&gt;&lt;img src=@img/kidicon.png@&gt;</v>
      </c>
      <c r="BE133" s="1" t="str">
        <f t="shared" si="117"/>
        <v>easy med sfoco kid</v>
      </c>
      <c r="BF133" s="1" t="str">
        <f t="shared" si="118"/>
        <v>South Foco</v>
      </c>
      <c r="BG133" s="1">
        <v>40.521709000000001</v>
      </c>
      <c r="BH133" s="1">
        <v>-105.060034</v>
      </c>
      <c r="BI133" s="1" t="str">
        <f t="shared" si="119"/>
        <v>[40.521709,-105.060034],</v>
      </c>
      <c r="BJ133" s="1" t="b">
        <v>1</v>
      </c>
      <c r="BK133" s="1" t="str">
        <f t="shared" si="120"/>
        <v>&lt;img src=@img/kidicon.png@&gt;</v>
      </c>
      <c r="BL133" s="1" t="s">
        <v>479</v>
      </c>
    </row>
    <row r="134" spans="2:64" ht="21" customHeight="1" x14ac:dyDescent="0.25">
      <c r="B134" s="1" t="s">
        <v>685</v>
      </c>
      <c r="C134" s="1" t="s">
        <v>315</v>
      </c>
      <c r="E134" s="1" t="s">
        <v>54</v>
      </c>
      <c r="G134" s="1" t="s">
        <v>706</v>
      </c>
      <c r="W134" s="1" t="str">
        <f t="shared" si="89"/>
        <v/>
      </c>
      <c r="X134" s="1" t="str">
        <f t="shared" si="90"/>
        <v/>
      </c>
      <c r="Y134" s="1" t="str">
        <f t="shared" si="91"/>
        <v/>
      </c>
      <c r="Z134" s="1" t="str">
        <f t="shared" si="92"/>
        <v/>
      </c>
      <c r="AA134" s="1" t="str">
        <f t="shared" si="93"/>
        <v/>
      </c>
      <c r="AB134" s="1" t="str">
        <f t="shared" si="94"/>
        <v/>
      </c>
      <c r="AC134" s="1" t="str">
        <f t="shared" si="95"/>
        <v/>
      </c>
      <c r="AD134" s="1" t="str">
        <f t="shared" si="96"/>
        <v/>
      </c>
      <c r="AE134" s="1" t="str">
        <f t="shared" si="97"/>
        <v/>
      </c>
      <c r="AF134" s="1" t="str">
        <f t="shared" si="98"/>
        <v/>
      </c>
      <c r="AG134" s="1" t="str">
        <f t="shared" si="99"/>
        <v/>
      </c>
      <c r="AH134" s="1" t="str">
        <f t="shared" si="100"/>
        <v/>
      </c>
      <c r="AI134" s="1" t="str">
        <f t="shared" si="101"/>
        <v/>
      </c>
      <c r="AJ134" s="1" t="str">
        <f t="shared" si="102"/>
        <v/>
      </c>
      <c r="AK134" s="1" t="str">
        <f t="shared" si="103"/>
        <v/>
      </c>
      <c r="AL134" s="1" t="str">
        <f t="shared" si="104"/>
        <v/>
      </c>
      <c r="AM134" s="1" t="str">
        <f t="shared" si="105"/>
        <v/>
      </c>
      <c r="AN134" s="1" t="str">
        <f t="shared" si="106"/>
        <v/>
      </c>
      <c r="AO134" s="1" t="str">
        <f t="shared" si="107"/>
        <v/>
      </c>
      <c r="AP134" s="1" t="str">
        <f t="shared" si="108"/>
        <v/>
      </c>
      <c r="AQ134" s="1" t="str">
        <f t="shared" si="109"/>
        <v/>
      </c>
      <c r="AU134" s="1" t="s">
        <v>305</v>
      </c>
      <c r="AV134" s="5" t="s">
        <v>313</v>
      </c>
      <c r="AW134" s="5" t="s">
        <v>313</v>
      </c>
      <c r="AX134" s="6" t="str">
        <f t="shared" si="110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4" s="1" t="str">
        <f t="shared" si="111"/>
        <v/>
      </c>
      <c r="AZ134" s="1" t="str">
        <f t="shared" si="112"/>
        <v/>
      </c>
      <c r="BA134" s="1" t="str">
        <f t="shared" si="113"/>
        <v>&lt;img src=@img/easy.png@&gt;</v>
      </c>
      <c r="BB134" s="1" t="str">
        <f t="shared" si="114"/>
        <v/>
      </c>
      <c r="BC134" s="1" t="str">
        <f t="shared" si="115"/>
        <v/>
      </c>
      <c r="BD134" s="1" t="str">
        <f t="shared" si="116"/>
        <v>&lt;img src=@img/easy.png@&gt;</v>
      </c>
      <c r="BE134" s="1" t="str">
        <f t="shared" si="117"/>
        <v>easy low midtown</v>
      </c>
      <c r="BF134" s="1" t="str">
        <f t="shared" si="118"/>
        <v>Midtown</v>
      </c>
      <c r="BG134" s="1">
        <v>40.552579999999999</v>
      </c>
      <c r="BH134" s="1">
        <v>-105.09672999999999</v>
      </c>
      <c r="BI134" s="1" t="str">
        <f t="shared" si="119"/>
        <v>[40.55258,-105.09673],</v>
      </c>
    </row>
    <row r="135" spans="2:64" ht="21" customHeight="1" x14ac:dyDescent="0.25">
      <c r="B135" s="1" t="s">
        <v>215</v>
      </c>
      <c r="C135" s="1" t="s">
        <v>434</v>
      </c>
      <c r="D135" s="1" t="s">
        <v>216</v>
      </c>
      <c r="E135" s="1" t="s">
        <v>439</v>
      </c>
      <c r="G135" s="1" t="s">
        <v>217</v>
      </c>
      <c r="W135" s="1" t="str">
        <f t="shared" si="89"/>
        <v/>
      </c>
      <c r="X135" s="1" t="str">
        <f t="shared" si="90"/>
        <v/>
      </c>
      <c r="Y135" s="1" t="str">
        <f t="shared" si="91"/>
        <v/>
      </c>
      <c r="Z135" s="1" t="str">
        <f t="shared" si="92"/>
        <v/>
      </c>
      <c r="AA135" s="1" t="str">
        <f t="shared" si="93"/>
        <v/>
      </c>
      <c r="AB135" s="1" t="str">
        <f t="shared" si="94"/>
        <v/>
      </c>
      <c r="AC135" s="1" t="str">
        <f t="shared" si="95"/>
        <v/>
      </c>
      <c r="AD135" s="1" t="str">
        <f t="shared" si="96"/>
        <v/>
      </c>
      <c r="AE135" s="1" t="str">
        <f t="shared" si="97"/>
        <v/>
      </c>
      <c r="AF135" s="1" t="str">
        <f t="shared" si="98"/>
        <v/>
      </c>
      <c r="AG135" s="1" t="str">
        <f t="shared" si="99"/>
        <v/>
      </c>
      <c r="AH135" s="1" t="str">
        <f t="shared" si="100"/>
        <v/>
      </c>
      <c r="AI135" s="1" t="str">
        <f t="shared" si="101"/>
        <v/>
      </c>
      <c r="AJ135" s="1" t="str">
        <f t="shared" si="102"/>
        <v/>
      </c>
      <c r="AK135" s="1" t="str">
        <f t="shared" si="103"/>
        <v/>
      </c>
      <c r="AL135" s="1" t="str">
        <f t="shared" si="104"/>
        <v/>
      </c>
      <c r="AM135" s="1" t="str">
        <f t="shared" si="105"/>
        <v/>
      </c>
      <c r="AN135" s="1" t="str">
        <f t="shared" si="106"/>
        <v/>
      </c>
      <c r="AO135" s="1" t="str">
        <f t="shared" si="107"/>
        <v/>
      </c>
      <c r="AP135" s="1" t="str">
        <f t="shared" si="108"/>
        <v/>
      </c>
      <c r="AQ135" s="1" t="str">
        <f t="shared" si="109"/>
        <v/>
      </c>
      <c r="AR135" s="4" t="s">
        <v>360</v>
      </c>
      <c r="AU135" s="1" t="s">
        <v>304</v>
      </c>
      <c r="AV135" s="5" t="s">
        <v>313</v>
      </c>
      <c r="AW135" s="5" t="s">
        <v>313</v>
      </c>
      <c r="AX135" s="6" t="str">
        <f t="shared" si="110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5" s="1" t="str">
        <f t="shared" si="111"/>
        <v/>
      </c>
      <c r="AZ135" s="1" t="str">
        <f t="shared" si="112"/>
        <v/>
      </c>
      <c r="BA135" s="1" t="str">
        <f t="shared" si="113"/>
        <v>&lt;img src=@img/hard.png@&gt;</v>
      </c>
      <c r="BB135" s="1" t="str">
        <f t="shared" si="114"/>
        <v/>
      </c>
      <c r="BC135" s="1" t="str">
        <f t="shared" si="115"/>
        <v/>
      </c>
      <c r="BD135" s="1" t="str">
        <f t="shared" si="116"/>
        <v>&lt;img src=@img/hard.png@&gt;</v>
      </c>
      <c r="BE135" s="1" t="str">
        <f t="shared" si="117"/>
        <v>hard med old</v>
      </c>
      <c r="BF135" s="1" t="str">
        <f t="shared" si="118"/>
        <v>Old Town</v>
      </c>
      <c r="BG135" s="1">
        <v>40.589492999999997</v>
      </c>
      <c r="BH135" s="1">
        <v>-105.077513</v>
      </c>
      <c r="BI135" s="1" t="str">
        <f t="shared" si="119"/>
        <v>[40.589493,-105.077513],</v>
      </c>
      <c r="BK135" s="1" t="str">
        <f>IF(BJ135&gt;0,"&lt;img src=@img/kidicon.png@&gt;","")</f>
        <v/>
      </c>
    </row>
    <row r="136" spans="2:64" ht="21" customHeight="1" x14ac:dyDescent="0.25">
      <c r="B136" s="1" t="s">
        <v>486</v>
      </c>
      <c r="C136" s="1" t="s">
        <v>436</v>
      </c>
      <c r="E136" s="1" t="s">
        <v>54</v>
      </c>
      <c r="G136" s="1" t="s">
        <v>481</v>
      </c>
      <c r="W136" s="1" t="str">
        <f t="shared" si="89"/>
        <v/>
      </c>
      <c r="X136" s="1" t="str">
        <f t="shared" si="90"/>
        <v/>
      </c>
      <c r="Y136" s="1" t="str">
        <f t="shared" si="91"/>
        <v/>
      </c>
      <c r="Z136" s="1" t="str">
        <f t="shared" si="92"/>
        <v/>
      </c>
      <c r="AA136" s="1" t="str">
        <f t="shared" si="93"/>
        <v/>
      </c>
      <c r="AB136" s="1" t="str">
        <f t="shared" si="94"/>
        <v/>
      </c>
      <c r="AC136" s="1" t="str">
        <f t="shared" si="95"/>
        <v/>
      </c>
      <c r="AD136" s="1" t="str">
        <f t="shared" si="96"/>
        <v/>
      </c>
      <c r="AE136" s="1" t="str">
        <f t="shared" si="97"/>
        <v/>
      </c>
      <c r="AF136" s="1" t="str">
        <f t="shared" si="98"/>
        <v/>
      </c>
      <c r="AG136" s="1" t="str">
        <f t="shared" si="99"/>
        <v/>
      </c>
      <c r="AH136" s="1" t="str">
        <f t="shared" si="100"/>
        <v/>
      </c>
      <c r="AI136" s="1" t="str">
        <f t="shared" si="101"/>
        <v/>
      </c>
      <c r="AJ136" s="1" t="str">
        <f t="shared" si="102"/>
        <v/>
      </c>
      <c r="AK136" s="1" t="str">
        <f t="shared" si="103"/>
        <v/>
      </c>
      <c r="AL136" s="1" t="str">
        <f t="shared" si="104"/>
        <v/>
      </c>
      <c r="AM136" s="1" t="str">
        <f t="shared" si="105"/>
        <v/>
      </c>
      <c r="AN136" s="1" t="str">
        <f t="shared" si="106"/>
        <v/>
      </c>
      <c r="AO136" s="1" t="str">
        <f t="shared" si="107"/>
        <v/>
      </c>
      <c r="AP136" s="1" t="str">
        <f t="shared" si="108"/>
        <v/>
      </c>
      <c r="AQ136" s="1" t="str">
        <f t="shared" si="109"/>
        <v/>
      </c>
      <c r="AU136" s="1" t="s">
        <v>305</v>
      </c>
      <c r="AV136" s="1" t="b">
        <v>0</v>
      </c>
      <c r="AW136" s="1" t="b">
        <v>0</v>
      </c>
      <c r="AX136" s="6" t="str">
        <f t="shared" si="110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6" s="1" t="str">
        <f t="shared" si="111"/>
        <v/>
      </c>
      <c r="AZ136" s="1" t="str">
        <f t="shared" si="112"/>
        <v/>
      </c>
      <c r="BA136" s="1" t="str">
        <f t="shared" si="113"/>
        <v>&lt;img src=@img/easy.png@&gt;</v>
      </c>
      <c r="BB136" s="1" t="str">
        <f t="shared" si="114"/>
        <v/>
      </c>
      <c r="BC136" s="1" t="str">
        <f t="shared" si="115"/>
        <v/>
      </c>
      <c r="BD136" s="1" t="str">
        <f t="shared" si="116"/>
        <v>&lt;img src=@img/easy.png@&gt;&lt;img src=@img/kidicon.png@&gt;</v>
      </c>
      <c r="BE136" s="1" t="str">
        <f t="shared" si="117"/>
        <v>easy low sfoco kid</v>
      </c>
      <c r="BF136" s="1" t="str">
        <f t="shared" si="118"/>
        <v>South Foco</v>
      </c>
      <c r="BG136" s="1">
        <v>40.561498</v>
      </c>
      <c r="BH136" s="1">
        <v>-105.039806</v>
      </c>
      <c r="BI136" s="1" t="str">
        <f t="shared" si="119"/>
        <v>[40.561498,-105.039806],</v>
      </c>
      <c r="BJ136" s="1" t="b">
        <v>1</v>
      </c>
      <c r="BK136" s="1" t="str">
        <f>IF(BJ136&gt;0,"&lt;img src=@img/kidicon.png@&gt;","")</f>
        <v>&lt;img src=@img/kidicon.png@&gt;</v>
      </c>
      <c r="BL136" s="1" t="s">
        <v>480</v>
      </c>
    </row>
    <row r="137" spans="2:64" ht="21" customHeight="1" x14ac:dyDescent="0.25">
      <c r="B137" s="1" t="s">
        <v>673</v>
      </c>
      <c r="C137" s="1" t="s">
        <v>315</v>
      </c>
      <c r="E137" s="1" t="s">
        <v>439</v>
      </c>
      <c r="G137" s="1" t="s">
        <v>697</v>
      </c>
      <c r="H137" s="1">
        <v>1500</v>
      </c>
      <c r="I137" s="1">
        <v>1800</v>
      </c>
      <c r="J137" s="1">
        <v>1500</v>
      </c>
      <c r="K137" s="1">
        <v>1800</v>
      </c>
      <c r="L137" s="1">
        <v>1500</v>
      </c>
      <c r="M137" s="1">
        <v>1800</v>
      </c>
      <c r="N137" s="1">
        <v>1500</v>
      </c>
      <c r="O137" s="1">
        <v>1800</v>
      </c>
      <c r="P137" s="1">
        <v>1500</v>
      </c>
      <c r="Q137" s="1">
        <v>1800</v>
      </c>
      <c r="R137" s="1">
        <v>1500</v>
      </c>
      <c r="S137" s="1">
        <v>1800</v>
      </c>
      <c r="T137" s="1">
        <v>1500</v>
      </c>
      <c r="U137" s="1">
        <v>1800</v>
      </c>
      <c r="V137" s="1" t="s">
        <v>718</v>
      </c>
      <c r="W137" s="1">
        <f t="shared" si="89"/>
        <v>15</v>
      </c>
      <c r="X137" s="1">
        <f t="shared" si="90"/>
        <v>18</v>
      </c>
      <c r="Y137" s="1">
        <f t="shared" si="91"/>
        <v>15</v>
      </c>
      <c r="Z137" s="1">
        <f t="shared" si="92"/>
        <v>18</v>
      </c>
      <c r="AA137" s="1">
        <f t="shared" si="93"/>
        <v>15</v>
      </c>
      <c r="AB137" s="1">
        <f t="shared" si="94"/>
        <v>18</v>
      </c>
      <c r="AC137" s="1">
        <f t="shared" si="95"/>
        <v>15</v>
      </c>
      <c r="AD137" s="1">
        <f t="shared" si="96"/>
        <v>18</v>
      </c>
      <c r="AE137" s="1">
        <f t="shared" si="97"/>
        <v>15</v>
      </c>
      <c r="AF137" s="1">
        <f t="shared" si="98"/>
        <v>18</v>
      </c>
      <c r="AG137" s="1">
        <f t="shared" si="99"/>
        <v>15</v>
      </c>
      <c r="AH137" s="1">
        <f t="shared" si="100"/>
        <v>18</v>
      </c>
      <c r="AI137" s="1">
        <f t="shared" si="101"/>
        <v>15</v>
      </c>
      <c r="AJ137" s="1">
        <f t="shared" si="102"/>
        <v>18</v>
      </c>
      <c r="AK137" s="1" t="str">
        <f t="shared" si="103"/>
        <v>3pm-6pm</v>
      </c>
      <c r="AL137" s="1" t="str">
        <f t="shared" si="104"/>
        <v>3pm-6pm</v>
      </c>
      <c r="AM137" s="1" t="str">
        <f t="shared" si="105"/>
        <v>3pm-6pm</v>
      </c>
      <c r="AN137" s="1" t="str">
        <f t="shared" si="106"/>
        <v>3pm-6pm</v>
      </c>
      <c r="AO137" s="1" t="str">
        <f t="shared" si="107"/>
        <v>3pm-6pm</v>
      </c>
      <c r="AP137" s="1" t="str">
        <f t="shared" si="108"/>
        <v>3pm-6pm</v>
      </c>
      <c r="AQ137" s="1" t="str">
        <f t="shared" si="109"/>
        <v>3pm-6pm</v>
      </c>
      <c r="AR137" s="1" t="s">
        <v>740</v>
      </c>
      <c r="AU137" s="1" t="s">
        <v>305</v>
      </c>
      <c r="AV137" s="5" t="s">
        <v>312</v>
      </c>
      <c r="AW137" s="5" t="s">
        <v>312</v>
      </c>
      <c r="AX137" s="6" t="str">
        <f t="shared" si="110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37" s="1" t="str">
        <f t="shared" si="111"/>
        <v/>
      </c>
      <c r="AZ137" s="1" t="str">
        <f t="shared" si="112"/>
        <v/>
      </c>
      <c r="BA137" s="1" t="str">
        <f t="shared" si="113"/>
        <v>&lt;img src=@img/easy.png@&gt;</v>
      </c>
      <c r="BB137" s="1" t="str">
        <f t="shared" si="114"/>
        <v>&lt;img src=@img/drinkicon.png@&gt;</v>
      </c>
      <c r="BC137" s="1" t="str">
        <f t="shared" si="115"/>
        <v>&lt;img src=@img/foodicon.png@&gt;</v>
      </c>
      <c r="BD137" s="1" t="str">
        <f t="shared" si="116"/>
        <v>&lt;img src=@img/easy.png@&gt;&lt;img src=@img/drinkicon.png@&gt;&lt;img src=@img/foodicon.png@&gt;</v>
      </c>
      <c r="BE137" s="1" t="str">
        <f t="shared" si="117"/>
        <v>drink food easy med midtown</v>
      </c>
      <c r="BF137" s="1" t="str">
        <f t="shared" si="118"/>
        <v>Midtown</v>
      </c>
      <c r="BG137" s="1">
        <v>40.554749999999999</v>
      </c>
      <c r="BH137" s="1">
        <v>-105.09774</v>
      </c>
      <c r="BI137" s="1" t="str">
        <f t="shared" si="119"/>
        <v>[40.55475,-105.09774],</v>
      </c>
    </row>
    <row r="138" spans="2:64" ht="21" customHeight="1" x14ac:dyDescent="0.25">
      <c r="B138" s="1" t="s">
        <v>405</v>
      </c>
      <c r="C138" s="1" t="s">
        <v>434</v>
      </c>
      <c r="D138" s="1" t="s">
        <v>406</v>
      </c>
      <c r="E138" s="1" t="s">
        <v>54</v>
      </c>
      <c r="G138" s="1" t="s">
        <v>408</v>
      </c>
      <c r="W138" s="1" t="str">
        <f t="shared" si="89"/>
        <v/>
      </c>
      <c r="X138" s="1" t="str">
        <f t="shared" si="90"/>
        <v/>
      </c>
      <c r="Y138" s="1" t="str">
        <f t="shared" si="91"/>
        <v/>
      </c>
      <c r="Z138" s="1" t="str">
        <f t="shared" si="92"/>
        <v/>
      </c>
      <c r="AA138" s="1" t="str">
        <f t="shared" si="93"/>
        <v/>
      </c>
      <c r="AB138" s="1" t="str">
        <f t="shared" si="94"/>
        <v/>
      </c>
      <c r="AC138" s="1" t="str">
        <f t="shared" si="95"/>
        <v/>
      </c>
      <c r="AD138" s="1" t="str">
        <f t="shared" si="96"/>
        <v/>
      </c>
      <c r="AE138" s="1" t="str">
        <f t="shared" si="97"/>
        <v/>
      </c>
      <c r="AF138" s="1" t="str">
        <f t="shared" si="98"/>
        <v/>
      </c>
      <c r="AG138" s="1" t="str">
        <f t="shared" si="99"/>
        <v/>
      </c>
      <c r="AH138" s="1" t="str">
        <f t="shared" si="100"/>
        <v/>
      </c>
      <c r="AI138" s="1" t="str">
        <f t="shared" si="101"/>
        <v/>
      </c>
      <c r="AJ138" s="1" t="str">
        <f t="shared" si="102"/>
        <v/>
      </c>
      <c r="AK138" s="1" t="str">
        <f t="shared" si="103"/>
        <v/>
      </c>
      <c r="AL138" s="1" t="str">
        <f t="shared" si="104"/>
        <v/>
      </c>
      <c r="AM138" s="1" t="str">
        <f t="shared" si="105"/>
        <v/>
      </c>
      <c r="AN138" s="1" t="str">
        <f t="shared" si="106"/>
        <v/>
      </c>
      <c r="AO138" s="1" t="str">
        <f t="shared" si="107"/>
        <v/>
      </c>
      <c r="AP138" s="1" t="str">
        <f t="shared" si="108"/>
        <v/>
      </c>
      <c r="AQ138" s="1" t="str">
        <f t="shared" si="109"/>
        <v/>
      </c>
      <c r="AR138" s="1" t="s">
        <v>407</v>
      </c>
      <c r="AU138" s="1" t="s">
        <v>28</v>
      </c>
      <c r="AV138" s="5" t="s">
        <v>313</v>
      </c>
      <c r="AW138" s="5" t="s">
        <v>313</v>
      </c>
      <c r="AX138" s="6" t="str">
        <f t="shared" si="110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38" s="1" t="str">
        <f t="shared" si="111"/>
        <v/>
      </c>
      <c r="AZ138" s="1" t="str">
        <f t="shared" si="112"/>
        <v/>
      </c>
      <c r="BA138" s="1" t="str">
        <f t="shared" si="113"/>
        <v>&lt;img src=@img/medium.png@&gt;</v>
      </c>
      <c r="BB138" s="1" t="str">
        <f t="shared" si="114"/>
        <v/>
      </c>
      <c r="BC138" s="1" t="str">
        <f t="shared" si="115"/>
        <v/>
      </c>
      <c r="BD138" s="1" t="str">
        <f t="shared" si="116"/>
        <v>&lt;img src=@img/medium.png@&gt;</v>
      </c>
      <c r="BE138" s="1" t="str">
        <f t="shared" si="117"/>
        <v>medium low old</v>
      </c>
      <c r="BF138" s="1" t="str">
        <f t="shared" si="118"/>
        <v>Old Town</v>
      </c>
      <c r="BG138" s="1">
        <v>40.586820000000003</v>
      </c>
      <c r="BH138" s="1">
        <v>-105.07865</v>
      </c>
      <c r="BI138" s="1" t="str">
        <f t="shared" si="119"/>
        <v>[40.58682,-105.07865],</v>
      </c>
      <c r="BK138" s="1" t="str">
        <f>IF(BJ138&gt;0,"&lt;img src=@img/kidicon.png@&gt;","")</f>
        <v/>
      </c>
    </row>
    <row r="139" spans="2:64" ht="21" customHeight="1" x14ac:dyDescent="0.25">
      <c r="B139" s="1" t="s">
        <v>386</v>
      </c>
      <c r="C139" s="1" t="s">
        <v>315</v>
      </c>
      <c r="D139" s="1" t="s">
        <v>93</v>
      </c>
      <c r="E139" s="1" t="s">
        <v>439</v>
      </c>
      <c r="G139" s="9" t="s">
        <v>401</v>
      </c>
      <c r="H139" s="1">
        <v>1100</v>
      </c>
      <c r="I139" s="1">
        <v>2100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V139" s="1" t="s">
        <v>488</v>
      </c>
      <c r="W139" s="1">
        <f t="shared" si="89"/>
        <v>11</v>
      </c>
      <c r="X139" s="1">
        <f t="shared" si="90"/>
        <v>21</v>
      </c>
      <c r="Y139" s="1">
        <f t="shared" si="91"/>
        <v>15</v>
      </c>
      <c r="Z139" s="1">
        <f t="shared" si="92"/>
        <v>18</v>
      </c>
      <c r="AA139" s="1">
        <f t="shared" si="93"/>
        <v>15</v>
      </c>
      <c r="AB139" s="1">
        <f t="shared" si="94"/>
        <v>18</v>
      </c>
      <c r="AC139" s="1">
        <f t="shared" si="95"/>
        <v>15</v>
      </c>
      <c r="AD139" s="1">
        <f t="shared" si="96"/>
        <v>18</v>
      </c>
      <c r="AE139" s="1">
        <f t="shared" si="97"/>
        <v>15</v>
      </c>
      <c r="AF139" s="1">
        <f t="shared" si="98"/>
        <v>18</v>
      </c>
      <c r="AG139" s="1">
        <f t="shared" si="99"/>
        <v>15</v>
      </c>
      <c r="AH139" s="1">
        <f t="shared" si="100"/>
        <v>18</v>
      </c>
      <c r="AI139" s="1" t="str">
        <f t="shared" si="101"/>
        <v/>
      </c>
      <c r="AJ139" s="1" t="str">
        <f t="shared" si="102"/>
        <v/>
      </c>
      <c r="AK139" s="1" t="str">
        <f t="shared" si="103"/>
        <v>11am-9pm</v>
      </c>
      <c r="AL139" s="1" t="str">
        <f t="shared" si="104"/>
        <v>3pm-6pm</v>
      </c>
      <c r="AM139" s="1" t="str">
        <f t="shared" si="105"/>
        <v>3pm-6pm</v>
      </c>
      <c r="AN139" s="1" t="str">
        <f t="shared" si="106"/>
        <v>3pm-6pm</v>
      </c>
      <c r="AO139" s="1" t="str">
        <f t="shared" si="107"/>
        <v>3pm-6pm</v>
      </c>
      <c r="AP139" s="1" t="str">
        <f t="shared" si="108"/>
        <v>3pm-6pm</v>
      </c>
      <c r="AQ139" s="1" t="str">
        <f t="shared" si="109"/>
        <v/>
      </c>
      <c r="AR139" s="1" t="s">
        <v>392</v>
      </c>
      <c r="AS139" s="1" t="s">
        <v>301</v>
      </c>
      <c r="AU139" s="1" t="s">
        <v>305</v>
      </c>
      <c r="AV139" s="5" t="s">
        <v>312</v>
      </c>
      <c r="AW139" s="5" t="s">
        <v>312</v>
      </c>
      <c r="AX139" s="6" t="str">
        <f t="shared" si="110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39" s="1" t="str">
        <f t="shared" si="111"/>
        <v>&lt;img src=@img/outdoor.png@&gt;</v>
      </c>
      <c r="AZ139" s="1" t="str">
        <f t="shared" si="112"/>
        <v/>
      </c>
      <c r="BA139" s="1" t="str">
        <f t="shared" si="113"/>
        <v>&lt;img src=@img/easy.png@&gt;</v>
      </c>
      <c r="BB139" s="1" t="str">
        <f t="shared" si="114"/>
        <v>&lt;img src=@img/drinkicon.png@&gt;</v>
      </c>
      <c r="BC139" s="1" t="str">
        <f t="shared" si="115"/>
        <v>&lt;img src=@img/foodicon.png@&gt;</v>
      </c>
      <c r="BD139" s="1" t="str">
        <f t="shared" si="116"/>
        <v>&lt;img src=@img/outdoor.png@&gt;&lt;img src=@img/easy.png@&gt;&lt;img src=@img/drinkicon.png@&gt;&lt;img src=@img/foodicon.png@&gt;</v>
      </c>
      <c r="BE139" s="1" t="str">
        <f t="shared" si="117"/>
        <v>outdoor drink food easy med midtown</v>
      </c>
      <c r="BF139" s="1" t="str">
        <f t="shared" si="118"/>
        <v>Midtown</v>
      </c>
      <c r="BG139" s="1">
        <v>40.543309000000001</v>
      </c>
      <c r="BH139" s="1">
        <v>-105.073813</v>
      </c>
      <c r="BI139" s="1" t="str">
        <f t="shared" si="119"/>
        <v>[40.543309,-105.073813],</v>
      </c>
      <c r="BK139" s="1" t="str">
        <f>IF(BJ139&gt;0,"&lt;img src=@img/kidicon.png@&gt;","")</f>
        <v/>
      </c>
    </row>
    <row r="140" spans="2:64" ht="21" customHeight="1" x14ac:dyDescent="0.25">
      <c r="B140" s="1" t="s">
        <v>674</v>
      </c>
      <c r="C140" s="1" t="s">
        <v>314</v>
      </c>
      <c r="E140" s="1" t="s">
        <v>439</v>
      </c>
      <c r="G140" s="1" t="s">
        <v>698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" t="s">
        <v>719</v>
      </c>
      <c r="W140" s="1" t="str">
        <f t="shared" si="89"/>
        <v/>
      </c>
      <c r="X140" s="1" t="str">
        <f t="shared" si="90"/>
        <v/>
      </c>
      <c r="Y140" s="1">
        <f t="shared" si="91"/>
        <v>15</v>
      </c>
      <c r="Z140" s="1">
        <f t="shared" si="92"/>
        <v>18</v>
      </c>
      <c r="AA140" s="1">
        <f t="shared" si="93"/>
        <v>15</v>
      </c>
      <c r="AB140" s="1">
        <f t="shared" si="94"/>
        <v>18</v>
      </c>
      <c r="AC140" s="1">
        <f t="shared" si="95"/>
        <v>15</v>
      </c>
      <c r="AD140" s="1">
        <f t="shared" si="96"/>
        <v>18</v>
      </c>
      <c r="AE140" s="1">
        <f t="shared" si="97"/>
        <v>15</v>
      </c>
      <c r="AF140" s="1">
        <f t="shared" si="98"/>
        <v>18</v>
      </c>
      <c r="AG140" s="1">
        <f t="shared" si="99"/>
        <v>15</v>
      </c>
      <c r="AH140" s="1">
        <f t="shared" si="100"/>
        <v>18</v>
      </c>
      <c r="AI140" s="1" t="str">
        <f t="shared" si="101"/>
        <v/>
      </c>
      <c r="AJ140" s="1" t="str">
        <f t="shared" si="102"/>
        <v/>
      </c>
      <c r="AK140" s="1" t="str">
        <f t="shared" si="103"/>
        <v/>
      </c>
      <c r="AL140" s="1" t="str">
        <f t="shared" si="104"/>
        <v>3pm-6pm</v>
      </c>
      <c r="AM140" s="1" t="str">
        <f t="shared" si="105"/>
        <v>3pm-6pm</v>
      </c>
      <c r="AN140" s="1" t="str">
        <f t="shared" si="106"/>
        <v>3pm-6pm</v>
      </c>
      <c r="AO140" s="1" t="str">
        <f t="shared" si="107"/>
        <v>3pm-6pm</v>
      </c>
      <c r="AP140" s="1" t="str">
        <f t="shared" si="108"/>
        <v>3pm-6pm</v>
      </c>
      <c r="AQ140" s="1" t="str">
        <f t="shared" si="109"/>
        <v/>
      </c>
      <c r="AU140" s="1" t="s">
        <v>28</v>
      </c>
      <c r="AV140" s="5" t="s">
        <v>312</v>
      </c>
      <c r="AW140" s="5" t="s">
        <v>313</v>
      </c>
      <c r="AX140" s="6" t="str">
        <f t="shared" si="110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0" s="1" t="str">
        <f t="shared" si="111"/>
        <v/>
      </c>
      <c r="AZ140" s="1" t="str">
        <f t="shared" si="112"/>
        <v/>
      </c>
      <c r="BA140" s="1" t="str">
        <f t="shared" si="113"/>
        <v>&lt;img src=@img/medium.png@&gt;</v>
      </c>
      <c r="BB140" s="1" t="str">
        <f t="shared" si="114"/>
        <v>&lt;img src=@img/drinkicon.png@&gt;</v>
      </c>
      <c r="BC140" s="1" t="str">
        <f t="shared" si="115"/>
        <v/>
      </c>
      <c r="BD140" s="1" t="str">
        <f t="shared" si="116"/>
        <v>&lt;img src=@img/medium.png@&gt;&lt;img src=@img/drinkicon.png@&gt;</v>
      </c>
      <c r="BE140" s="1" t="str">
        <f t="shared" si="117"/>
        <v>drink medium med campus</v>
      </c>
      <c r="BF140" s="1" t="str">
        <f t="shared" si="118"/>
        <v>Near Campus</v>
      </c>
      <c r="BG140" s="1">
        <v>40.563517699999998</v>
      </c>
      <c r="BH140" s="1">
        <v>-105.07731800000001</v>
      </c>
      <c r="BI140" s="1" t="str">
        <f t="shared" si="119"/>
        <v>[40.5635177,-105.077318],</v>
      </c>
    </row>
    <row r="141" spans="2:64" ht="21" customHeight="1" x14ac:dyDescent="0.25">
      <c r="B141" s="1" t="s">
        <v>218</v>
      </c>
      <c r="C141" s="1" t="s">
        <v>434</v>
      </c>
      <c r="D141" s="1" t="s">
        <v>274</v>
      </c>
      <c r="E141" s="1" t="s">
        <v>439</v>
      </c>
      <c r="G141" s="1" t="s">
        <v>219</v>
      </c>
      <c r="H141" s="1">
        <v>1200</v>
      </c>
      <c r="I141" s="1">
        <v>2000</v>
      </c>
      <c r="J141" s="1">
        <v>1400</v>
      </c>
      <c r="K141" s="1">
        <v>2000</v>
      </c>
      <c r="L141" s="1">
        <v>1400</v>
      </c>
      <c r="M141" s="1">
        <v>2000</v>
      </c>
      <c r="N141" s="1">
        <v>1400</v>
      </c>
      <c r="O141" s="1">
        <v>2000</v>
      </c>
      <c r="R141" s="1">
        <v>1400</v>
      </c>
      <c r="S141" s="1">
        <v>2000</v>
      </c>
      <c r="T141" s="1">
        <v>1200</v>
      </c>
      <c r="U141" s="1">
        <v>2000</v>
      </c>
      <c r="V141" s="6" t="s">
        <v>559</v>
      </c>
      <c r="W141" s="1">
        <f t="shared" si="89"/>
        <v>12</v>
      </c>
      <c r="X141" s="1">
        <f t="shared" si="90"/>
        <v>20</v>
      </c>
      <c r="Y141" s="1">
        <f t="shared" si="91"/>
        <v>14</v>
      </c>
      <c r="Z141" s="1">
        <f t="shared" si="92"/>
        <v>20</v>
      </c>
      <c r="AA141" s="1">
        <f t="shared" si="93"/>
        <v>14</v>
      </c>
      <c r="AB141" s="1">
        <f t="shared" si="94"/>
        <v>20</v>
      </c>
      <c r="AC141" s="1">
        <f t="shared" si="95"/>
        <v>14</v>
      </c>
      <c r="AD141" s="1">
        <f t="shared" si="96"/>
        <v>20</v>
      </c>
      <c r="AE141" s="1" t="str">
        <f t="shared" si="97"/>
        <v/>
      </c>
      <c r="AF141" s="1" t="str">
        <f t="shared" si="98"/>
        <v/>
      </c>
      <c r="AG141" s="1">
        <f t="shared" si="99"/>
        <v>14</v>
      </c>
      <c r="AH141" s="1">
        <f t="shared" si="100"/>
        <v>20</v>
      </c>
      <c r="AI141" s="1">
        <f t="shared" si="101"/>
        <v>12</v>
      </c>
      <c r="AJ141" s="1">
        <f t="shared" si="102"/>
        <v>20</v>
      </c>
      <c r="AK141" s="1" t="str">
        <f t="shared" si="103"/>
        <v>12pm-8pm</v>
      </c>
      <c r="AL141" s="1" t="str">
        <f t="shared" si="104"/>
        <v>2pm-8pm</v>
      </c>
      <c r="AM141" s="1" t="str">
        <f t="shared" si="105"/>
        <v>2pm-8pm</v>
      </c>
      <c r="AN141" s="1" t="str">
        <f t="shared" si="106"/>
        <v>2pm-8pm</v>
      </c>
      <c r="AO141" s="1" t="e">
        <f t="shared" si="107"/>
        <v>#VALUE!</v>
      </c>
      <c r="AP141" s="1" t="str">
        <f t="shared" si="108"/>
        <v>2pm-8pm</v>
      </c>
      <c r="AQ141" s="1" t="str">
        <f t="shared" si="109"/>
        <v>12pm-8pm</v>
      </c>
      <c r="AR141" s="4" t="s">
        <v>361</v>
      </c>
      <c r="AS141" s="1" t="s">
        <v>301</v>
      </c>
      <c r="AT141" s="1" t="s">
        <v>311</v>
      </c>
      <c r="AU141" s="1" t="s">
        <v>305</v>
      </c>
      <c r="AV141" s="5" t="s">
        <v>312</v>
      </c>
      <c r="AW141" s="5" t="s">
        <v>313</v>
      </c>
      <c r="AX141" s="6" t="str">
        <f t="shared" si="110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1" s="1" t="str">
        <f t="shared" si="111"/>
        <v>&lt;img src=@img/outdoor.png@&gt;</v>
      </c>
      <c r="AZ141" s="1" t="str">
        <f t="shared" si="112"/>
        <v>&lt;img src=@img/pets.png@&gt;</v>
      </c>
      <c r="BA141" s="1" t="str">
        <f t="shared" si="113"/>
        <v>&lt;img src=@img/easy.png@&gt;</v>
      </c>
      <c r="BB141" s="1" t="str">
        <f t="shared" si="114"/>
        <v>&lt;img src=@img/drinkicon.png@&gt;</v>
      </c>
      <c r="BC141" s="1" t="str">
        <f t="shared" si="115"/>
        <v/>
      </c>
      <c r="BD141" s="1" t="str">
        <f t="shared" si="116"/>
        <v>&lt;img src=@img/outdoor.png@&gt;&lt;img src=@img/pets.png@&gt;&lt;img src=@img/easy.png@&gt;&lt;img src=@img/drinkicon.png@&gt;</v>
      </c>
      <c r="BE141" s="1" t="str">
        <f t="shared" si="117"/>
        <v>outdoor pet drink easy med old</v>
      </c>
      <c r="BF141" s="1" t="str">
        <f t="shared" si="118"/>
        <v>Old Town</v>
      </c>
      <c r="BG141" s="1">
        <v>40.589928999999998</v>
      </c>
      <c r="BH141" s="1">
        <v>-105.058724</v>
      </c>
      <c r="BI141" s="1" t="str">
        <f t="shared" si="119"/>
        <v>[40.589929,-105.058724],</v>
      </c>
      <c r="BK141" s="1" t="str">
        <f>IF(BJ141&gt;0,"&lt;img src=@img/kidicon.png@&gt;","")</f>
        <v/>
      </c>
    </row>
    <row r="142" spans="2:64" ht="21" customHeight="1" x14ac:dyDescent="0.25">
      <c r="B142" s="1" t="s">
        <v>290</v>
      </c>
      <c r="C142" s="1" t="s">
        <v>434</v>
      </c>
      <c r="D142" s="1" t="s">
        <v>223</v>
      </c>
      <c r="E142" s="1" t="s">
        <v>35</v>
      </c>
      <c r="G142" s="9" t="s">
        <v>299</v>
      </c>
      <c r="H142" s="1">
        <v>1600</v>
      </c>
      <c r="I142" s="1">
        <v>1800</v>
      </c>
      <c r="J142" s="1">
        <v>1600</v>
      </c>
      <c r="K142" s="1">
        <v>1800</v>
      </c>
      <c r="L142" s="1">
        <v>1600</v>
      </c>
      <c r="M142" s="1">
        <v>1800</v>
      </c>
      <c r="N142" s="1">
        <v>1600</v>
      </c>
      <c r="O142" s="1">
        <v>1800</v>
      </c>
      <c r="P142" s="1">
        <v>1600</v>
      </c>
      <c r="Q142" s="1">
        <v>1800</v>
      </c>
      <c r="R142" s="1">
        <v>1600</v>
      </c>
      <c r="S142" s="1">
        <v>1800</v>
      </c>
      <c r="T142" s="1">
        <v>1600</v>
      </c>
      <c r="U142" s="1">
        <v>1800</v>
      </c>
      <c r="V142" s="1" t="s">
        <v>291</v>
      </c>
      <c r="W142" s="1">
        <f t="shared" si="89"/>
        <v>16</v>
      </c>
      <c r="X142" s="1">
        <f t="shared" si="90"/>
        <v>18</v>
      </c>
      <c r="Y142" s="1">
        <f t="shared" si="91"/>
        <v>16</v>
      </c>
      <c r="Z142" s="1">
        <f t="shared" si="92"/>
        <v>18</v>
      </c>
      <c r="AA142" s="1">
        <f t="shared" si="93"/>
        <v>16</v>
      </c>
      <c r="AB142" s="1">
        <f t="shared" si="94"/>
        <v>18</v>
      </c>
      <c r="AC142" s="1">
        <f t="shared" si="95"/>
        <v>16</v>
      </c>
      <c r="AD142" s="1">
        <f t="shared" si="96"/>
        <v>18</v>
      </c>
      <c r="AE142" s="1">
        <f t="shared" si="97"/>
        <v>16</v>
      </c>
      <c r="AF142" s="1">
        <f t="shared" si="98"/>
        <v>18</v>
      </c>
      <c r="AG142" s="1">
        <f t="shared" si="99"/>
        <v>16</v>
      </c>
      <c r="AH142" s="1">
        <f t="shared" si="100"/>
        <v>18</v>
      </c>
      <c r="AI142" s="1">
        <f t="shared" si="101"/>
        <v>16</v>
      </c>
      <c r="AJ142" s="1">
        <f t="shared" si="102"/>
        <v>18</v>
      </c>
      <c r="AK142" s="1" t="str">
        <f t="shared" si="103"/>
        <v>4pm-6pm</v>
      </c>
      <c r="AL142" s="1" t="str">
        <f t="shared" si="104"/>
        <v>4pm-6pm</v>
      </c>
      <c r="AM142" s="1" t="str">
        <f t="shared" si="105"/>
        <v>4pm-6pm</v>
      </c>
      <c r="AN142" s="1" t="str">
        <f t="shared" si="106"/>
        <v>4pm-6pm</v>
      </c>
      <c r="AO142" s="1" t="str">
        <f t="shared" si="107"/>
        <v>4pm-6pm</v>
      </c>
      <c r="AP142" s="1" t="str">
        <f t="shared" si="108"/>
        <v>4pm-6pm</v>
      </c>
      <c r="AQ142" s="1" t="str">
        <f t="shared" si="109"/>
        <v>4pm-6pm</v>
      </c>
      <c r="AR142" s="4" t="s">
        <v>372</v>
      </c>
      <c r="AU142" s="1" t="s">
        <v>304</v>
      </c>
      <c r="AV142" s="5" t="s">
        <v>312</v>
      </c>
      <c r="AW142" s="5" t="s">
        <v>312</v>
      </c>
      <c r="AX142" s="6" t="str">
        <f t="shared" si="110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2" s="1" t="str">
        <f t="shared" si="111"/>
        <v/>
      </c>
      <c r="AZ142" s="1" t="str">
        <f t="shared" si="112"/>
        <v/>
      </c>
      <c r="BA142" s="1" t="str">
        <f t="shared" si="113"/>
        <v>&lt;img src=@img/hard.png@&gt;</v>
      </c>
      <c r="BB142" s="1" t="str">
        <f t="shared" si="114"/>
        <v>&lt;img src=@img/drinkicon.png@&gt;</v>
      </c>
      <c r="BC142" s="1" t="str">
        <f t="shared" si="115"/>
        <v>&lt;img src=@img/foodicon.png@&gt;</v>
      </c>
      <c r="BD142" s="1" t="str">
        <f t="shared" si="116"/>
        <v>&lt;img src=@img/hard.png@&gt;&lt;img src=@img/drinkicon.png@&gt;&lt;img src=@img/foodicon.png@&gt;</v>
      </c>
      <c r="BE142" s="1" t="str">
        <f t="shared" si="117"/>
        <v>drink food hard high old</v>
      </c>
      <c r="BF142" s="1" t="str">
        <f t="shared" si="118"/>
        <v>Old Town</v>
      </c>
      <c r="BG142" s="1">
        <v>40.587333000000001</v>
      </c>
      <c r="BH142" s="1">
        <v>-105.075926</v>
      </c>
      <c r="BI142" s="1" t="str">
        <f t="shared" si="119"/>
        <v>[40.587333,-105.075926],</v>
      </c>
      <c r="BK142" s="1" t="str">
        <f>IF(BJ142&gt;0,"&lt;img src=@img/kidicon.png@&gt;","")</f>
        <v/>
      </c>
    </row>
    <row r="143" spans="2:64" ht="21" customHeight="1" x14ac:dyDescent="0.25">
      <c r="B143" s="1" t="s">
        <v>103</v>
      </c>
      <c r="C143" s="1" t="s">
        <v>434</v>
      </c>
      <c r="D143" s="1" t="s">
        <v>104</v>
      </c>
      <c r="E143" s="1" t="s">
        <v>35</v>
      </c>
      <c r="G143" s="3" t="s">
        <v>105</v>
      </c>
      <c r="H143" s="1">
        <v>1600</v>
      </c>
      <c r="I143" s="1">
        <v>2100</v>
      </c>
      <c r="J143" s="1">
        <v>1600</v>
      </c>
      <c r="K143" s="1">
        <v>1900</v>
      </c>
      <c r="L143" s="1">
        <v>1600</v>
      </c>
      <c r="M143" s="1">
        <v>1900</v>
      </c>
      <c r="N143" s="1">
        <v>1600</v>
      </c>
      <c r="O143" s="1">
        <v>1900</v>
      </c>
      <c r="P143" s="1">
        <v>1600</v>
      </c>
      <c r="Q143" s="1">
        <v>1900</v>
      </c>
      <c r="R143" s="1">
        <v>1600</v>
      </c>
      <c r="S143" s="1">
        <v>1900</v>
      </c>
      <c r="V143" s="1" t="s">
        <v>552</v>
      </c>
      <c r="W143" s="1">
        <f t="shared" si="89"/>
        <v>16</v>
      </c>
      <c r="X143" s="1">
        <f t="shared" si="90"/>
        <v>21</v>
      </c>
      <c r="Y143" s="1">
        <f t="shared" si="91"/>
        <v>16</v>
      </c>
      <c r="Z143" s="1">
        <f t="shared" si="92"/>
        <v>19</v>
      </c>
      <c r="AA143" s="1">
        <f t="shared" si="93"/>
        <v>16</v>
      </c>
      <c r="AB143" s="1">
        <f t="shared" si="94"/>
        <v>19</v>
      </c>
      <c r="AC143" s="1">
        <f t="shared" si="95"/>
        <v>16</v>
      </c>
      <c r="AD143" s="1">
        <f t="shared" si="96"/>
        <v>19</v>
      </c>
      <c r="AE143" s="1">
        <f t="shared" si="97"/>
        <v>16</v>
      </c>
      <c r="AF143" s="1">
        <f t="shared" si="98"/>
        <v>19</v>
      </c>
      <c r="AG143" s="1">
        <f t="shared" si="99"/>
        <v>16</v>
      </c>
      <c r="AH143" s="1">
        <f t="shared" si="100"/>
        <v>19</v>
      </c>
      <c r="AI143" s="1" t="str">
        <f t="shared" si="101"/>
        <v/>
      </c>
      <c r="AJ143" s="1" t="str">
        <f t="shared" si="102"/>
        <v/>
      </c>
      <c r="AK143" s="1" t="str">
        <f t="shared" si="103"/>
        <v>4pm-9pm</v>
      </c>
      <c r="AL143" s="1" t="str">
        <f t="shared" si="104"/>
        <v>4pm-7pm</v>
      </c>
      <c r="AM143" s="1" t="str">
        <f t="shared" si="105"/>
        <v>4pm-7pm</v>
      </c>
      <c r="AN143" s="1" t="str">
        <f t="shared" si="106"/>
        <v>4pm-7pm</v>
      </c>
      <c r="AO143" s="1" t="str">
        <f t="shared" si="107"/>
        <v>4pm-7pm</v>
      </c>
      <c r="AP143" s="1" t="str">
        <f t="shared" si="108"/>
        <v>4pm-7pm</v>
      </c>
      <c r="AQ143" s="1" t="str">
        <f t="shared" si="109"/>
        <v/>
      </c>
      <c r="AR143" s="4" t="s">
        <v>327</v>
      </c>
      <c r="AU143" s="1" t="s">
        <v>304</v>
      </c>
      <c r="AV143" s="5" t="s">
        <v>312</v>
      </c>
      <c r="AW143" s="5" t="s">
        <v>312</v>
      </c>
      <c r="AX143" s="6" t="str">
        <f t="shared" si="110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3" s="1" t="str">
        <f t="shared" si="111"/>
        <v/>
      </c>
      <c r="AZ143" s="1" t="str">
        <f t="shared" si="112"/>
        <v/>
      </c>
      <c r="BA143" s="1" t="str">
        <f t="shared" si="113"/>
        <v>&lt;img src=@img/hard.png@&gt;</v>
      </c>
      <c r="BB143" s="1" t="str">
        <f t="shared" si="114"/>
        <v>&lt;img src=@img/drinkicon.png@&gt;</v>
      </c>
      <c r="BC143" s="1" t="str">
        <f t="shared" si="115"/>
        <v>&lt;img src=@img/foodicon.png@&gt;</v>
      </c>
      <c r="BD143" s="1" t="str">
        <f t="shared" si="116"/>
        <v>&lt;img src=@img/hard.png@&gt;&lt;img src=@img/drinkicon.png@&gt;&lt;img src=@img/foodicon.png@&gt;</v>
      </c>
      <c r="BE143" s="1" t="str">
        <f t="shared" si="117"/>
        <v>drink food hard high old</v>
      </c>
      <c r="BF143" s="1" t="str">
        <f t="shared" si="118"/>
        <v>Old Town</v>
      </c>
      <c r="BG143" s="1">
        <v>40.586602999999997</v>
      </c>
      <c r="BH143" s="1">
        <v>-105.077275</v>
      </c>
      <c r="BI143" s="1" t="str">
        <f t="shared" si="119"/>
        <v>[40.586603,-105.077275],</v>
      </c>
      <c r="BK143" s="1" t="str">
        <f>IF(BJ143&gt;0,"&lt;img src=@img/kidicon.png@&gt;","")</f>
        <v/>
      </c>
    </row>
    <row r="144" spans="2:64" ht="21" customHeight="1" x14ac:dyDescent="0.25">
      <c r="B144" s="1" t="s">
        <v>137</v>
      </c>
      <c r="C144" s="1" t="s">
        <v>434</v>
      </c>
      <c r="D144" s="1" t="s">
        <v>138</v>
      </c>
      <c r="E144" s="1" t="s">
        <v>54</v>
      </c>
      <c r="G144" s="3" t="s">
        <v>139</v>
      </c>
      <c r="W144" s="1" t="str">
        <f t="shared" si="89"/>
        <v/>
      </c>
      <c r="X144" s="1" t="str">
        <f t="shared" si="90"/>
        <v/>
      </c>
      <c r="Y144" s="1" t="str">
        <f t="shared" si="91"/>
        <v/>
      </c>
      <c r="Z144" s="1" t="str">
        <f t="shared" si="92"/>
        <v/>
      </c>
      <c r="AA144" s="1" t="str">
        <f t="shared" si="93"/>
        <v/>
      </c>
      <c r="AB144" s="1" t="str">
        <f t="shared" si="94"/>
        <v/>
      </c>
      <c r="AC144" s="1" t="str">
        <f t="shared" si="95"/>
        <v/>
      </c>
      <c r="AD144" s="1" t="str">
        <f t="shared" si="96"/>
        <v/>
      </c>
      <c r="AE144" s="1" t="str">
        <f t="shared" si="97"/>
        <v/>
      </c>
      <c r="AF144" s="1" t="str">
        <f t="shared" si="98"/>
        <v/>
      </c>
      <c r="AG144" s="1" t="str">
        <f t="shared" si="99"/>
        <v/>
      </c>
      <c r="AH144" s="1" t="str">
        <f t="shared" si="100"/>
        <v/>
      </c>
      <c r="AI144" s="1" t="str">
        <f t="shared" si="101"/>
        <v/>
      </c>
      <c r="AJ144" s="1" t="str">
        <f t="shared" si="102"/>
        <v/>
      </c>
      <c r="AK144" s="1" t="str">
        <f t="shared" si="103"/>
        <v/>
      </c>
      <c r="AL144" s="1" t="str">
        <f t="shared" si="104"/>
        <v/>
      </c>
      <c r="AM144" s="1" t="str">
        <f t="shared" si="105"/>
        <v/>
      </c>
      <c r="AN144" s="1" t="str">
        <f t="shared" si="106"/>
        <v/>
      </c>
      <c r="AO144" s="1" t="str">
        <f t="shared" si="107"/>
        <v/>
      </c>
      <c r="AP144" s="1" t="str">
        <f t="shared" si="108"/>
        <v/>
      </c>
      <c r="AQ144" s="1" t="str">
        <f t="shared" si="109"/>
        <v/>
      </c>
      <c r="AR144" s="8" t="s">
        <v>253</v>
      </c>
      <c r="AU144" s="1" t="s">
        <v>304</v>
      </c>
      <c r="AV144" s="5" t="s">
        <v>313</v>
      </c>
      <c r="AW144" s="5" t="s">
        <v>313</v>
      </c>
      <c r="AX144" s="6" t="str">
        <f t="shared" si="110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4" s="1" t="str">
        <f t="shared" si="111"/>
        <v/>
      </c>
      <c r="AZ144" s="1" t="str">
        <f t="shared" si="112"/>
        <v/>
      </c>
      <c r="BA144" s="1" t="str">
        <f t="shared" si="113"/>
        <v>&lt;img src=@img/hard.png@&gt;</v>
      </c>
      <c r="BB144" s="1" t="str">
        <f t="shared" si="114"/>
        <v/>
      </c>
      <c r="BC144" s="1" t="str">
        <f t="shared" si="115"/>
        <v/>
      </c>
      <c r="BD144" s="1" t="str">
        <f t="shared" si="116"/>
        <v>&lt;img src=@img/hard.png@&gt;&lt;img src=@img/kidicon.png@&gt;</v>
      </c>
      <c r="BE144" s="1" t="str">
        <f t="shared" si="117"/>
        <v>hard low old kid</v>
      </c>
      <c r="BF144" s="1" t="str">
        <f t="shared" si="118"/>
        <v>Old Town</v>
      </c>
      <c r="BG144" s="1">
        <v>40.588476999999997</v>
      </c>
      <c r="BH144" s="1">
        <v>-105.076657</v>
      </c>
      <c r="BI144" s="1" t="str">
        <f t="shared" si="119"/>
        <v>[40.588477,-105.076657],</v>
      </c>
      <c r="BJ144" s="1" t="b">
        <v>1</v>
      </c>
      <c r="BK144" s="1" t="str">
        <f>IF(BJ144&gt;0,"&lt;img src=@img/kidicon.png@&gt;","")</f>
        <v>&lt;img src=@img/kidicon.png@&gt;</v>
      </c>
      <c r="BL144" s="1" t="s">
        <v>450</v>
      </c>
    </row>
    <row r="145" spans="2:64" ht="21" customHeight="1" x14ac:dyDescent="0.25">
      <c r="B145" s="1" t="s">
        <v>118</v>
      </c>
      <c r="C145" s="1" t="s">
        <v>437</v>
      </c>
      <c r="D145" s="1" t="s">
        <v>119</v>
      </c>
      <c r="E145" s="1" t="s">
        <v>54</v>
      </c>
      <c r="G145" s="3" t="s">
        <v>120</v>
      </c>
      <c r="W145" s="1" t="str">
        <f t="shared" si="89"/>
        <v/>
      </c>
      <c r="X145" s="1" t="str">
        <f t="shared" si="90"/>
        <v/>
      </c>
      <c r="Y145" s="1" t="str">
        <f t="shared" si="91"/>
        <v/>
      </c>
      <c r="Z145" s="1" t="str">
        <f t="shared" si="92"/>
        <v/>
      </c>
      <c r="AA145" s="1" t="str">
        <f t="shared" si="93"/>
        <v/>
      </c>
      <c r="AB145" s="1" t="str">
        <f t="shared" si="94"/>
        <v/>
      </c>
      <c r="AC145" s="1" t="str">
        <f t="shared" si="95"/>
        <v/>
      </c>
      <c r="AD145" s="1" t="str">
        <f t="shared" si="96"/>
        <v/>
      </c>
      <c r="AE145" s="1" t="str">
        <f t="shared" si="97"/>
        <v/>
      </c>
      <c r="AF145" s="1" t="str">
        <f t="shared" si="98"/>
        <v/>
      </c>
      <c r="AG145" s="1" t="str">
        <f t="shared" si="99"/>
        <v/>
      </c>
      <c r="AH145" s="1" t="str">
        <f t="shared" si="100"/>
        <v/>
      </c>
      <c r="AI145" s="1" t="str">
        <f t="shared" si="101"/>
        <v/>
      </c>
      <c r="AJ145" s="1" t="str">
        <f t="shared" si="102"/>
        <v/>
      </c>
      <c r="AK145" s="1" t="str">
        <f t="shared" si="103"/>
        <v/>
      </c>
      <c r="AL145" s="1" t="str">
        <f t="shared" si="104"/>
        <v/>
      </c>
      <c r="AM145" s="1" t="str">
        <f t="shared" si="105"/>
        <v/>
      </c>
      <c r="AN145" s="1" t="str">
        <f t="shared" si="106"/>
        <v/>
      </c>
      <c r="AO145" s="1" t="str">
        <f t="shared" si="107"/>
        <v/>
      </c>
      <c r="AP145" s="1" t="str">
        <f t="shared" si="108"/>
        <v/>
      </c>
      <c r="AQ145" s="1" t="str">
        <f t="shared" si="109"/>
        <v/>
      </c>
      <c r="AR145" s="4" t="s">
        <v>333</v>
      </c>
      <c r="AU145" s="1" t="s">
        <v>305</v>
      </c>
      <c r="AV145" s="5" t="s">
        <v>313</v>
      </c>
      <c r="AW145" s="5" t="s">
        <v>313</v>
      </c>
      <c r="AX145" s="6" t="str">
        <f t="shared" si="110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5" s="1" t="str">
        <f t="shared" si="111"/>
        <v/>
      </c>
      <c r="AZ145" s="1" t="str">
        <f t="shared" si="112"/>
        <v/>
      </c>
      <c r="BA145" s="1" t="str">
        <f t="shared" si="113"/>
        <v>&lt;img src=@img/easy.png@&gt;</v>
      </c>
      <c r="BB145" s="1" t="str">
        <f t="shared" si="114"/>
        <v/>
      </c>
      <c r="BC145" s="1" t="str">
        <f t="shared" si="115"/>
        <v/>
      </c>
      <c r="BD145" s="1" t="str">
        <f t="shared" si="116"/>
        <v>&lt;img src=@img/easy.png@&gt;</v>
      </c>
      <c r="BE145" s="1" t="str">
        <f t="shared" si="117"/>
        <v>easy low cwest</v>
      </c>
      <c r="BF145" s="1" t="str">
        <f t="shared" si="118"/>
        <v>Campus West</v>
      </c>
      <c r="BG145" s="1">
        <v>40.574905999999999</v>
      </c>
      <c r="BH145" s="1">
        <v>-105.114704</v>
      </c>
      <c r="BI145" s="1" t="str">
        <f t="shared" si="119"/>
        <v>[40.574906,-105.114704],</v>
      </c>
      <c r="BK145" s="1" t="str">
        <f>IF(BJ145&gt;0,"&lt;img src=@img/kidicon.png@&gt;","")</f>
        <v/>
      </c>
    </row>
    <row r="146" spans="2:64" ht="21" customHeight="1" x14ac:dyDescent="0.25">
      <c r="B146" s="1" t="s">
        <v>645</v>
      </c>
      <c r="C146" s="1" t="s">
        <v>434</v>
      </c>
      <c r="G146" s="9" t="s">
        <v>646</v>
      </c>
      <c r="W146" s="1" t="str">
        <f t="shared" si="89"/>
        <v/>
      </c>
      <c r="X146" s="1" t="str">
        <f t="shared" si="90"/>
        <v/>
      </c>
      <c r="Y146" s="1" t="str">
        <f t="shared" si="91"/>
        <v/>
      </c>
      <c r="Z146" s="1" t="str">
        <f t="shared" si="92"/>
        <v/>
      </c>
      <c r="AA146" s="1" t="str">
        <f t="shared" si="93"/>
        <v/>
      </c>
      <c r="AB146" s="1" t="str">
        <f t="shared" si="94"/>
        <v/>
      </c>
      <c r="AC146" s="1" t="str">
        <f t="shared" si="95"/>
        <v/>
      </c>
      <c r="AD146" s="1" t="str">
        <f t="shared" si="96"/>
        <v/>
      </c>
      <c r="AE146" s="1" t="str">
        <f t="shared" si="97"/>
        <v/>
      </c>
      <c r="AF146" s="1" t="str">
        <f t="shared" si="98"/>
        <v/>
      </c>
      <c r="AG146" s="1" t="str">
        <f t="shared" si="99"/>
        <v/>
      </c>
      <c r="AH146" s="1" t="str">
        <f t="shared" si="100"/>
        <v/>
      </c>
      <c r="AI146" s="1" t="str">
        <f t="shared" si="101"/>
        <v/>
      </c>
      <c r="AJ146" s="1" t="str">
        <f t="shared" si="102"/>
        <v/>
      </c>
      <c r="AK146" s="1" t="str">
        <f t="shared" si="103"/>
        <v/>
      </c>
      <c r="AL146" s="1" t="str">
        <f t="shared" si="104"/>
        <v/>
      </c>
      <c r="AM146" s="1" t="str">
        <f t="shared" si="105"/>
        <v/>
      </c>
      <c r="AN146" s="1" t="str">
        <f t="shared" si="106"/>
        <v/>
      </c>
      <c r="AO146" s="1" t="str">
        <f t="shared" si="107"/>
        <v/>
      </c>
      <c r="AP146" s="1" t="str">
        <f t="shared" si="108"/>
        <v/>
      </c>
      <c r="AQ146" s="1" t="str">
        <f t="shared" si="109"/>
        <v/>
      </c>
      <c r="AR146" s="15" t="s">
        <v>647</v>
      </c>
      <c r="AU146" s="1" t="s">
        <v>304</v>
      </c>
      <c r="AV146" s="1" t="b">
        <v>0</v>
      </c>
      <c r="AW146" s="1" t="b">
        <v>0</v>
      </c>
      <c r="AX146" s="6" t="str">
        <f t="shared" si="110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6" s="1" t="str">
        <f t="shared" si="111"/>
        <v/>
      </c>
      <c r="AZ146" s="1" t="str">
        <f t="shared" si="112"/>
        <v/>
      </c>
      <c r="BA146" s="1" t="str">
        <f t="shared" si="113"/>
        <v>&lt;img src=@img/hard.png@&gt;</v>
      </c>
      <c r="BB146" s="1" t="str">
        <f t="shared" si="114"/>
        <v/>
      </c>
      <c r="BC146" s="1" t="str">
        <f t="shared" si="115"/>
        <v/>
      </c>
      <c r="BD146" s="1" t="str">
        <f t="shared" si="116"/>
        <v>&lt;img src=@img/hard.png@&gt;</v>
      </c>
      <c r="BE146" s="1" t="str">
        <f t="shared" si="117"/>
        <v>hard  old</v>
      </c>
      <c r="BF146" s="1" t="str">
        <f t="shared" si="118"/>
        <v>Old Town</v>
      </c>
      <c r="BG146" s="1">
        <v>40.587420000000002</v>
      </c>
      <c r="BH146" s="1">
        <v>-105.0784</v>
      </c>
      <c r="BI146" s="1" t="str">
        <f t="shared" si="119"/>
        <v>[40.58742,-105.0784],</v>
      </c>
    </row>
    <row r="147" spans="2:64" ht="21" customHeight="1" x14ac:dyDescent="0.25">
      <c r="B147" s="1" t="s">
        <v>40</v>
      </c>
      <c r="C147" s="1" t="s">
        <v>434</v>
      </c>
      <c r="D147" s="1" t="s">
        <v>41</v>
      </c>
      <c r="E147" s="1" t="s">
        <v>439</v>
      </c>
      <c r="G147" s="3" t="s">
        <v>42</v>
      </c>
      <c r="W147" s="1" t="str">
        <f t="shared" si="89"/>
        <v/>
      </c>
      <c r="X147" s="1" t="str">
        <f t="shared" si="90"/>
        <v/>
      </c>
      <c r="Y147" s="1" t="str">
        <f t="shared" si="91"/>
        <v/>
      </c>
      <c r="Z147" s="1" t="str">
        <f t="shared" si="92"/>
        <v/>
      </c>
      <c r="AA147" s="1" t="str">
        <f t="shared" si="93"/>
        <v/>
      </c>
      <c r="AB147" s="1" t="str">
        <f t="shared" si="94"/>
        <v/>
      </c>
      <c r="AC147" s="1" t="str">
        <f t="shared" si="95"/>
        <v/>
      </c>
      <c r="AD147" s="1" t="str">
        <f t="shared" si="96"/>
        <v/>
      </c>
      <c r="AE147" s="1" t="str">
        <f t="shared" si="97"/>
        <v/>
      </c>
      <c r="AF147" s="1" t="str">
        <f t="shared" si="98"/>
        <v/>
      </c>
      <c r="AG147" s="1" t="str">
        <f t="shared" si="99"/>
        <v/>
      </c>
      <c r="AH147" s="1" t="str">
        <f t="shared" si="100"/>
        <v/>
      </c>
      <c r="AI147" s="1" t="str">
        <f t="shared" si="101"/>
        <v/>
      </c>
      <c r="AJ147" s="1" t="str">
        <f t="shared" si="102"/>
        <v/>
      </c>
      <c r="AK147" s="1" t="str">
        <f t="shared" si="103"/>
        <v/>
      </c>
      <c r="AL147" s="1" t="str">
        <f t="shared" si="104"/>
        <v/>
      </c>
      <c r="AM147" s="1" t="str">
        <f t="shared" si="105"/>
        <v/>
      </c>
      <c r="AN147" s="1" t="str">
        <f t="shared" si="106"/>
        <v/>
      </c>
      <c r="AO147" s="1" t="str">
        <f t="shared" si="107"/>
        <v/>
      </c>
      <c r="AP147" s="1" t="str">
        <f t="shared" si="108"/>
        <v/>
      </c>
      <c r="AQ147" s="1" t="str">
        <f t="shared" si="109"/>
        <v/>
      </c>
      <c r="AR147" s="1" t="s">
        <v>237</v>
      </c>
      <c r="AS147" s="1" t="s">
        <v>301</v>
      </c>
      <c r="AU147" s="1" t="s">
        <v>28</v>
      </c>
      <c r="AV147" s="5" t="s">
        <v>313</v>
      </c>
      <c r="AW147" s="5" t="s">
        <v>313</v>
      </c>
      <c r="AX147" s="6" t="str">
        <f t="shared" si="110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47" s="1" t="str">
        <f t="shared" si="111"/>
        <v>&lt;img src=@img/outdoor.png@&gt;</v>
      </c>
      <c r="AZ147" s="1" t="str">
        <f t="shared" si="112"/>
        <v/>
      </c>
      <c r="BA147" s="1" t="str">
        <f t="shared" si="113"/>
        <v>&lt;img src=@img/medium.png@&gt;</v>
      </c>
      <c r="BB147" s="1" t="str">
        <f t="shared" si="114"/>
        <v/>
      </c>
      <c r="BC147" s="1" t="str">
        <f t="shared" si="115"/>
        <v/>
      </c>
      <c r="BD147" s="1" t="str">
        <f t="shared" si="116"/>
        <v>&lt;img src=@img/outdoor.png@&gt;&lt;img src=@img/medium.png@&gt;&lt;img src=@img/kidicon.png@&gt;</v>
      </c>
      <c r="BE147" s="1" t="str">
        <f t="shared" si="117"/>
        <v>outdoor medium med old kid</v>
      </c>
      <c r="BF147" s="1" t="str">
        <f t="shared" si="118"/>
        <v>Old Town</v>
      </c>
      <c r="BG147" s="1">
        <v>40.585056999999999</v>
      </c>
      <c r="BH147" s="1">
        <v>-105.076543</v>
      </c>
      <c r="BI147" s="1" t="str">
        <f t="shared" si="119"/>
        <v>[40.585057,-105.076543],</v>
      </c>
      <c r="BJ147" s="1" t="b">
        <v>1</v>
      </c>
      <c r="BK147" s="1" t="str">
        <f>IF(BJ147&gt;0,"&lt;img src=@img/kidicon.png@&gt;","")</f>
        <v>&lt;img src=@img/kidicon.png@&gt;</v>
      </c>
      <c r="BL147" s="1" t="s">
        <v>451</v>
      </c>
    </row>
    <row r="148" spans="2:64" ht="21" customHeight="1" x14ac:dyDescent="0.25">
      <c r="B148" s="1" t="s">
        <v>37</v>
      </c>
      <c r="C148" s="1" t="s">
        <v>314</v>
      </c>
      <c r="D148" s="1" t="s">
        <v>38</v>
      </c>
      <c r="E148" s="1" t="s">
        <v>439</v>
      </c>
      <c r="G148" s="3" t="s">
        <v>39</v>
      </c>
      <c r="H148" s="1">
        <v>1130</v>
      </c>
      <c r="I148" s="1">
        <v>1400</v>
      </c>
      <c r="J148" s="1">
        <v>1100</v>
      </c>
      <c r="K148" s="1">
        <v>1400</v>
      </c>
      <c r="L148" s="1">
        <v>1100</v>
      </c>
      <c r="M148" s="1">
        <v>1400</v>
      </c>
      <c r="N148" s="1">
        <v>1100</v>
      </c>
      <c r="O148" s="1">
        <v>1400</v>
      </c>
      <c r="P148" s="1">
        <v>1100</v>
      </c>
      <c r="Q148" s="1">
        <v>1400</v>
      </c>
      <c r="R148" s="1">
        <v>1100</v>
      </c>
      <c r="S148" s="1">
        <v>1400</v>
      </c>
      <c r="T148" s="1">
        <v>1130</v>
      </c>
      <c r="U148" s="1">
        <v>1400</v>
      </c>
      <c r="V148" s="1" t="s">
        <v>236</v>
      </c>
      <c r="W148" s="1">
        <f t="shared" si="89"/>
        <v>11.3</v>
      </c>
      <c r="X148" s="1">
        <f t="shared" si="90"/>
        <v>14</v>
      </c>
      <c r="Y148" s="1">
        <f t="shared" si="91"/>
        <v>11</v>
      </c>
      <c r="Z148" s="1">
        <f t="shared" si="92"/>
        <v>14</v>
      </c>
      <c r="AA148" s="1">
        <f t="shared" si="93"/>
        <v>11</v>
      </c>
      <c r="AB148" s="1">
        <f t="shared" si="94"/>
        <v>14</v>
      </c>
      <c r="AC148" s="1">
        <f t="shared" si="95"/>
        <v>11</v>
      </c>
      <c r="AD148" s="1">
        <f t="shared" si="96"/>
        <v>14</v>
      </c>
      <c r="AE148" s="1">
        <f t="shared" si="97"/>
        <v>11</v>
      </c>
      <c r="AF148" s="1">
        <f t="shared" si="98"/>
        <v>14</v>
      </c>
      <c r="AG148" s="1">
        <f t="shared" si="99"/>
        <v>11</v>
      </c>
      <c r="AH148" s="1">
        <f t="shared" si="100"/>
        <v>14</v>
      </c>
      <c r="AI148" s="1">
        <f t="shared" si="101"/>
        <v>11.3</v>
      </c>
      <c r="AJ148" s="1">
        <f t="shared" si="102"/>
        <v>14</v>
      </c>
      <c r="AK148" s="1" t="str">
        <f t="shared" si="103"/>
        <v>11.3am-2pm</v>
      </c>
      <c r="AL148" s="1" t="str">
        <f t="shared" si="104"/>
        <v>11am-2pm</v>
      </c>
      <c r="AM148" s="1" t="str">
        <f t="shared" si="105"/>
        <v>11am-2pm</v>
      </c>
      <c r="AN148" s="1" t="str">
        <f t="shared" si="106"/>
        <v>11am-2pm</v>
      </c>
      <c r="AO148" s="1" t="str">
        <f t="shared" si="107"/>
        <v>11am-2pm</v>
      </c>
      <c r="AP148" s="1" t="str">
        <f t="shared" si="108"/>
        <v>11am-2pm</v>
      </c>
      <c r="AQ148" s="1" t="str">
        <f t="shared" si="109"/>
        <v>11.3am-2pm</v>
      </c>
      <c r="AR148" s="1" t="s">
        <v>235</v>
      </c>
      <c r="AU148" s="1" t="s">
        <v>28</v>
      </c>
      <c r="AV148" s="5" t="s">
        <v>312</v>
      </c>
      <c r="AW148" s="5" t="s">
        <v>312</v>
      </c>
      <c r="AX148" s="6" t="str">
        <f t="shared" si="110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48" s="1" t="str">
        <f t="shared" si="111"/>
        <v/>
      </c>
      <c r="AZ148" s="1" t="str">
        <f t="shared" si="112"/>
        <v/>
      </c>
      <c r="BA148" s="1" t="str">
        <f t="shared" si="113"/>
        <v>&lt;img src=@img/medium.png@&gt;</v>
      </c>
      <c r="BB148" s="1" t="str">
        <f t="shared" si="114"/>
        <v>&lt;img src=@img/drinkicon.png@&gt;</v>
      </c>
      <c r="BC148" s="1" t="str">
        <f t="shared" si="115"/>
        <v>&lt;img src=@img/foodicon.png@&gt;</v>
      </c>
      <c r="BD148" s="1" t="str">
        <f t="shared" si="116"/>
        <v>&lt;img src=@img/medium.png@&gt;&lt;img src=@img/drinkicon.png@&gt;&lt;img src=@img/foodicon.png@&gt;</v>
      </c>
      <c r="BE148" s="1" t="str">
        <f t="shared" si="117"/>
        <v>drink food medium med campus</v>
      </c>
      <c r="BF148" s="1" t="str">
        <f t="shared" si="118"/>
        <v>Near Campus</v>
      </c>
      <c r="BG148" s="1">
        <v>40.567421000000003</v>
      </c>
      <c r="BH148" s="1">
        <v>-105.079369</v>
      </c>
      <c r="BI148" s="1" t="str">
        <f t="shared" si="119"/>
        <v>[40.567421,-105.079369],</v>
      </c>
      <c r="BK148" s="1" t="str">
        <f>IF(BJ148&gt;0,"&lt;img src=@img/kidicon.png@&gt;","")</f>
        <v/>
      </c>
    </row>
    <row r="149" spans="2:64" ht="21" customHeight="1" x14ac:dyDescent="0.25">
      <c r="B149" s="1" t="s">
        <v>686</v>
      </c>
      <c r="E149" s="1" t="s">
        <v>439</v>
      </c>
      <c r="G149" s="1" t="s">
        <v>709</v>
      </c>
      <c r="W149" s="1" t="str">
        <f t="shared" si="89"/>
        <v/>
      </c>
      <c r="X149" s="1" t="str">
        <f t="shared" si="90"/>
        <v/>
      </c>
      <c r="Y149" s="1" t="str">
        <f t="shared" si="91"/>
        <v/>
      </c>
      <c r="Z149" s="1" t="str">
        <f t="shared" si="92"/>
        <v/>
      </c>
      <c r="AA149" s="1" t="str">
        <f t="shared" si="93"/>
        <v/>
      </c>
      <c r="AB149" s="1" t="str">
        <f t="shared" si="94"/>
        <v/>
      </c>
      <c r="AC149" s="1" t="str">
        <f t="shared" si="95"/>
        <v/>
      </c>
      <c r="AD149" s="1" t="str">
        <f t="shared" si="96"/>
        <v/>
      </c>
      <c r="AE149" s="1" t="str">
        <f t="shared" si="97"/>
        <v/>
      </c>
      <c r="AF149" s="1" t="str">
        <f t="shared" si="98"/>
        <v/>
      </c>
      <c r="AG149" s="1" t="str">
        <f t="shared" si="99"/>
        <v/>
      </c>
      <c r="AH149" s="1" t="str">
        <f t="shared" si="100"/>
        <v/>
      </c>
      <c r="AI149" s="1" t="str">
        <f t="shared" si="101"/>
        <v/>
      </c>
      <c r="AJ149" s="1" t="str">
        <f t="shared" si="102"/>
        <v/>
      </c>
      <c r="AK149" s="1" t="str">
        <f t="shared" si="103"/>
        <v/>
      </c>
      <c r="AL149" s="1" t="str">
        <f t="shared" si="104"/>
        <v/>
      </c>
      <c r="AM149" s="1" t="str">
        <f t="shared" si="105"/>
        <v/>
      </c>
      <c r="AN149" s="1" t="str">
        <f t="shared" si="106"/>
        <v/>
      </c>
      <c r="AO149" s="1" t="str">
        <f t="shared" si="107"/>
        <v/>
      </c>
      <c r="AP149" s="1" t="str">
        <f t="shared" si="108"/>
        <v/>
      </c>
      <c r="AQ149" s="1" t="str">
        <f t="shared" si="109"/>
        <v/>
      </c>
      <c r="AU149" s="1" t="s">
        <v>305</v>
      </c>
      <c r="AV149" s="5" t="s">
        <v>313</v>
      </c>
      <c r="AW149" s="5" t="s">
        <v>313</v>
      </c>
      <c r="AX149" s="6" t="str">
        <f t="shared" si="110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49" s="1" t="str">
        <f t="shared" si="111"/>
        <v/>
      </c>
      <c r="AZ149" s="1" t="str">
        <f t="shared" si="112"/>
        <v/>
      </c>
      <c r="BA149" s="1" t="str">
        <f t="shared" si="113"/>
        <v>&lt;img src=@img/easy.png@&gt;</v>
      </c>
      <c r="BB149" s="1" t="str">
        <f t="shared" si="114"/>
        <v/>
      </c>
      <c r="BC149" s="1" t="str">
        <f t="shared" si="115"/>
        <v/>
      </c>
      <c r="BD149" s="1" t="str">
        <f t="shared" si="116"/>
        <v>&lt;img src=@img/easy.png@&gt;</v>
      </c>
      <c r="BE149" s="1" t="str">
        <f t="shared" si="117"/>
        <v xml:space="preserve">easy med </v>
      </c>
      <c r="BF149" s="1" t="str">
        <f t="shared" si="118"/>
        <v/>
      </c>
      <c r="BG149" s="1">
        <v>40.582129999999999</v>
      </c>
      <c r="BH149" s="1">
        <v>-105.02703</v>
      </c>
      <c r="BI149" s="1" t="str">
        <f t="shared" si="119"/>
        <v>[40.58213,-105.02703],</v>
      </c>
    </row>
    <row r="150" spans="2:64" ht="21" customHeight="1" x14ac:dyDescent="0.25">
      <c r="B150" s="1" t="s">
        <v>383</v>
      </c>
      <c r="C150" s="1" t="s">
        <v>434</v>
      </c>
      <c r="D150" s="1" t="s">
        <v>380</v>
      </c>
      <c r="E150" s="1" t="s">
        <v>439</v>
      </c>
      <c r="G150" s="9" t="s">
        <v>376</v>
      </c>
      <c r="W150" s="1" t="str">
        <f t="shared" si="89"/>
        <v/>
      </c>
      <c r="X150" s="1" t="str">
        <f t="shared" si="90"/>
        <v/>
      </c>
      <c r="Y150" s="1" t="str">
        <f t="shared" si="91"/>
        <v/>
      </c>
      <c r="Z150" s="1" t="str">
        <f t="shared" si="92"/>
        <v/>
      </c>
      <c r="AA150" s="1" t="str">
        <f t="shared" si="93"/>
        <v/>
      </c>
      <c r="AB150" s="1" t="str">
        <f t="shared" si="94"/>
        <v/>
      </c>
      <c r="AC150" s="1" t="str">
        <f t="shared" si="95"/>
        <v/>
      </c>
      <c r="AD150" s="1" t="str">
        <f t="shared" si="96"/>
        <v/>
      </c>
      <c r="AE150" s="1" t="str">
        <f t="shared" si="97"/>
        <v/>
      </c>
      <c r="AF150" s="1" t="str">
        <f t="shared" si="98"/>
        <v/>
      </c>
      <c r="AG150" s="1" t="str">
        <f t="shared" si="99"/>
        <v/>
      </c>
      <c r="AH150" s="1" t="str">
        <f t="shared" si="100"/>
        <v/>
      </c>
      <c r="AI150" s="1" t="str">
        <f t="shared" si="101"/>
        <v/>
      </c>
      <c r="AJ150" s="1" t="str">
        <f t="shared" si="102"/>
        <v/>
      </c>
      <c r="AK150" s="1" t="str">
        <f t="shared" si="103"/>
        <v/>
      </c>
      <c r="AL150" s="1" t="str">
        <f t="shared" si="104"/>
        <v/>
      </c>
      <c r="AM150" s="1" t="str">
        <f t="shared" si="105"/>
        <v/>
      </c>
      <c r="AN150" s="1" t="str">
        <f t="shared" si="106"/>
        <v/>
      </c>
      <c r="AO150" s="1" t="str">
        <f t="shared" si="107"/>
        <v/>
      </c>
      <c r="AP150" s="1" t="str">
        <f t="shared" si="108"/>
        <v/>
      </c>
      <c r="AQ150" s="1" t="str">
        <f t="shared" si="109"/>
        <v/>
      </c>
      <c r="AR150" s="1" t="s">
        <v>382</v>
      </c>
      <c r="AU150" s="1" t="s">
        <v>304</v>
      </c>
      <c r="AV150" s="5" t="s">
        <v>313</v>
      </c>
      <c r="AW150" s="5" t="s">
        <v>313</v>
      </c>
      <c r="AX150" s="6" t="str">
        <f t="shared" si="110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0" s="1" t="str">
        <f t="shared" si="111"/>
        <v/>
      </c>
      <c r="AZ150" s="1" t="str">
        <f t="shared" si="112"/>
        <v/>
      </c>
      <c r="BA150" s="1" t="str">
        <f t="shared" si="113"/>
        <v>&lt;img src=@img/hard.png@&gt;</v>
      </c>
      <c r="BB150" s="1" t="str">
        <f t="shared" si="114"/>
        <v/>
      </c>
      <c r="BC150" s="1" t="str">
        <f t="shared" si="115"/>
        <v/>
      </c>
      <c r="BD150" s="1" t="str">
        <f t="shared" si="116"/>
        <v>&lt;img src=@img/hard.png@&gt;</v>
      </c>
      <c r="BE150" s="1" t="str">
        <f t="shared" si="117"/>
        <v>hard med old</v>
      </c>
      <c r="BF150" s="1" t="str">
        <f t="shared" si="118"/>
        <v>Old Town</v>
      </c>
      <c r="BG150" s="1">
        <v>40.587229000000001</v>
      </c>
      <c r="BH150" s="1">
        <v>-105.07409699999999</v>
      </c>
      <c r="BI150" s="1" t="str">
        <f t="shared" si="119"/>
        <v>[40.587229,-105.074097],</v>
      </c>
      <c r="BK150" s="1" t="str">
        <f>IF(BJ150&gt;0,"&lt;img src=@img/kidicon.png@&gt;","")</f>
        <v/>
      </c>
    </row>
    <row r="151" spans="2:64" ht="21" customHeight="1" x14ac:dyDescent="0.25">
      <c r="B151" s="1" t="s">
        <v>553</v>
      </c>
      <c r="C151" s="1" t="s">
        <v>434</v>
      </c>
      <c r="E151" s="1" t="s">
        <v>439</v>
      </c>
      <c r="G151" s="3" t="s">
        <v>555</v>
      </c>
      <c r="H151" s="1">
        <v>1500</v>
      </c>
      <c r="I151" s="1">
        <v>2400</v>
      </c>
      <c r="J151" s="1">
        <v>1500</v>
      </c>
      <c r="K151" s="1">
        <v>2400</v>
      </c>
      <c r="L151" s="1">
        <v>1500</v>
      </c>
      <c r="M151" s="1">
        <v>2400</v>
      </c>
      <c r="N151" s="1">
        <v>1500</v>
      </c>
      <c r="O151" s="1">
        <v>2400</v>
      </c>
      <c r="P151" s="1">
        <v>1500</v>
      </c>
      <c r="Q151" s="1">
        <v>2400</v>
      </c>
      <c r="R151" s="1">
        <v>1500</v>
      </c>
      <c r="S151" s="1">
        <v>2400</v>
      </c>
      <c r="T151" s="1">
        <v>1500</v>
      </c>
      <c r="U151" s="1">
        <v>2400</v>
      </c>
      <c r="V151" s="1" t="s">
        <v>554</v>
      </c>
      <c r="W151" s="1">
        <f t="shared" si="89"/>
        <v>15</v>
      </c>
      <c r="X151" s="1">
        <f t="shared" si="90"/>
        <v>24</v>
      </c>
      <c r="Y151" s="1">
        <f t="shared" si="91"/>
        <v>15</v>
      </c>
      <c r="Z151" s="1">
        <f t="shared" si="92"/>
        <v>24</v>
      </c>
      <c r="AA151" s="1">
        <f t="shared" si="93"/>
        <v>15</v>
      </c>
      <c r="AB151" s="1">
        <f t="shared" si="94"/>
        <v>24</v>
      </c>
      <c r="AC151" s="1">
        <f t="shared" si="95"/>
        <v>15</v>
      </c>
      <c r="AD151" s="1">
        <f t="shared" si="96"/>
        <v>24</v>
      </c>
      <c r="AE151" s="1">
        <f t="shared" si="97"/>
        <v>15</v>
      </c>
      <c r="AF151" s="1">
        <f t="shared" si="98"/>
        <v>24</v>
      </c>
      <c r="AG151" s="1">
        <f t="shared" si="99"/>
        <v>15</v>
      </c>
      <c r="AH151" s="1">
        <f t="shared" si="100"/>
        <v>24</v>
      </c>
      <c r="AI151" s="1">
        <f t="shared" si="101"/>
        <v>15</v>
      </c>
      <c r="AJ151" s="1">
        <f t="shared" si="102"/>
        <v>24</v>
      </c>
      <c r="AK151" s="1" t="str">
        <f t="shared" si="103"/>
        <v>3pm-12am</v>
      </c>
      <c r="AL151" s="1" t="str">
        <f t="shared" si="104"/>
        <v>3pm-12am</v>
      </c>
      <c r="AM151" s="1" t="str">
        <f t="shared" si="105"/>
        <v>3pm-12am</v>
      </c>
      <c r="AN151" s="1" t="str">
        <f t="shared" si="106"/>
        <v>3pm-12am</v>
      </c>
      <c r="AO151" s="1" t="str">
        <f t="shared" si="107"/>
        <v>3pm-12am</v>
      </c>
      <c r="AP151" s="1" t="str">
        <f t="shared" si="108"/>
        <v>3pm-12am</v>
      </c>
      <c r="AQ151" s="1" t="str">
        <f t="shared" si="109"/>
        <v>3pm-12am</v>
      </c>
      <c r="AU151" s="1" t="s">
        <v>304</v>
      </c>
      <c r="AV151" s="5" t="s">
        <v>312</v>
      </c>
      <c r="AW151" s="5" t="s">
        <v>312</v>
      </c>
      <c r="AX151" s="6" t="str">
        <f t="shared" si="110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1" s="1" t="str">
        <f t="shared" si="111"/>
        <v/>
      </c>
      <c r="AZ151" s="1" t="str">
        <f t="shared" si="112"/>
        <v/>
      </c>
      <c r="BA151" s="1" t="str">
        <f t="shared" si="113"/>
        <v>&lt;img src=@img/hard.png@&gt;</v>
      </c>
      <c r="BB151" s="1" t="str">
        <f t="shared" si="114"/>
        <v>&lt;img src=@img/drinkicon.png@&gt;</v>
      </c>
      <c r="BC151" s="1" t="str">
        <f t="shared" si="115"/>
        <v>&lt;img src=@img/foodicon.png@&gt;</v>
      </c>
      <c r="BD151" s="1" t="str">
        <f t="shared" si="116"/>
        <v>&lt;img src=@img/hard.png@&gt;&lt;img src=@img/drinkicon.png@&gt;&lt;img src=@img/foodicon.png@&gt;</v>
      </c>
      <c r="BE151" s="1" t="str">
        <f t="shared" si="117"/>
        <v>drink food hard med old</v>
      </c>
      <c r="BF151" s="1" t="str">
        <f t="shared" si="118"/>
        <v>Old Town</v>
      </c>
      <c r="BG151" s="1">
        <v>40.588557999999999</v>
      </c>
      <c r="BH151" s="3">
        <v>-105.07453700000001</v>
      </c>
      <c r="BI151" s="1" t="str">
        <f t="shared" si="119"/>
        <v>[40.588558,-105.074537],</v>
      </c>
      <c r="BK151" s="1" t="str">
        <f>IF(BJ151&gt;0,"&lt;img src=@img/kidicon.png@&gt;","")</f>
        <v/>
      </c>
    </row>
    <row r="152" spans="2:64" ht="21" customHeight="1" x14ac:dyDescent="0.25">
      <c r="B152" s="1" t="s">
        <v>688</v>
      </c>
      <c r="C152" s="1" t="s">
        <v>435</v>
      </c>
      <c r="E152" s="1" t="s">
        <v>54</v>
      </c>
      <c r="G152" s="1" t="s">
        <v>716</v>
      </c>
      <c r="W152" s="1" t="str">
        <f t="shared" si="89"/>
        <v/>
      </c>
      <c r="X152" s="1" t="str">
        <f t="shared" si="90"/>
        <v/>
      </c>
      <c r="Y152" s="1" t="str">
        <f t="shared" si="91"/>
        <v/>
      </c>
      <c r="Z152" s="1" t="str">
        <f t="shared" si="92"/>
        <v/>
      </c>
      <c r="AA152" s="1" t="str">
        <f t="shared" si="93"/>
        <v/>
      </c>
      <c r="AB152" s="1" t="str">
        <f t="shared" si="94"/>
        <v/>
      </c>
      <c r="AC152" s="1" t="str">
        <f t="shared" si="95"/>
        <v/>
      </c>
      <c r="AD152" s="1" t="str">
        <f t="shared" si="96"/>
        <v/>
      </c>
      <c r="AE152" s="1" t="str">
        <f t="shared" si="97"/>
        <v/>
      </c>
      <c r="AF152" s="1" t="str">
        <f t="shared" si="98"/>
        <v/>
      </c>
      <c r="AG152" s="1" t="str">
        <f t="shared" si="99"/>
        <v/>
      </c>
      <c r="AH152" s="1" t="str">
        <f t="shared" si="100"/>
        <v/>
      </c>
      <c r="AI152" s="1" t="str">
        <f t="shared" si="101"/>
        <v/>
      </c>
      <c r="AJ152" s="1" t="str">
        <f t="shared" si="102"/>
        <v/>
      </c>
      <c r="AK152" s="1" t="str">
        <f t="shared" si="103"/>
        <v/>
      </c>
      <c r="AL152" s="1" t="str">
        <f t="shared" si="104"/>
        <v/>
      </c>
      <c r="AM152" s="1" t="str">
        <f t="shared" si="105"/>
        <v/>
      </c>
      <c r="AN152" s="1" t="str">
        <f t="shared" si="106"/>
        <v/>
      </c>
      <c r="AO152" s="1" t="str">
        <f t="shared" si="107"/>
        <v/>
      </c>
      <c r="AP152" s="1" t="str">
        <f t="shared" si="108"/>
        <v/>
      </c>
      <c r="AQ152" s="1" t="str">
        <f t="shared" si="109"/>
        <v/>
      </c>
      <c r="AS152" s="1" t="s">
        <v>301</v>
      </c>
      <c r="AU152" s="1" t="s">
        <v>28</v>
      </c>
      <c r="AV152" s="5" t="s">
        <v>313</v>
      </c>
      <c r="AW152" s="5" t="s">
        <v>313</v>
      </c>
      <c r="AX152" s="6" t="str">
        <f t="shared" si="110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2" s="1" t="str">
        <f t="shared" si="111"/>
        <v>&lt;img src=@img/outdoor.png@&gt;</v>
      </c>
      <c r="AZ152" s="1" t="str">
        <f t="shared" si="112"/>
        <v/>
      </c>
      <c r="BA152" s="1" t="str">
        <f t="shared" si="113"/>
        <v>&lt;img src=@img/medium.png@&gt;</v>
      </c>
      <c r="BB152" s="1" t="str">
        <f t="shared" si="114"/>
        <v/>
      </c>
      <c r="BC152" s="1" t="str">
        <f t="shared" si="115"/>
        <v/>
      </c>
      <c r="BD152" s="1" t="str">
        <f t="shared" si="116"/>
        <v>&lt;img src=@img/outdoor.png@&gt;&lt;img src=@img/medium.png@&gt;</v>
      </c>
      <c r="BE152" s="1" t="str">
        <f t="shared" si="117"/>
        <v>outdoor medium low nfoco</v>
      </c>
      <c r="BF152" s="1" t="str">
        <f t="shared" si="118"/>
        <v>North Foco</v>
      </c>
      <c r="BG152" s="1">
        <v>40.627009999999999</v>
      </c>
      <c r="BH152" s="1">
        <v>-105.13785</v>
      </c>
      <c r="BI152" s="1" t="str">
        <f t="shared" si="119"/>
        <v>[40.62701,-105.13785],</v>
      </c>
    </row>
    <row r="153" spans="2:64" ht="21" customHeight="1" x14ac:dyDescent="0.25">
      <c r="B153" s="1" t="s">
        <v>112</v>
      </c>
      <c r="C153" s="1" t="s">
        <v>434</v>
      </c>
      <c r="D153" s="1" t="s">
        <v>113</v>
      </c>
      <c r="E153" s="1" t="s">
        <v>439</v>
      </c>
      <c r="G153" s="3" t="s">
        <v>114</v>
      </c>
      <c r="J153" s="1">
        <v>1700</v>
      </c>
      <c r="K153" s="1">
        <v>1800</v>
      </c>
      <c r="L153" s="1">
        <v>1700</v>
      </c>
      <c r="M153" s="1">
        <v>1800</v>
      </c>
      <c r="N153" s="1">
        <v>1700</v>
      </c>
      <c r="O153" s="1">
        <v>1800</v>
      </c>
      <c r="P153" s="1">
        <v>1700</v>
      </c>
      <c r="Q153" s="1">
        <v>1800</v>
      </c>
      <c r="R153" s="1">
        <v>1700</v>
      </c>
      <c r="S153" s="1">
        <v>1800</v>
      </c>
      <c r="W153" s="1" t="str">
        <f t="shared" si="89"/>
        <v/>
      </c>
      <c r="X153" s="1" t="str">
        <f t="shared" si="90"/>
        <v/>
      </c>
      <c r="Y153" s="1">
        <f t="shared" si="91"/>
        <v>17</v>
      </c>
      <c r="Z153" s="1">
        <f t="shared" si="92"/>
        <v>18</v>
      </c>
      <c r="AA153" s="1">
        <f t="shared" si="93"/>
        <v>17</v>
      </c>
      <c r="AB153" s="1">
        <f t="shared" si="94"/>
        <v>18</v>
      </c>
      <c r="AC153" s="1">
        <f t="shared" si="95"/>
        <v>17</v>
      </c>
      <c r="AD153" s="1">
        <f t="shared" si="96"/>
        <v>18</v>
      </c>
      <c r="AE153" s="1">
        <f t="shared" si="97"/>
        <v>17</v>
      </c>
      <c r="AF153" s="1">
        <f t="shared" si="98"/>
        <v>18</v>
      </c>
      <c r="AG153" s="1">
        <f t="shared" si="99"/>
        <v>17</v>
      </c>
      <c r="AH153" s="1">
        <f t="shared" si="100"/>
        <v>18</v>
      </c>
      <c r="AI153" s="1" t="str">
        <f t="shared" si="101"/>
        <v/>
      </c>
      <c r="AJ153" s="1" t="str">
        <f t="shared" si="102"/>
        <v/>
      </c>
      <c r="AK153" s="1" t="str">
        <f t="shared" si="103"/>
        <v/>
      </c>
      <c r="AL153" s="1" t="str">
        <f t="shared" si="104"/>
        <v>5pm-6pm</v>
      </c>
      <c r="AM153" s="1" t="str">
        <f t="shared" si="105"/>
        <v>5pm-6pm</v>
      </c>
      <c r="AN153" s="1" t="str">
        <f t="shared" si="106"/>
        <v>5pm-6pm</v>
      </c>
      <c r="AO153" s="1" t="str">
        <f t="shared" si="107"/>
        <v>5pm-6pm</v>
      </c>
      <c r="AP153" s="1" t="str">
        <f t="shared" si="108"/>
        <v>5pm-6pm</v>
      </c>
      <c r="AQ153" s="1" t="str">
        <f t="shared" si="109"/>
        <v/>
      </c>
      <c r="AR153" s="4" t="s">
        <v>331</v>
      </c>
      <c r="AU153" s="1" t="s">
        <v>28</v>
      </c>
      <c r="AV153" s="5" t="s">
        <v>313</v>
      </c>
      <c r="AW153" s="5" t="s">
        <v>313</v>
      </c>
      <c r="AX153" s="6" t="str">
        <f t="shared" si="110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3" s="1" t="str">
        <f t="shared" si="111"/>
        <v/>
      </c>
      <c r="AZ153" s="1" t="str">
        <f t="shared" si="112"/>
        <v/>
      </c>
      <c r="BA153" s="1" t="str">
        <f t="shared" si="113"/>
        <v>&lt;img src=@img/medium.png@&gt;</v>
      </c>
      <c r="BB153" s="1" t="str">
        <f t="shared" si="114"/>
        <v/>
      </c>
      <c r="BC153" s="1" t="str">
        <f t="shared" si="115"/>
        <v/>
      </c>
      <c r="BD153" s="1" t="str">
        <f t="shared" si="116"/>
        <v>&lt;img src=@img/medium.png@&gt;</v>
      </c>
      <c r="BE153" s="1" t="str">
        <f t="shared" si="117"/>
        <v>medium med old</v>
      </c>
      <c r="BF153" s="1" t="str">
        <f t="shared" si="118"/>
        <v>Old Town</v>
      </c>
      <c r="BG153" s="1">
        <v>40.585957000000001</v>
      </c>
      <c r="BH153" s="1">
        <v>-105.07832999999999</v>
      </c>
      <c r="BI153" s="1" t="str">
        <f t="shared" si="119"/>
        <v>[40.585957,-105.07833],</v>
      </c>
      <c r="BK153" s="1" t="str">
        <f>IF(BJ153&gt;0,"&lt;img src=@img/kidicon.png@&gt;","")</f>
        <v/>
      </c>
    </row>
    <row r="154" spans="2:64" ht="21" customHeight="1" x14ac:dyDescent="0.25">
      <c r="B154" s="1" t="s">
        <v>560</v>
      </c>
      <c r="C154" s="1" t="s">
        <v>434</v>
      </c>
      <c r="D154" s="1" t="s">
        <v>389</v>
      </c>
      <c r="E154" s="1" t="s">
        <v>439</v>
      </c>
      <c r="G154" s="3" t="s">
        <v>561</v>
      </c>
      <c r="H154" s="1">
        <v>1130</v>
      </c>
      <c r="I154" s="1">
        <v>1800</v>
      </c>
      <c r="J154" s="1">
        <v>1130</v>
      </c>
      <c r="K154" s="1">
        <v>1800</v>
      </c>
      <c r="L154" s="1">
        <v>1130</v>
      </c>
      <c r="M154" s="1">
        <v>1800</v>
      </c>
      <c r="N154" s="1">
        <v>1130</v>
      </c>
      <c r="O154" s="1">
        <v>1800</v>
      </c>
      <c r="P154" s="1">
        <v>1130</v>
      </c>
      <c r="Q154" s="1">
        <v>1800</v>
      </c>
      <c r="V154" s="1" t="s">
        <v>563</v>
      </c>
      <c r="W154" s="1">
        <f t="shared" si="89"/>
        <v>11.3</v>
      </c>
      <c r="X154" s="1">
        <f t="shared" si="90"/>
        <v>18</v>
      </c>
      <c r="Y154" s="1">
        <f t="shared" si="91"/>
        <v>11.3</v>
      </c>
      <c r="Z154" s="1">
        <f t="shared" si="92"/>
        <v>18</v>
      </c>
      <c r="AA154" s="1">
        <f t="shared" si="93"/>
        <v>11.3</v>
      </c>
      <c r="AB154" s="1">
        <f t="shared" si="94"/>
        <v>18</v>
      </c>
      <c r="AC154" s="1">
        <f t="shared" si="95"/>
        <v>11.3</v>
      </c>
      <c r="AD154" s="1">
        <f t="shared" si="96"/>
        <v>18</v>
      </c>
      <c r="AE154" s="1">
        <f t="shared" si="97"/>
        <v>11.3</v>
      </c>
      <c r="AF154" s="1">
        <f t="shared" si="98"/>
        <v>18</v>
      </c>
      <c r="AG154" s="1" t="str">
        <f t="shared" si="99"/>
        <v/>
      </c>
      <c r="AH154" s="1" t="str">
        <f t="shared" si="100"/>
        <v/>
      </c>
      <c r="AI154" s="1" t="str">
        <f t="shared" si="101"/>
        <v/>
      </c>
      <c r="AJ154" s="1" t="str">
        <f t="shared" si="102"/>
        <v/>
      </c>
      <c r="AK154" s="1" t="str">
        <f t="shared" si="103"/>
        <v>11.3am-6pm</v>
      </c>
      <c r="AL154" s="1" t="str">
        <f t="shared" si="104"/>
        <v>11.3am-6pm</v>
      </c>
      <c r="AM154" s="1" t="str">
        <f t="shared" si="105"/>
        <v>11.3am-6pm</v>
      </c>
      <c r="AN154" s="1" t="str">
        <f t="shared" si="106"/>
        <v>11.3am-6pm</v>
      </c>
      <c r="AO154" s="1" t="str">
        <f t="shared" si="107"/>
        <v>11.3am-6pm</v>
      </c>
      <c r="AP154" s="1" t="str">
        <f t="shared" si="108"/>
        <v/>
      </c>
      <c r="AQ154" s="1" t="str">
        <f t="shared" si="109"/>
        <v/>
      </c>
      <c r="AR154" s="4" t="s">
        <v>562</v>
      </c>
      <c r="AS154" s="1" t="s">
        <v>301</v>
      </c>
      <c r="AU154" s="1" t="s">
        <v>28</v>
      </c>
      <c r="AV154" s="5" t="s">
        <v>312</v>
      </c>
      <c r="AW154" s="5" t="s">
        <v>312</v>
      </c>
      <c r="AX154" s="6" t="str">
        <f t="shared" si="110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4" s="1" t="str">
        <f t="shared" si="111"/>
        <v>&lt;img src=@img/outdoor.png@&gt;</v>
      </c>
      <c r="AZ154" s="1" t="str">
        <f t="shared" si="112"/>
        <v/>
      </c>
      <c r="BA154" s="1" t="str">
        <f t="shared" si="113"/>
        <v>&lt;img src=@img/medium.png@&gt;</v>
      </c>
      <c r="BB154" s="1" t="str">
        <f t="shared" si="114"/>
        <v>&lt;img src=@img/drinkicon.png@&gt;</v>
      </c>
      <c r="BC154" s="1" t="str">
        <f t="shared" si="115"/>
        <v>&lt;img src=@img/foodicon.png@&gt;</v>
      </c>
      <c r="BD154" s="1" t="str">
        <f t="shared" si="116"/>
        <v>&lt;img src=@img/outdoor.png@&gt;&lt;img src=@img/medium.png@&gt;&lt;img src=@img/drinkicon.png@&gt;&lt;img src=@img/foodicon.png@&gt;</v>
      </c>
      <c r="BE154" s="1" t="str">
        <f t="shared" si="117"/>
        <v>outdoor drink food medium med old</v>
      </c>
      <c r="BF154" s="1" t="str">
        <f t="shared" si="118"/>
        <v>Old Town</v>
      </c>
      <c r="BG154" s="1">
        <v>40.583799999999997</v>
      </c>
      <c r="BH154" s="1">
        <v>-105.07763</v>
      </c>
      <c r="BI154" s="1" t="str">
        <f t="shared" si="119"/>
        <v>[40.5838,-105.07763],</v>
      </c>
      <c r="BK154" s="1" t="str">
        <f>IF(BJ154&gt;0,"&lt;img src=@img/kidicon.png@&gt;","")</f>
        <v/>
      </c>
    </row>
    <row r="155" spans="2:64" ht="21" customHeight="1" x14ac:dyDescent="0.25">
      <c r="B155" s="1" t="s">
        <v>80</v>
      </c>
      <c r="C155" s="1" t="s">
        <v>434</v>
      </c>
      <c r="D155" s="1" t="s">
        <v>81</v>
      </c>
      <c r="E155" s="1" t="s">
        <v>439</v>
      </c>
      <c r="G155" s="3" t="s">
        <v>82</v>
      </c>
      <c r="W155" s="1" t="str">
        <f t="shared" si="89"/>
        <v/>
      </c>
      <c r="X155" s="1" t="str">
        <f t="shared" si="90"/>
        <v/>
      </c>
      <c r="Y155" s="1" t="str">
        <f t="shared" si="91"/>
        <v/>
      </c>
      <c r="Z155" s="1" t="str">
        <f t="shared" si="92"/>
        <v/>
      </c>
      <c r="AA155" s="1" t="str">
        <f t="shared" si="93"/>
        <v/>
      </c>
      <c r="AB155" s="1" t="str">
        <f t="shared" si="94"/>
        <v/>
      </c>
      <c r="AC155" s="1" t="str">
        <f t="shared" si="95"/>
        <v/>
      </c>
      <c r="AD155" s="1" t="str">
        <f t="shared" si="96"/>
        <v/>
      </c>
      <c r="AE155" s="1" t="str">
        <f t="shared" si="97"/>
        <v/>
      </c>
      <c r="AF155" s="1" t="str">
        <f t="shared" si="98"/>
        <v/>
      </c>
      <c r="AG155" s="1" t="str">
        <f t="shared" si="99"/>
        <v/>
      </c>
      <c r="AH155" s="1" t="str">
        <f t="shared" si="100"/>
        <v/>
      </c>
      <c r="AI155" s="1" t="str">
        <f t="shared" si="101"/>
        <v/>
      </c>
      <c r="AJ155" s="1" t="str">
        <f t="shared" si="102"/>
        <v/>
      </c>
      <c r="AK155" s="1" t="str">
        <f t="shared" si="103"/>
        <v/>
      </c>
      <c r="AL155" s="1" t="str">
        <f t="shared" si="104"/>
        <v/>
      </c>
      <c r="AM155" s="1" t="str">
        <f t="shared" si="105"/>
        <v/>
      </c>
      <c r="AN155" s="1" t="str">
        <f t="shared" si="106"/>
        <v/>
      </c>
      <c r="AO155" s="1" t="str">
        <f t="shared" si="107"/>
        <v/>
      </c>
      <c r="AP155" s="1" t="str">
        <f t="shared" si="108"/>
        <v/>
      </c>
      <c r="AQ155" s="1" t="str">
        <f t="shared" si="109"/>
        <v/>
      </c>
      <c r="AR155" s="4" t="s">
        <v>322</v>
      </c>
      <c r="AS155" s="1" t="s">
        <v>301</v>
      </c>
      <c r="AU155" s="1" t="s">
        <v>304</v>
      </c>
      <c r="AV155" s="5" t="s">
        <v>313</v>
      </c>
      <c r="AW155" s="5" t="s">
        <v>313</v>
      </c>
      <c r="AX155" s="6" t="str">
        <f t="shared" si="110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5" s="1" t="str">
        <f t="shared" si="111"/>
        <v>&lt;img src=@img/outdoor.png@&gt;</v>
      </c>
      <c r="AZ155" s="1" t="str">
        <f t="shared" si="112"/>
        <v/>
      </c>
      <c r="BA155" s="1" t="str">
        <f t="shared" si="113"/>
        <v>&lt;img src=@img/hard.png@&gt;</v>
      </c>
      <c r="BB155" s="1" t="str">
        <f t="shared" si="114"/>
        <v/>
      </c>
      <c r="BC155" s="1" t="str">
        <f t="shared" si="115"/>
        <v/>
      </c>
      <c r="BD155" s="1" t="str">
        <f t="shared" si="116"/>
        <v>&lt;img src=@img/outdoor.png@&gt;&lt;img src=@img/hard.png@&gt;</v>
      </c>
      <c r="BE155" s="1" t="str">
        <f t="shared" si="117"/>
        <v>outdoor hard med old</v>
      </c>
      <c r="BF155" s="1" t="str">
        <f t="shared" si="118"/>
        <v>Old Town</v>
      </c>
      <c r="BG155" s="1">
        <v>40.586450999999997</v>
      </c>
      <c r="BH155" s="1">
        <v>-105.078568</v>
      </c>
      <c r="BI155" s="1" t="str">
        <f t="shared" si="119"/>
        <v>[40.586451,-105.078568],</v>
      </c>
      <c r="BK155" s="1" t="str">
        <f>IF(BJ155&gt;0,"&lt;img src=@img/kidicon.png@&gt;","")</f>
        <v/>
      </c>
    </row>
    <row r="156" spans="2:64" ht="21" customHeight="1" x14ac:dyDescent="0.25">
      <c r="B156" s="1" t="s">
        <v>689</v>
      </c>
      <c r="C156" s="1" t="s">
        <v>435</v>
      </c>
      <c r="E156" s="1" t="s">
        <v>439</v>
      </c>
      <c r="G156" s="1" t="s">
        <v>715</v>
      </c>
      <c r="W156" s="1" t="str">
        <f t="shared" si="89"/>
        <v/>
      </c>
      <c r="X156" s="1" t="str">
        <f t="shared" si="90"/>
        <v/>
      </c>
      <c r="Y156" s="1" t="str">
        <f t="shared" si="91"/>
        <v/>
      </c>
      <c r="Z156" s="1" t="str">
        <f t="shared" si="92"/>
        <v/>
      </c>
      <c r="AA156" s="1" t="str">
        <f t="shared" si="93"/>
        <v/>
      </c>
      <c r="AB156" s="1" t="str">
        <f t="shared" si="94"/>
        <v/>
      </c>
      <c r="AC156" s="1" t="str">
        <f t="shared" si="95"/>
        <v/>
      </c>
      <c r="AD156" s="1" t="str">
        <f t="shared" si="96"/>
        <v/>
      </c>
      <c r="AE156" s="1" t="str">
        <f t="shared" si="97"/>
        <v/>
      </c>
      <c r="AF156" s="1" t="str">
        <f t="shared" si="98"/>
        <v/>
      </c>
      <c r="AG156" s="1" t="str">
        <f t="shared" si="99"/>
        <v/>
      </c>
      <c r="AH156" s="1" t="str">
        <f t="shared" si="100"/>
        <v/>
      </c>
      <c r="AI156" s="1" t="str">
        <f t="shared" si="101"/>
        <v/>
      </c>
      <c r="AJ156" s="1" t="str">
        <f t="shared" si="102"/>
        <v/>
      </c>
      <c r="AK156" s="1" t="str">
        <f t="shared" si="103"/>
        <v/>
      </c>
      <c r="AL156" s="1" t="str">
        <f t="shared" si="104"/>
        <v/>
      </c>
      <c r="AM156" s="1" t="str">
        <f t="shared" si="105"/>
        <v/>
      </c>
      <c r="AN156" s="1" t="str">
        <f t="shared" si="106"/>
        <v/>
      </c>
      <c r="AO156" s="1" t="str">
        <f t="shared" si="107"/>
        <v/>
      </c>
      <c r="AP156" s="1" t="str">
        <f t="shared" si="108"/>
        <v/>
      </c>
      <c r="AQ156" s="1" t="str">
        <f t="shared" si="109"/>
        <v/>
      </c>
      <c r="AU156" s="1" t="s">
        <v>305</v>
      </c>
      <c r="AV156" s="5" t="s">
        <v>313</v>
      </c>
      <c r="AW156" s="5" t="s">
        <v>313</v>
      </c>
      <c r="AX156" s="6" t="str">
        <f t="shared" si="110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6" s="1" t="str">
        <f t="shared" si="111"/>
        <v/>
      </c>
      <c r="AZ156" s="1" t="str">
        <f t="shared" si="112"/>
        <v/>
      </c>
      <c r="BA156" s="1" t="str">
        <f t="shared" si="113"/>
        <v>&lt;img src=@img/easy.png@&gt;</v>
      </c>
      <c r="BB156" s="1" t="str">
        <f t="shared" si="114"/>
        <v/>
      </c>
      <c r="BC156" s="1" t="str">
        <f t="shared" si="115"/>
        <v/>
      </c>
      <c r="BD156" s="1" t="str">
        <f t="shared" si="116"/>
        <v>&lt;img src=@img/easy.png@&gt;</v>
      </c>
      <c r="BE156" s="1" t="str">
        <f t="shared" si="117"/>
        <v>easy med nfoco</v>
      </c>
      <c r="BF156" s="1" t="str">
        <f t="shared" si="118"/>
        <v>North Foco</v>
      </c>
      <c r="BG156" s="1">
        <v>40.660179999999997</v>
      </c>
      <c r="BH156" s="1">
        <v>-105.16171900000001</v>
      </c>
      <c r="BI156" s="1" t="str">
        <f t="shared" si="119"/>
        <v>[40.66018,-105.161719],</v>
      </c>
    </row>
    <row r="157" spans="2:64" ht="21" customHeight="1" x14ac:dyDescent="0.25">
      <c r="B157" s="1" t="s">
        <v>460</v>
      </c>
      <c r="C157" s="1" t="s">
        <v>436</v>
      </c>
      <c r="E157" s="1" t="s">
        <v>439</v>
      </c>
      <c r="G157" s="12" t="s">
        <v>482</v>
      </c>
      <c r="W157" s="1" t="str">
        <f t="shared" si="89"/>
        <v/>
      </c>
      <c r="X157" s="1" t="str">
        <f t="shared" si="90"/>
        <v/>
      </c>
      <c r="Y157" s="1" t="str">
        <f t="shared" si="91"/>
        <v/>
      </c>
      <c r="Z157" s="1" t="str">
        <f t="shared" si="92"/>
        <v/>
      </c>
      <c r="AA157" s="1" t="str">
        <f t="shared" si="93"/>
        <v/>
      </c>
      <c r="AB157" s="1" t="str">
        <f t="shared" si="94"/>
        <v/>
      </c>
      <c r="AC157" s="1" t="str">
        <f t="shared" si="95"/>
        <v/>
      </c>
      <c r="AD157" s="1" t="str">
        <f t="shared" si="96"/>
        <v/>
      </c>
      <c r="AE157" s="1" t="str">
        <f t="shared" si="97"/>
        <v/>
      </c>
      <c r="AF157" s="1" t="str">
        <f t="shared" si="98"/>
        <v/>
      </c>
      <c r="AG157" s="1" t="str">
        <f t="shared" si="99"/>
        <v/>
      </c>
      <c r="AH157" s="1" t="str">
        <f t="shared" si="100"/>
        <v/>
      </c>
      <c r="AI157" s="1" t="str">
        <f t="shared" si="101"/>
        <v/>
      </c>
      <c r="AJ157" s="1" t="str">
        <f t="shared" si="102"/>
        <v/>
      </c>
      <c r="AK157" s="1" t="str">
        <f t="shared" si="103"/>
        <v/>
      </c>
      <c r="AL157" s="1" t="str">
        <f t="shared" si="104"/>
        <v/>
      </c>
      <c r="AM157" s="1" t="str">
        <f t="shared" si="105"/>
        <v/>
      </c>
      <c r="AN157" s="1" t="str">
        <f t="shared" si="106"/>
        <v/>
      </c>
      <c r="AO157" s="1" t="str">
        <f t="shared" si="107"/>
        <v/>
      </c>
      <c r="AP157" s="1" t="str">
        <f t="shared" si="108"/>
        <v/>
      </c>
      <c r="AQ157" s="1" t="str">
        <f t="shared" si="109"/>
        <v/>
      </c>
      <c r="AU157" s="1" t="s">
        <v>305</v>
      </c>
      <c r="AV157" s="1" t="b">
        <v>0</v>
      </c>
      <c r="AW157" s="1" t="b">
        <v>0</v>
      </c>
      <c r="AX157" s="6" t="str">
        <f t="shared" si="110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57" s="1" t="str">
        <f t="shared" si="111"/>
        <v/>
      </c>
      <c r="AZ157" s="1" t="str">
        <f t="shared" si="112"/>
        <v/>
      </c>
      <c r="BA157" s="1" t="str">
        <f t="shared" si="113"/>
        <v>&lt;img src=@img/easy.png@&gt;</v>
      </c>
      <c r="BB157" s="1" t="str">
        <f t="shared" si="114"/>
        <v/>
      </c>
      <c r="BC157" s="1" t="str">
        <f t="shared" si="115"/>
        <v/>
      </c>
      <c r="BD157" s="1" t="str">
        <f t="shared" si="116"/>
        <v>&lt;img src=@img/easy.png@&gt;&lt;img src=@img/kidicon.png@&gt;</v>
      </c>
      <c r="BE157" s="1" t="str">
        <f t="shared" si="117"/>
        <v>easy med sfoco kid</v>
      </c>
      <c r="BF157" s="1" t="str">
        <f t="shared" si="118"/>
        <v>South Foco</v>
      </c>
      <c r="BG157" s="1">
        <v>40.521909999999998</v>
      </c>
      <c r="BH157" s="1">
        <v>-105.042134</v>
      </c>
      <c r="BI157" s="1" t="str">
        <f t="shared" si="119"/>
        <v>[40.52191,-105.042134],</v>
      </c>
      <c r="BJ157" s="1" t="b">
        <v>1</v>
      </c>
      <c r="BK157" s="1" t="str">
        <f>IF(BJ157&gt;0,"&lt;img src=@img/kidicon.png@&gt;","")</f>
        <v>&lt;img src=@img/kidicon.png@&gt;</v>
      </c>
      <c r="BL157" s="1" t="s">
        <v>483</v>
      </c>
    </row>
    <row r="158" spans="2:64" ht="21" customHeight="1" x14ac:dyDescent="0.25">
      <c r="B158" s="1" t="s">
        <v>100</v>
      </c>
      <c r="C158" s="1" t="s">
        <v>314</v>
      </c>
      <c r="D158" s="1" t="s">
        <v>101</v>
      </c>
      <c r="E158" s="1" t="s">
        <v>54</v>
      </c>
      <c r="G158" s="3" t="s">
        <v>102</v>
      </c>
      <c r="W158" s="1" t="str">
        <f t="shared" si="89"/>
        <v/>
      </c>
      <c r="X158" s="1" t="str">
        <f t="shared" si="90"/>
        <v/>
      </c>
      <c r="Y158" s="1" t="str">
        <f t="shared" si="91"/>
        <v/>
      </c>
      <c r="Z158" s="1" t="str">
        <f t="shared" si="92"/>
        <v/>
      </c>
      <c r="AA158" s="1" t="str">
        <f t="shared" si="93"/>
        <v/>
      </c>
      <c r="AB158" s="1" t="str">
        <f t="shared" si="94"/>
        <v/>
      </c>
      <c r="AC158" s="1" t="str">
        <f t="shared" si="95"/>
        <v/>
      </c>
      <c r="AD158" s="1" t="str">
        <f t="shared" si="96"/>
        <v/>
      </c>
      <c r="AE158" s="1" t="str">
        <f t="shared" si="97"/>
        <v/>
      </c>
      <c r="AF158" s="1" t="str">
        <f t="shared" si="98"/>
        <v/>
      </c>
      <c r="AG158" s="1" t="str">
        <f t="shared" si="99"/>
        <v/>
      </c>
      <c r="AH158" s="1" t="str">
        <f t="shared" si="100"/>
        <v/>
      </c>
      <c r="AI158" s="1" t="str">
        <f t="shared" si="101"/>
        <v/>
      </c>
      <c r="AJ158" s="1" t="str">
        <f t="shared" si="102"/>
        <v/>
      </c>
      <c r="AK158" s="1" t="str">
        <f t="shared" si="103"/>
        <v/>
      </c>
      <c r="AL158" s="1" t="str">
        <f t="shared" si="104"/>
        <v/>
      </c>
      <c r="AM158" s="1" t="str">
        <f t="shared" si="105"/>
        <v/>
      </c>
      <c r="AN158" s="1" t="str">
        <f t="shared" si="106"/>
        <v/>
      </c>
      <c r="AO158" s="1" t="str">
        <f t="shared" si="107"/>
        <v/>
      </c>
      <c r="AP158" s="1" t="str">
        <f t="shared" si="108"/>
        <v/>
      </c>
      <c r="AQ158" s="1" t="str">
        <f t="shared" si="109"/>
        <v/>
      </c>
      <c r="AR158" s="4" t="s">
        <v>326</v>
      </c>
      <c r="AU158" s="1" t="s">
        <v>305</v>
      </c>
      <c r="AV158" s="5" t="s">
        <v>313</v>
      </c>
      <c r="AW158" s="5" t="s">
        <v>313</v>
      </c>
      <c r="AX158" s="6" t="str">
        <f t="shared" si="110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58" s="1" t="str">
        <f t="shared" si="111"/>
        <v/>
      </c>
      <c r="AZ158" s="1" t="str">
        <f t="shared" si="112"/>
        <v/>
      </c>
      <c r="BA158" s="1" t="str">
        <f t="shared" si="113"/>
        <v>&lt;img src=@img/easy.png@&gt;</v>
      </c>
      <c r="BB158" s="1" t="str">
        <f t="shared" si="114"/>
        <v/>
      </c>
      <c r="BC158" s="1" t="str">
        <f t="shared" si="115"/>
        <v/>
      </c>
      <c r="BD158" s="1" t="str">
        <f t="shared" si="116"/>
        <v>&lt;img src=@img/easy.png@&gt;</v>
      </c>
      <c r="BE158" s="1" t="str">
        <f t="shared" si="117"/>
        <v>easy low campus</v>
      </c>
      <c r="BF158" s="1" t="str">
        <f t="shared" si="118"/>
        <v>Near Campus</v>
      </c>
      <c r="BG158" s="1">
        <v>40.577893000000003</v>
      </c>
      <c r="BH158" s="1">
        <v>-105.07640600000001</v>
      </c>
      <c r="BI158" s="1" t="str">
        <f t="shared" si="119"/>
        <v>[40.577893,-105.076406],</v>
      </c>
      <c r="BK158" s="1" t="str">
        <f>IF(BJ158&gt;0,"&lt;img src=@img/kidicon.png@&gt;","")</f>
        <v/>
      </c>
    </row>
    <row r="159" spans="2:64" ht="21" customHeight="1" x14ac:dyDescent="0.25">
      <c r="B159" s="1" t="s">
        <v>648</v>
      </c>
      <c r="C159" s="1" t="s">
        <v>437</v>
      </c>
      <c r="G159" s="9" t="s">
        <v>649</v>
      </c>
      <c r="W159" s="1" t="str">
        <f t="shared" si="89"/>
        <v/>
      </c>
      <c r="X159" s="1" t="str">
        <f t="shared" si="90"/>
        <v/>
      </c>
      <c r="Y159" s="1" t="str">
        <f t="shared" si="91"/>
        <v/>
      </c>
      <c r="Z159" s="1" t="str">
        <f t="shared" si="92"/>
        <v/>
      </c>
      <c r="AA159" s="1" t="str">
        <f t="shared" si="93"/>
        <v/>
      </c>
      <c r="AB159" s="1" t="str">
        <f t="shared" si="94"/>
        <v/>
      </c>
      <c r="AC159" s="1" t="str">
        <f t="shared" si="95"/>
        <v/>
      </c>
      <c r="AD159" s="1" t="str">
        <f t="shared" si="96"/>
        <v/>
      </c>
      <c r="AE159" s="1" t="str">
        <f t="shared" si="97"/>
        <v/>
      </c>
      <c r="AF159" s="1" t="str">
        <f t="shared" si="98"/>
        <v/>
      </c>
      <c r="AG159" s="1" t="str">
        <f t="shared" si="99"/>
        <v/>
      </c>
      <c r="AH159" s="1" t="str">
        <f t="shared" si="100"/>
        <v/>
      </c>
      <c r="AI159" s="1" t="str">
        <f t="shared" si="101"/>
        <v/>
      </c>
      <c r="AJ159" s="1" t="str">
        <f t="shared" si="102"/>
        <v/>
      </c>
      <c r="AK159" s="1" t="str">
        <f t="shared" si="103"/>
        <v/>
      </c>
      <c r="AL159" s="1" t="str">
        <f t="shared" si="104"/>
        <v/>
      </c>
      <c r="AM159" s="1" t="str">
        <f t="shared" si="105"/>
        <v/>
      </c>
      <c r="AN159" s="1" t="str">
        <f t="shared" si="106"/>
        <v/>
      </c>
      <c r="AO159" s="1" t="str">
        <f t="shared" si="107"/>
        <v/>
      </c>
      <c r="AP159" s="1" t="str">
        <f t="shared" si="108"/>
        <v/>
      </c>
      <c r="AQ159" s="1" t="str">
        <f t="shared" si="109"/>
        <v/>
      </c>
      <c r="AU159" s="1" t="s">
        <v>305</v>
      </c>
      <c r="AV159" s="1" t="b">
        <v>0</v>
      </c>
      <c r="AW159" s="1" t="b">
        <v>0</v>
      </c>
      <c r="AX159" s="6" t="str">
        <f t="shared" si="110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59" s="1" t="str">
        <f t="shared" si="111"/>
        <v/>
      </c>
      <c r="AZ159" s="1" t="str">
        <f t="shared" si="112"/>
        <v/>
      </c>
      <c r="BA159" s="1" t="str">
        <f t="shared" si="113"/>
        <v>&lt;img src=@img/easy.png@&gt;</v>
      </c>
      <c r="BB159" s="1" t="str">
        <f t="shared" si="114"/>
        <v/>
      </c>
      <c r="BC159" s="1" t="str">
        <f t="shared" si="115"/>
        <v/>
      </c>
      <c r="BD159" s="1" t="str">
        <f t="shared" si="116"/>
        <v>&lt;img src=@img/easy.png@&gt;</v>
      </c>
      <c r="BE159" s="1" t="str">
        <f t="shared" si="117"/>
        <v>easy  cwest</v>
      </c>
      <c r="BF159" s="1" t="str">
        <f t="shared" si="118"/>
        <v>Campus West</v>
      </c>
      <c r="BG159" s="1">
        <v>40.579059999999998</v>
      </c>
      <c r="BH159" s="1">
        <v>-105.07656</v>
      </c>
      <c r="BI159" s="1" t="str">
        <f t="shared" si="119"/>
        <v>[40.57906,-105.07656],</v>
      </c>
    </row>
    <row r="160" spans="2:64" ht="21" customHeight="1" x14ac:dyDescent="0.25">
      <c r="B160" s="1" t="s">
        <v>83</v>
      </c>
      <c r="C160" s="1" t="s">
        <v>434</v>
      </c>
      <c r="D160" s="1" t="s">
        <v>84</v>
      </c>
      <c r="E160" s="1" t="s">
        <v>35</v>
      </c>
      <c r="G160" s="3" t="s">
        <v>85</v>
      </c>
      <c r="W160" s="1" t="str">
        <f t="shared" si="89"/>
        <v/>
      </c>
      <c r="X160" s="1" t="str">
        <f t="shared" si="90"/>
        <v/>
      </c>
      <c r="Y160" s="1" t="str">
        <f t="shared" si="91"/>
        <v/>
      </c>
      <c r="Z160" s="1" t="str">
        <f t="shared" si="92"/>
        <v/>
      </c>
      <c r="AA160" s="1" t="str">
        <f t="shared" si="93"/>
        <v/>
      </c>
      <c r="AB160" s="1" t="str">
        <f t="shared" si="94"/>
        <v/>
      </c>
      <c r="AC160" s="1" t="str">
        <f t="shared" si="95"/>
        <v/>
      </c>
      <c r="AD160" s="1" t="str">
        <f t="shared" si="96"/>
        <v/>
      </c>
      <c r="AE160" s="1" t="str">
        <f t="shared" si="97"/>
        <v/>
      </c>
      <c r="AF160" s="1" t="str">
        <f t="shared" si="98"/>
        <v/>
      </c>
      <c r="AG160" s="1" t="str">
        <f t="shared" si="99"/>
        <v/>
      </c>
      <c r="AH160" s="1" t="str">
        <f t="shared" si="100"/>
        <v/>
      </c>
      <c r="AI160" s="1" t="str">
        <f t="shared" si="101"/>
        <v/>
      </c>
      <c r="AJ160" s="1" t="str">
        <f t="shared" si="102"/>
        <v/>
      </c>
      <c r="AK160" s="1" t="str">
        <f t="shared" si="103"/>
        <v/>
      </c>
      <c r="AL160" s="1" t="str">
        <f t="shared" si="104"/>
        <v/>
      </c>
      <c r="AM160" s="1" t="str">
        <f t="shared" si="105"/>
        <v/>
      </c>
      <c r="AN160" s="1" t="str">
        <f t="shared" si="106"/>
        <v/>
      </c>
      <c r="AO160" s="1" t="str">
        <f t="shared" si="107"/>
        <v/>
      </c>
      <c r="AP160" s="1" t="str">
        <f t="shared" si="108"/>
        <v/>
      </c>
      <c r="AQ160" s="1" t="str">
        <f t="shared" si="109"/>
        <v/>
      </c>
      <c r="AR160" s="8" t="s">
        <v>244</v>
      </c>
      <c r="AS160" s="1" t="s">
        <v>301</v>
      </c>
      <c r="AU160" s="1" t="s">
        <v>28</v>
      </c>
      <c r="AV160" s="5" t="s">
        <v>313</v>
      </c>
      <c r="AW160" s="5" t="s">
        <v>313</v>
      </c>
      <c r="AX160" s="6" t="str">
        <f t="shared" si="110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0" s="1" t="str">
        <f t="shared" si="111"/>
        <v>&lt;img src=@img/outdoor.png@&gt;</v>
      </c>
      <c r="AZ160" s="1" t="str">
        <f t="shared" si="112"/>
        <v/>
      </c>
      <c r="BA160" s="1" t="str">
        <f t="shared" si="113"/>
        <v>&lt;img src=@img/medium.png@&gt;</v>
      </c>
      <c r="BB160" s="1" t="str">
        <f t="shared" si="114"/>
        <v/>
      </c>
      <c r="BC160" s="1" t="str">
        <f t="shared" si="115"/>
        <v/>
      </c>
      <c r="BD160" s="1" t="str">
        <f t="shared" si="116"/>
        <v>&lt;img src=@img/outdoor.png@&gt;&lt;img src=@img/medium.png@&gt;</v>
      </c>
      <c r="BE160" s="1" t="str">
        <f t="shared" si="117"/>
        <v>outdoor medium high old</v>
      </c>
      <c r="BF160" s="1" t="str">
        <f t="shared" si="118"/>
        <v>Old Town</v>
      </c>
      <c r="BG160" s="1">
        <v>40.582315000000001</v>
      </c>
      <c r="BH160" s="1">
        <v>-105.079252</v>
      </c>
      <c r="BI160" s="1" t="str">
        <f t="shared" si="119"/>
        <v>[40.582315,-105.079252],</v>
      </c>
      <c r="BK160" s="1" t="str">
        <f>IF(BJ160&gt;0,"&lt;img src=@img/kidicon.png@&gt;","")</f>
        <v/>
      </c>
    </row>
    <row r="161" spans="2:64" ht="21" customHeight="1" x14ac:dyDescent="0.25">
      <c r="B161" s="1" t="s">
        <v>220</v>
      </c>
      <c r="C161" s="1" t="s">
        <v>314</v>
      </c>
      <c r="D161" s="1" t="s">
        <v>90</v>
      </c>
      <c r="E161" s="1" t="s">
        <v>439</v>
      </c>
      <c r="G161" s="1" t="s">
        <v>221</v>
      </c>
      <c r="J161" s="1">
        <v>1500</v>
      </c>
      <c r="K161" s="1">
        <v>1800</v>
      </c>
      <c r="L161" s="1">
        <v>1500</v>
      </c>
      <c r="M161" s="1">
        <v>1800</v>
      </c>
      <c r="N161" s="1">
        <v>1500</v>
      </c>
      <c r="O161" s="1">
        <v>1800</v>
      </c>
      <c r="P161" s="1">
        <v>1500</v>
      </c>
      <c r="Q161" s="1">
        <v>1800</v>
      </c>
      <c r="R161" s="1">
        <v>1500</v>
      </c>
      <c r="S161" s="1">
        <v>1800</v>
      </c>
      <c r="V161" s="1" t="s">
        <v>517</v>
      </c>
      <c r="W161" s="1" t="str">
        <f t="shared" si="89"/>
        <v/>
      </c>
      <c r="X161" s="1" t="str">
        <f t="shared" si="90"/>
        <v/>
      </c>
      <c r="Y161" s="1">
        <f t="shared" si="91"/>
        <v>15</v>
      </c>
      <c r="Z161" s="1">
        <f t="shared" si="92"/>
        <v>18</v>
      </c>
      <c r="AA161" s="1">
        <f t="shared" si="93"/>
        <v>15</v>
      </c>
      <c r="AB161" s="1">
        <f t="shared" si="94"/>
        <v>18</v>
      </c>
      <c r="AC161" s="1">
        <f t="shared" si="95"/>
        <v>15</v>
      </c>
      <c r="AD161" s="1">
        <f t="shared" si="96"/>
        <v>18</v>
      </c>
      <c r="AE161" s="1">
        <f t="shared" si="97"/>
        <v>15</v>
      </c>
      <c r="AF161" s="1">
        <f t="shared" si="98"/>
        <v>18</v>
      </c>
      <c r="AG161" s="1">
        <f t="shared" si="99"/>
        <v>15</v>
      </c>
      <c r="AH161" s="1">
        <f t="shared" si="100"/>
        <v>18</v>
      </c>
      <c r="AI161" s="1" t="str">
        <f t="shared" si="101"/>
        <v/>
      </c>
      <c r="AJ161" s="1" t="str">
        <f t="shared" si="102"/>
        <v/>
      </c>
      <c r="AK161" s="1" t="str">
        <f t="shared" si="103"/>
        <v/>
      </c>
      <c r="AL161" s="1" t="str">
        <f t="shared" si="104"/>
        <v>3pm-6pm</v>
      </c>
      <c r="AM161" s="1" t="str">
        <f t="shared" si="105"/>
        <v>3pm-6pm</v>
      </c>
      <c r="AN161" s="1" t="str">
        <f t="shared" si="106"/>
        <v>3pm-6pm</v>
      </c>
      <c r="AO161" s="1" t="str">
        <f t="shared" si="107"/>
        <v>3pm-6pm</v>
      </c>
      <c r="AP161" s="1" t="str">
        <f t="shared" si="108"/>
        <v>3pm-6pm</v>
      </c>
      <c r="AQ161" s="1" t="str">
        <f t="shared" si="109"/>
        <v/>
      </c>
      <c r="AR161" s="4" t="s">
        <v>362</v>
      </c>
      <c r="AU161" s="1" t="s">
        <v>28</v>
      </c>
      <c r="AV161" s="5" t="s">
        <v>312</v>
      </c>
      <c r="AW161" s="5" t="s">
        <v>312</v>
      </c>
      <c r="AX161" s="6" t="str">
        <f t="shared" si="110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1" s="1" t="str">
        <f t="shared" si="111"/>
        <v/>
      </c>
      <c r="AZ161" s="1" t="str">
        <f t="shared" si="112"/>
        <v/>
      </c>
      <c r="BA161" s="1" t="str">
        <f t="shared" si="113"/>
        <v>&lt;img src=@img/medium.png@&gt;</v>
      </c>
      <c r="BB161" s="1" t="str">
        <f t="shared" si="114"/>
        <v>&lt;img src=@img/drinkicon.png@&gt;</v>
      </c>
      <c r="BC161" s="1" t="str">
        <f t="shared" si="115"/>
        <v>&lt;img src=@img/foodicon.png@&gt;</v>
      </c>
      <c r="BD161" s="1" t="str">
        <f t="shared" si="116"/>
        <v>&lt;img src=@img/medium.png@&gt;&lt;img src=@img/drinkicon.png@&gt;&lt;img src=@img/foodicon.png@&gt;</v>
      </c>
      <c r="BE161" s="1" t="str">
        <f t="shared" si="117"/>
        <v>drink food medium med campus</v>
      </c>
      <c r="BF161" s="1" t="str">
        <f t="shared" si="118"/>
        <v>Near Campus</v>
      </c>
      <c r="BG161" s="1">
        <v>40.578552000000002</v>
      </c>
      <c r="BH161" s="1">
        <v>-105.076792</v>
      </c>
      <c r="BI161" s="1" t="str">
        <f t="shared" si="119"/>
        <v>[40.578552,-105.076792],</v>
      </c>
      <c r="BK161" s="1" t="str">
        <f>IF(BJ161&gt;0,"&lt;img src=@img/kidicon.png@&gt;","")</f>
        <v/>
      </c>
    </row>
    <row r="162" spans="2:64" ht="21" customHeight="1" x14ac:dyDescent="0.25">
      <c r="B162" s="1" t="s">
        <v>650</v>
      </c>
      <c r="C162" s="1" t="s">
        <v>315</v>
      </c>
      <c r="G162" s="9" t="s">
        <v>651</v>
      </c>
      <c r="L162" s="1">
        <v>1600</v>
      </c>
      <c r="M162" s="1">
        <v>1800</v>
      </c>
      <c r="N162" s="1">
        <v>1600</v>
      </c>
      <c r="O162" s="1">
        <v>1800</v>
      </c>
      <c r="P162" s="1">
        <v>1600</v>
      </c>
      <c r="Q162" s="1">
        <v>1800</v>
      </c>
      <c r="R162" s="1">
        <v>1600</v>
      </c>
      <c r="S162" s="1">
        <v>1800</v>
      </c>
      <c r="W162" s="1" t="str">
        <f t="shared" si="89"/>
        <v/>
      </c>
      <c r="X162" s="1" t="str">
        <f t="shared" si="90"/>
        <v/>
      </c>
      <c r="Y162" s="1" t="str">
        <f t="shared" si="91"/>
        <v/>
      </c>
      <c r="Z162" s="1" t="str">
        <f t="shared" si="92"/>
        <v/>
      </c>
      <c r="AA162" s="1">
        <f t="shared" si="93"/>
        <v>16</v>
      </c>
      <c r="AB162" s="1">
        <f t="shared" si="94"/>
        <v>18</v>
      </c>
      <c r="AC162" s="1">
        <f t="shared" si="95"/>
        <v>16</v>
      </c>
      <c r="AD162" s="1">
        <f t="shared" si="96"/>
        <v>18</v>
      </c>
      <c r="AE162" s="1">
        <f t="shared" si="97"/>
        <v>16</v>
      </c>
      <c r="AF162" s="1">
        <f t="shared" si="98"/>
        <v>18</v>
      </c>
      <c r="AG162" s="1">
        <f t="shared" si="99"/>
        <v>16</v>
      </c>
      <c r="AH162" s="1">
        <f t="shared" si="100"/>
        <v>18</v>
      </c>
      <c r="AI162" s="1" t="str">
        <f t="shared" si="101"/>
        <v/>
      </c>
      <c r="AJ162" s="1" t="str">
        <f t="shared" si="102"/>
        <v/>
      </c>
      <c r="AK162" s="1" t="str">
        <f t="shared" si="103"/>
        <v/>
      </c>
      <c r="AL162" s="1" t="str">
        <f t="shared" si="104"/>
        <v/>
      </c>
      <c r="AM162" s="1" t="str">
        <f t="shared" si="105"/>
        <v>4pm-6pm</v>
      </c>
      <c r="AN162" s="1" t="str">
        <f t="shared" si="106"/>
        <v>4pm-6pm</v>
      </c>
      <c r="AO162" s="1" t="str">
        <f t="shared" si="107"/>
        <v>4pm-6pm</v>
      </c>
      <c r="AP162" s="1" t="str">
        <f t="shared" si="108"/>
        <v>4pm-6pm</v>
      </c>
      <c r="AQ162" s="1" t="str">
        <f t="shared" si="109"/>
        <v/>
      </c>
      <c r="AR162" s="15" t="s">
        <v>652</v>
      </c>
      <c r="AU162" s="1" t="s">
        <v>305</v>
      </c>
      <c r="AV162" s="1" t="b">
        <v>0</v>
      </c>
      <c r="AW162" s="1" t="b">
        <v>0</v>
      </c>
      <c r="AX162" s="6" t="str">
        <f t="shared" si="110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2" s="1" t="str">
        <f t="shared" si="111"/>
        <v/>
      </c>
      <c r="AZ162" s="1" t="str">
        <f t="shared" si="112"/>
        <v/>
      </c>
      <c r="BA162" s="1" t="str">
        <f t="shared" si="113"/>
        <v>&lt;img src=@img/easy.png@&gt;</v>
      </c>
      <c r="BB162" s="1" t="str">
        <f t="shared" si="114"/>
        <v/>
      </c>
      <c r="BC162" s="1" t="str">
        <f t="shared" si="115"/>
        <v/>
      </c>
      <c r="BD162" s="1" t="str">
        <f t="shared" si="116"/>
        <v>&lt;img src=@img/easy.png@&gt;</v>
      </c>
      <c r="BE162" s="1" t="str">
        <f t="shared" si="117"/>
        <v>easy  midtown</v>
      </c>
      <c r="BF162" s="1" t="str">
        <f t="shared" si="118"/>
        <v>Midtown</v>
      </c>
      <c r="BG162" s="1">
        <v>40.562080000000002</v>
      </c>
      <c r="BH162" s="1">
        <v>-105.03864</v>
      </c>
      <c r="BI162" s="1" t="str">
        <f t="shared" si="119"/>
        <v>[40.56208,-105.03864],</v>
      </c>
    </row>
    <row r="163" spans="2:64" ht="21" customHeight="1" x14ac:dyDescent="0.25">
      <c r="B163" s="1" t="s">
        <v>175</v>
      </c>
      <c r="C163" s="1" t="s">
        <v>434</v>
      </c>
      <c r="D163" s="1" t="s">
        <v>176</v>
      </c>
      <c r="E163" s="1" t="s">
        <v>35</v>
      </c>
      <c r="G163" s="1" t="s">
        <v>177</v>
      </c>
      <c r="J163" s="1">
        <v>1500</v>
      </c>
      <c r="K163" s="1">
        <v>1800</v>
      </c>
      <c r="L163" s="1">
        <v>1500</v>
      </c>
      <c r="M163" s="1">
        <v>1800</v>
      </c>
      <c r="N163" s="1">
        <v>1500</v>
      </c>
      <c r="O163" s="1">
        <v>1800</v>
      </c>
      <c r="P163" s="1">
        <v>1500</v>
      </c>
      <c r="Q163" s="1">
        <v>1800</v>
      </c>
      <c r="R163" s="1">
        <v>1500</v>
      </c>
      <c r="S163" s="1">
        <v>1800</v>
      </c>
      <c r="V163" s="1" t="s">
        <v>518</v>
      </c>
      <c r="W163" s="1" t="str">
        <f t="shared" si="89"/>
        <v/>
      </c>
      <c r="X163" s="1" t="str">
        <f t="shared" si="90"/>
        <v/>
      </c>
      <c r="Y163" s="1">
        <f t="shared" si="91"/>
        <v>15</v>
      </c>
      <c r="Z163" s="1">
        <f t="shared" si="92"/>
        <v>18</v>
      </c>
      <c r="AA163" s="1">
        <f t="shared" si="93"/>
        <v>15</v>
      </c>
      <c r="AB163" s="1">
        <f t="shared" si="94"/>
        <v>18</v>
      </c>
      <c r="AC163" s="1">
        <f t="shared" si="95"/>
        <v>15</v>
      </c>
      <c r="AD163" s="1">
        <f t="shared" si="96"/>
        <v>18</v>
      </c>
      <c r="AE163" s="1">
        <f t="shared" si="97"/>
        <v>15</v>
      </c>
      <c r="AF163" s="1">
        <f t="shared" si="98"/>
        <v>18</v>
      </c>
      <c r="AG163" s="1">
        <f t="shared" si="99"/>
        <v>15</v>
      </c>
      <c r="AH163" s="1">
        <f t="shared" si="100"/>
        <v>18</v>
      </c>
      <c r="AI163" s="1" t="str">
        <f t="shared" si="101"/>
        <v/>
      </c>
      <c r="AJ163" s="1" t="str">
        <f t="shared" si="102"/>
        <v/>
      </c>
      <c r="AK163" s="1" t="str">
        <f t="shared" si="103"/>
        <v/>
      </c>
      <c r="AL163" s="1" t="str">
        <f t="shared" si="104"/>
        <v>3pm-6pm</v>
      </c>
      <c r="AM163" s="1" t="str">
        <f t="shared" si="105"/>
        <v>3pm-6pm</v>
      </c>
      <c r="AN163" s="1" t="str">
        <f t="shared" si="106"/>
        <v>3pm-6pm</v>
      </c>
      <c r="AO163" s="1" t="str">
        <f t="shared" si="107"/>
        <v>3pm-6pm</v>
      </c>
      <c r="AP163" s="1" t="str">
        <f t="shared" si="108"/>
        <v>3pm-6pm</v>
      </c>
      <c r="AQ163" s="1" t="str">
        <f t="shared" si="109"/>
        <v/>
      </c>
      <c r="AR163" s="8" t="s">
        <v>257</v>
      </c>
      <c r="AU163" s="1" t="s">
        <v>304</v>
      </c>
      <c r="AV163" s="5" t="s">
        <v>312</v>
      </c>
      <c r="AW163" s="5" t="s">
        <v>312</v>
      </c>
      <c r="AX163" s="6" t="str">
        <f t="shared" si="110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3" s="1" t="str">
        <f t="shared" si="111"/>
        <v/>
      </c>
      <c r="AZ163" s="1" t="str">
        <f t="shared" si="112"/>
        <v/>
      </c>
      <c r="BA163" s="1" t="str">
        <f t="shared" si="113"/>
        <v>&lt;img src=@img/hard.png@&gt;</v>
      </c>
      <c r="BB163" s="1" t="str">
        <f t="shared" si="114"/>
        <v>&lt;img src=@img/drinkicon.png@&gt;</v>
      </c>
      <c r="BC163" s="1" t="str">
        <f t="shared" si="115"/>
        <v>&lt;img src=@img/foodicon.png@&gt;</v>
      </c>
      <c r="BD163" s="1" t="str">
        <f t="shared" si="116"/>
        <v>&lt;img src=@img/hard.png@&gt;&lt;img src=@img/drinkicon.png@&gt;&lt;img src=@img/foodicon.png@&gt;</v>
      </c>
      <c r="BE163" s="1" t="str">
        <f t="shared" si="117"/>
        <v>drink food hard high old</v>
      </c>
      <c r="BF163" s="1" t="str">
        <f t="shared" si="118"/>
        <v>Old Town</v>
      </c>
      <c r="BG163" s="1">
        <v>40.587240999999999</v>
      </c>
      <c r="BH163" s="1">
        <v>-105.076707</v>
      </c>
      <c r="BI163" s="1" t="str">
        <f t="shared" si="119"/>
        <v>[40.587241,-105.076707],</v>
      </c>
      <c r="BK163" s="1" t="str">
        <f>IF(BJ163&gt;0,"&lt;img src=@img/kidicon.png@&gt;","")</f>
        <v/>
      </c>
    </row>
    <row r="164" spans="2:64" ht="21" customHeight="1" x14ac:dyDescent="0.25">
      <c r="B164" s="1" t="s">
        <v>589</v>
      </c>
      <c r="C164" s="1" t="s">
        <v>434</v>
      </c>
      <c r="D164" s="1" t="s">
        <v>578</v>
      </c>
      <c r="E164" s="1" t="s">
        <v>439</v>
      </c>
      <c r="G164" s="1" t="s">
        <v>590</v>
      </c>
      <c r="W164" s="1" t="str">
        <f t="shared" si="89"/>
        <v/>
      </c>
      <c r="X164" s="1" t="str">
        <f t="shared" si="90"/>
        <v/>
      </c>
      <c r="Y164" s="1" t="str">
        <f t="shared" si="91"/>
        <v/>
      </c>
      <c r="Z164" s="1" t="str">
        <f t="shared" si="92"/>
        <v/>
      </c>
      <c r="AA164" s="1" t="str">
        <f t="shared" si="93"/>
        <v/>
      </c>
      <c r="AB164" s="1" t="str">
        <f t="shared" si="94"/>
        <v/>
      </c>
      <c r="AC164" s="1" t="str">
        <f t="shared" si="95"/>
        <v/>
      </c>
      <c r="AD164" s="1" t="str">
        <f t="shared" si="96"/>
        <v/>
      </c>
      <c r="AE164" s="1" t="str">
        <f t="shared" si="97"/>
        <v/>
      </c>
      <c r="AF164" s="1" t="str">
        <f t="shared" si="98"/>
        <v/>
      </c>
      <c r="AG164" s="1" t="str">
        <f t="shared" si="99"/>
        <v/>
      </c>
      <c r="AH164" s="1" t="str">
        <f t="shared" si="100"/>
        <v/>
      </c>
      <c r="AI164" s="1" t="str">
        <f t="shared" si="101"/>
        <v/>
      </c>
      <c r="AJ164" s="1" t="str">
        <f t="shared" si="102"/>
        <v/>
      </c>
      <c r="AK164" s="1" t="str">
        <f t="shared" si="103"/>
        <v/>
      </c>
      <c r="AL164" s="1" t="str">
        <f t="shared" si="104"/>
        <v/>
      </c>
      <c r="AM164" s="1" t="str">
        <f t="shared" si="105"/>
        <v/>
      </c>
      <c r="AN164" s="1" t="str">
        <f t="shared" si="106"/>
        <v/>
      </c>
      <c r="AO164" s="1" t="str">
        <f t="shared" si="107"/>
        <v/>
      </c>
      <c r="AP164" s="1" t="str">
        <f t="shared" si="108"/>
        <v/>
      </c>
      <c r="AQ164" s="1" t="str">
        <f t="shared" si="109"/>
        <v/>
      </c>
      <c r="AR164" s="4" t="s">
        <v>591</v>
      </c>
      <c r="AS164" s="1" t="s">
        <v>301</v>
      </c>
      <c r="AU164" s="5" t="s">
        <v>28</v>
      </c>
      <c r="AV164" s="5" t="s">
        <v>313</v>
      </c>
      <c r="AW164" s="5" t="s">
        <v>313</v>
      </c>
      <c r="AX164" s="6" t="str">
        <f t="shared" si="110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4" s="1" t="str">
        <f t="shared" si="111"/>
        <v>&lt;img src=@img/outdoor.png@&gt;</v>
      </c>
      <c r="AZ164" s="1" t="str">
        <f t="shared" si="112"/>
        <v/>
      </c>
      <c r="BA164" s="1" t="str">
        <f t="shared" si="113"/>
        <v>&lt;img src=@img/medium.png@&gt;</v>
      </c>
      <c r="BB164" s="1" t="str">
        <f t="shared" si="114"/>
        <v/>
      </c>
      <c r="BC164" s="1" t="str">
        <f t="shared" si="115"/>
        <v/>
      </c>
      <c r="BD164" s="1" t="str">
        <f t="shared" si="116"/>
        <v>&lt;img src=@img/outdoor.png@&gt;&lt;img src=@img/medium.png@&gt;</v>
      </c>
      <c r="BE164" s="1" t="str">
        <f t="shared" si="117"/>
        <v>outdoor medium med old</v>
      </c>
      <c r="BF164" s="1" t="str">
        <f t="shared" si="118"/>
        <v>Old Town</v>
      </c>
      <c r="BG164" s="1">
        <v>40.57891</v>
      </c>
      <c r="BH164" s="1">
        <v>-105.07843</v>
      </c>
      <c r="BI164" s="1" t="str">
        <f t="shared" si="119"/>
        <v>[40.57891,-105.07843],</v>
      </c>
    </row>
    <row r="165" spans="2:64" ht="21" customHeight="1" x14ac:dyDescent="0.25">
      <c r="B165" s="1" t="s">
        <v>722</v>
      </c>
      <c r="C165" s="1" t="s">
        <v>434</v>
      </c>
      <c r="D165" s="1" t="s">
        <v>573</v>
      </c>
      <c r="E165" s="1" t="s">
        <v>35</v>
      </c>
      <c r="G165" s="9" t="s">
        <v>574</v>
      </c>
      <c r="J165" s="1">
        <v>1100</v>
      </c>
      <c r="K165" s="1">
        <v>1700</v>
      </c>
      <c r="L165" s="1">
        <v>1600</v>
      </c>
      <c r="M165" s="1">
        <v>1800</v>
      </c>
      <c r="N165" s="1">
        <v>1600</v>
      </c>
      <c r="O165" s="1">
        <v>1800</v>
      </c>
      <c r="P165" s="1">
        <v>1600</v>
      </c>
      <c r="Q165" s="1">
        <v>1800</v>
      </c>
      <c r="R165" s="1">
        <v>1600</v>
      </c>
      <c r="S165" s="1">
        <v>1800</v>
      </c>
      <c r="T165" s="1">
        <v>1100</v>
      </c>
      <c r="U165" s="1">
        <v>1700</v>
      </c>
      <c r="V165" s="1" t="s">
        <v>575</v>
      </c>
      <c r="W165" s="1" t="str">
        <f t="shared" si="89"/>
        <v/>
      </c>
      <c r="X165" s="1" t="str">
        <f t="shared" si="90"/>
        <v/>
      </c>
      <c r="Y165" s="1">
        <f t="shared" si="91"/>
        <v>11</v>
      </c>
      <c r="Z165" s="1">
        <f t="shared" si="92"/>
        <v>17</v>
      </c>
      <c r="AA165" s="1">
        <f t="shared" si="93"/>
        <v>16</v>
      </c>
      <c r="AB165" s="1">
        <f t="shared" si="94"/>
        <v>18</v>
      </c>
      <c r="AC165" s="1">
        <f t="shared" si="95"/>
        <v>16</v>
      </c>
      <c r="AD165" s="1">
        <f t="shared" si="96"/>
        <v>18</v>
      </c>
      <c r="AE165" s="1">
        <f t="shared" si="97"/>
        <v>16</v>
      </c>
      <c r="AF165" s="1">
        <f t="shared" si="98"/>
        <v>18</v>
      </c>
      <c r="AG165" s="1">
        <f t="shared" si="99"/>
        <v>16</v>
      </c>
      <c r="AH165" s="1">
        <f t="shared" si="100"/>
        <v>18</v>
      </c>
      <c r="AI165" s="1">
        <f t="shared" si="101"/>
        <v>11</v>
      </c>
      <c r="AJ165" s="1">
        <f t="shared" si="102"/>
        <v>17</v>
      </c>
      <c r="AK165" s="1" t="str">
        <f t="shared" si="103"/>
        <v/>
      </c>
      <c r="AL165" s="1" t="str">
        <f t="shared" si="104"/>
        <v>11am-5pm</v>
      </c>
      <c r="AM165" s="1" t="str">
        <f t="shared" si="105"/>
        <v>4pm-6pm</v>
      </c>
      <c r="AN165" s="1" t="str">
        <f t="shared" si="106"/>
        <v>4pm-6pm</v>
      </c>
      <c r="AO165" s="1" t="str">
        <f t="shared" si="107"/>
        <v>4pm-6pm</v>
      </c>
      <c r="AP165" s="1" t="str">
        <f t="shared" si="108"/>
        <v>4pm-6pm</v>
      </c>
      <c r="AQ165" s="1" t="str">
        <f t="shared" si="109"/>
        <v>11am-5pm</v>
      </c>
      <c r="AR165" s="4" t="s">
        <v>576</v>
      </c>
      <c r="AU165" s="1" t="s">
        <v>304</v>
      </c>
      <c r="AV165" s="5" t="s">
        <v>312</v>
      </c>
      <c r="AW165" s="5" t="s">
        <v>312</v>
      </c>
      <c r="AX165" s="6" t="str">
        <f t="shared" si="110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5" s="1" t="str">
        <f t="shared" si="111"/>
        <v/>
      </c>
      <c r="AZ165" s="1" t="str">
        <f t="shared" si="112"/>
        <v/>
      </c>
      <c r="BA165" s="1" t="str">
        <f t="shared" si="113"/>
        <v>&lt;img src=@img/hard.png@&gt;</v>
      </c>
      <c r="BB165" s="1" t="str">
        <f t="shared" si="114"/>
        <v>&lt;img src=@img/drinkicon.png@&gt;</v>
      </c>
      <c r="BC165" s="1" t="str">
        <f t="shared" si="115"/>
        <v>&lt;img src=@img/foodicon.png@&gt;</v>
      </c>
      <c r="BD165" s="1" t="str">
        <f t="shared" si="116"/>
        <v>&lt;img src=@img/hard.png@&gt;&lt;img src=@img/drinkicon.png@&gt;&lt;img src=@img/foodicon.png@&gt;</v>
      </c>
      <c r="BE165" s="1" t="str">
        <f t="shared" si="117"/>
        <v>drink food hard high old</v>
      </c>
      <c r="BF165" s="1" t="str">
        <f t="shared" si="118"/>
        <v>Old Town</v>
      </c>
      <c r="BG165" s="1">
        <v>40.588149999999999</v>
      </c>
      <c r="BH165" s="1">
        <v>-105.07761000000001</v>
      </c>
      <c r="BI165" s="1" t="str">
        <f t="shared" si="119"/>
        <v>[40.58815,-105.07761],</v>
      </c>
    </row>
    <row r="166" spans="2:64" ht="21" customHeight="1" x14ac:dyDescent="0.25">
      <c r="B166" s="1" t="s">
        <v>653</v>
      </c>
      <c r="C166" s="1" t="s">
        <v>434</v>
      </c>
      <c r="G166" s="9" t="s">
        <v>654</v>
      </c>
      <c r="W166" s="1" t="str">
        <f t="shared" si="89"/>
        <v/>
      </c>
      <c r="X166" s="1" t="str">
        <f t="shared" si="90"/>
        <v/>
      </c>
      <c r="Y166" s="1" t="str">
        <f t="shared" si="91"/>
        <v/>
      </c>
      <c r="Z166" s="1" t="str">
        <f t="shared" si="92"/>
        <v/>
      </c>
      <c r="AA166" s="1" t="str">
        <f t="shared" si="93"/>
        <v/>
      </c>
      <c r="AB166" s="1" t="str">
        <f t="shared" si="94"/>
        <v/>
      </c>
      <c r="AC166" s="1" t="str">
        <f t="shared" si="95"/>
        <v/>
      </c>
      <c r="AD166" s="1" t="str">
        <f t="shared" si="96"/>
        <v/>
      </c>
      <c r="AE166" s="1" t="str">
        <f t="shared" si="97"/>
        <v/>
      </c>
      <c r="AF166" s="1" t="str">
        <f t="shared" si="98"/>
        <v/>
      </c>
      <c r="AG166" s="1" t="str">
        <f t="shared" si="99"/>
        <v/>
      </c>
      <c r="AH166" s="1" t="str">
        <f t="shared" si="100"/>
        <v/>
      </c>
      <c r="AI166" s="1" t="str">
        <f t="shared" si="101"/>
        <v/>
      </c>
      <c r="AJ166" s="1" t="str">
        <f t="shared" si="102"/>
        <v/>
      </c>
      <c r="AK166" s="1" t="str">
        <f t="shared" si="103"/>
        <v/>
      </c>
      <c r="AL166" s="1" t="str">
        <f t="shared" si="104"/>
        <v/>
      </c>
      <c r="AM166" s="1" t="str">
        <f t="shared" si="105"/>
        <v/>
      </c>
      <c r="AN166" s="1" t="str">
        <f t="shared" si="106"/>
        <v/>
      </c>
      <c r="AO166" s="1" t="str">
        <f t="shared" si="107"/>
        <v/>
      </c>
      <c r="AP166" s="1" t="str">
        <f t="shared" si="108"/>
        <v/>
      </c>
      <c r="AQ166" s="1" t="str">
        <f t="shared" si="109"/>
        <v/>
      </c>
      <c r="AR166" s="15" t="s">
        <v>655</v>
      </c>
      <c r="AU166" s="1" t="s">
        <v>304</v>
      </c>
      <c r="AV166" s="1" t="b">
        <v>0</v>
      </c>
      <c r="AW166" s="1" t="b">
        <v>0</v>
      </c>
      <c r="AX166" s="6" t="str">
        <f t="shared" si="110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6" s="1" t="str">
        <f t="shared" si="111"/>
        <v/>
      </c>
      <c r="AZ166" s="1" t="str">
        <f t="shared" si="112"/>
        <v/>
      </c>
      <c r="BA166" s="1" t="str">
        <f t="shared" si="113"/>
        <v>&lt;img src=@img/hard.png@&gt;</v>
      </c>
      <c r="BB166" s="1" t="str">
        <f t="shared" si="114"/>
        <v/>
      </c>
      <c r="BC166" s="1" t="str">
        <f t="shared" si="115"/>
        <v/>
      </c>
      <c r="BD166" s="1" t="str">
        <f t="shared" si="116"/>
        <v>&lt;img src=@img/hard.png@&gt;</v>
      </c>
      <c r="BE166" s="1" t="str">
        <f t="shared" si="117"/>
        <v>hard  old</v>
      </c>
      <c r="BF166" s="1" t="str">
        <f t="shared" si="118"/>
        <v>Old Town</v>
      </c>
      <c r="BG166" s="1">
        <v>40.588990000000003</v>
      </c>
      <c r="BH166" s="1">
        <v>-105.07637</v>
      </c>
      <c r="BI166" s="1" t="str">
        <f t="shared" si="119"/>
        <v>[40.58899,-105.07637],</v>
      </c>
    </row>
    <row r="167" spans="2:64" ht="21" customHeight="1" x14ac:dyDescent="0.25">
      <c r="B167" s="1" t="s">
        <v>582</v>
      </c>
      <c r="C167" s="1" t="s">
        <v>434</v>
      </c>
      <c r="D167" s="1" t="s">
        <v>583</v>
      </c>
      <c r="E167" s="1" t="s">
        <v>35</v>
      </c>
      <c r="G167" s="9" t="s">
        <v>584</v>
      </c>
      <c r="W167" s="1" t="str">
        <f t="shared" si="89"/>
        <v/>
      </c>
      <c r="X167" s="1" t="str">
        <f t="shared" si="90"/>
        <v/>
      </c>
      <c r="Y167" s="1" t="str">
        <f t="shared" si="91"/>
        <v/>
      </c>
      <c r="Z167" s="1" t="str">
        <f t="shared" si="92"/>
        <v/>
      </c>
      <c r="AA167" s="1" t="str">
        <f t="shared" si="93"/>
        <v/>
      </c>
      <c r="AB167" s="1" t="str">
        <f t="shared" si="94"/>
        <v/>
      </c>
      <c r="AC167" s="1" t="str">
        <f t="shared" si="95"/>
        <v/>
      </c>
      <c r="AD167" s="1" t="str">
        <f t="shared" si="96"/>
        <v/>
      </c>
      <c r="AE167" s="1" t="str">
        <f t="shared" si="97"/>
        <v/>
      </c>
      <c r="AF167" s="1" t="str">
        <f t="shared" si="98"/>
        <v/>
      </c>
      <c r="AG167" s="1" t="str">
        <f t="shared" si="99"/>
        <v/>
      </c>
      <c r="AH167" s="1" t="str">
        <f t="shared" si="100"/>
        <v/>
      </c>
      <c r="AI167" s="1" t="str">
        <f t="shared" si="101"/>
        <v/>
      </c>
      <c r="AJ167" s="1" t="str">
        <f t="shared" si="102"/>
        <v/>
      </c>
      <c r="AK167" s="1" t="str">
        <f t="shared" si="103"/>
        <v/>
      </c>
      <c r="AL167" s="1" t="str">
        <f t="shared" si="104"/>
        <v/>
      </c>
      <c r="AM167" s="1" t="str">
        <f t="shared" si="105"/>
        <v/>
      </c>
      <c r="AN167" s="1" t="str">
        <f t="shared" si="106"/>
        <v/>
      </c>
      <c r="AO167" s="1" t="str">
        <f t="shared" si="107"/>
        <v/>
      </c>
      <c r="AP167" s="1" t="str">
        <f t="shared" si="108"/>
        <v/>
      </c>
      <c r="AQ167" s="1" t="str">
        <f t="shared" si="109"/>
        <v/>
      </c>
      <c r="AR167" s="15" t="s">
        <v>585</v>
      </c>
      <c r="AU167" s="1" t="s">
        <v>304</v>
      </c>
      <c r="AV167" s="5" t="s">
        <v>313</v>
      </c>
      <c r="AW167" s="5" t="s">
        <v>313</v>
      </c>
      <c r="AX167" s="6" t="str">
        <f t="shared" si="110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67" s="1" t="str">
        <f t="shared" si="111"/>
        <v/>
      </c>
      <c r="AZ167" s="1" t="str">
        <f t="shared" si="112"/>
        <v/>
      </c>
      <c r="BA167" s="1" t="str">
        <f t="shared" si="113"/>
        <v>&lt;img src=@img/hard.png@&gt;</v>
      </c>
      <c r="BB167" s="1" t="str">
        <f t="shared" si="114"/>
        <v/>
      </c>
      <c r="BC167" s="1" t="str">
        <f t="shared" si="115"/>
        <v/>
      </c>
      <c r="BD167" s="1" t="str">
        <f t="shared" si="116"/>
        <v>&lt;img src=@img/hard.png@&gt;</v>
      </c>
      <c r="BE167" s="1" t="str">
        <f t="shared" si="117"/>
        <v>hard high old</v>
      </c>
      <c r="BF167" s="1" t="str">
        <f t="shared" si="118"/>
        <v>Old Town</v>
      </c>
      <c r="BG167" s="1">
        <v>40.584870000000002</v>
      </c>
      <c r="BH167" s="1">
        <v>-105.0765</v>
      </c>
      <c r="BI167" s="1" t="str">
        <f t="shared" si="119"/>
        <v>[40.58487,-105.0765],</v>
      </c>
    </row>
    <row r="168" spans="2:64" ht="21" customHeight="1" x14ac:dyDescent="0.25">
      <c r="B168" s="1" t="s">
        <v>656</v>
      </c>
      <c r="C168" s="1" t="s">
        <v>434</v>
      </c>
      <c r="G168" s="9" t="s">
        <v>657</v>
      </c>
      <c r="W168" s="1" t="str">
        <f t="shared" si="89"/>
        <v/>
      </c>
      <c r="X168" s="1" t="str">
        <f t="shared" si="90"/>
        <v/>
      </c>
      <c r="Y168" s="1" t="str">
        <f t="shared" si="91"/>
        <v/>
      </c>
      <c r="Z168" s="1" t="str">
        <f t="shared" si="92"/>
        <v/>
      </c>
      <c r="AA168" s="1" t="str">
        <f t="shared" si="93"/>
        <v/>
      </c>
      <c r="AB168" s="1" t="str">
        <f t="shared" si="94"/>
        <v/>
      </c>
      <c r="AC168" s="1" t="str">
        <f t="shared" si="95"/>
        <v/>
      </c>
      <c r="AD168" s="1" t="str">
        <f t="shared" si="96"/>
        <v/>
      </c>
      <c r="AE168" s="1" t="str">
        <f t="shared" si="97"/>
        <v/>
      </c>
      <c r="AF168" s="1" t="str">
        <f t="shared" si="98"/>
        <v/>
      </c>
      <c r="AG168" s="1" t="str">
        <f t="shared" si="99"/>
        <v/>
      </c>
      <c r="AH168" s="1" t="str">
        <f t="shared" si="100"/>
        <v/>
      </c>
      <c r="AI168" s="1" t="str">
        <f t="shared" si="101"/>
        <v/>
      </c>
      <c r="AJ168" s="1" t="str">
        <f t="shared" si="102"/>
        <v/>
      </c>
      <c r="AK168" s="1" t="str">
        <f t="shared" si="103"/>
        <v/>
      </c>
      <c r="AL168" s="1" t="str">
        <f t="shared" si="104"/>
        <v/>
      </c>
      <c r="AM168" s="1" t="str">
        <f t="shared" si="105"/>
        <v/>
      </c>
      <c r="AN168" s="1" t="str">
        <f t="shared" si="106"/>
        <v/>
      </c>
      <c r="AO168" s="1" t="str">
        <f t="shared" si="107"/>
        <v/>
      </c>
      <c r="AP168" s="1" t="str">
        <f t="shared" si="108"/>
        <v/>
      </c>
      <c r="AQ168" s="1" t="str">
        <f t="shared" si="109"/>
        <v/>
      </c>
      <c r="AR168" s="1" t="s">
        <v>656</v>
      </c>
      <c r="AS168" s="1" t="s">
        <v>301</v>
      </c>
      <c r="AU168" s="1" t="s">
        <v>304</v>
      </c>
      <c r="AV168" s="1" t="b">
        <v>0</v>
      </c>
      <c r="AW168" s="1" t="b">
        <v>0</v>
      </c>
      <c r="AX168" s="6" t="str">
        <f t="shared" si="110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68" s="1" t="str">
        <f t="shared" si="111"/>
        <v>&lt;img src=@img/outdoor.png@&gt;</v>
      </c>
      <c r="AZ168" s="1" t="str">
        <f t="shared" si="112"/>
        <v/>
      </c>
      <c r="BA168" s="1" t="str">
        <f t="shared" si="113"/>
        <v>&lt;img src=@img/hard.png@&gt;</v>
      </c>
      <c r="BB168" s="1" t="str">
        <f t="shared" si="114"/>
        <v/>
      </c>
      <c r="BC168" s="1" t="str">
        <f t="shared" si="115"/>
        <v/>
      </c>
      <c r="BD168" s="1" t="str">
        <f t="shared" si="116"/>
        <v>&lt;img src=@img/outdoor.png@&gt;&lt;img src=@img/hard.png@&gt;</v>
      </c>
      <c r="BE168" s="1" t="str">
        <f t="shared" si="117"/>
        <v>outdoor hard  old</v>
      </c>
      <c r="BF168" s="1" t="str">
        <f t="shared" si="118"/>
        <v>Old Town</v>
      </c>
      <c r="BG168" s="1">
        <v>40.587580000000003</v>
      </c>
      <c r="BH168" s="1">
        <v>-105.07635999999999</v>
      </c>
      <c r="BI168" s="1" t="str">
        <f t="shared" si="119"/>
        <v>[40.58758,-105.07636],</v>
      </c>
    </row>
    <row r="169" spans="2:64" ht="21" customHeight="1" x14ac:dyDescent="0.25">
      <c r="B169" s="1" t="s">
        <v>461</v>
      </c>
      <c r="C169" s="1" t="s">
        <v>436</v>
      </c>
      <c r="E169" s="1" t="s">
        <v>54</v>
      </c>
      <c r="G169" s="1" t="s">
        <v>484</v>
      </c>
      <c r="W169" s="1" t="str">
        <f t="shared" si="89"/>
        <v/>
      </c>
      <c r="X169" s="1" t="str">
        <f t="shared" si="90"/>
        <v/>
      </c>
      <c r="Y169" s="1" t="str">
        <f t="shared" si="91"/>
        <v/>
      </c>
      <c r="Z169" s="1" t="str">
        <f t="shared" si="92"/>
        <v/>
      </c>
      <c r="AA169" s="1" t="str">
        <f t="shared" si="93"/>
        <v/>
      </c>
      <c r="AB169" s="1" t="str">
        <f t="shared" si="94"/>
        <v/>
      </c>
      <c r="AC169" s="1" t="str">
        <f t="shared" si="95"/>
        <v/>
      </c>
      <c r="AD169" s="1" t="str">
        <f t="shared" si="96"/>
        <v/>
      </c>
      <c r="AE169" s="1" t="str">
        <f t="shared" si="97"/>
        <v/>
      </c>
      <c r="AF169" s="1" t="str">
        <f t="shared" si="98"/>
        <v/>
      </c>
      <c r="AG169" s="1" t="str">
        <f t="shared" si="99"/>
        <v/>
      </c>
      <c r="AH169" s="1" t="str">
        <f t="shared" si="100"/>
        <v/>
      </c>
      <c r="AI169" s="1" t="str">
        <f t="shared" si="101"/>
        <v/>
      </c>
      <c r="AJ169" s="1" t="str">
        <f t="shared" si="102"/>
        <v/>
      </c>
      <c r="AK169" s="1" t="str">
        <f t="shared" si="103"/>
        <v/>
      </c>
      <c r="AL169" s="1" t="str">
        <f t="shared" si="104"/>
        <v/>
      </c>
      <c r="AM169" s="1" t="str">
        <f t="shared" si="105"/>
        <v/>
      </c>
      <c r="AN169" s="1" t="str">
        <f t="shared" si="106"/>
        <v/>
      </c>
      <c r="AO169" s="1" t="str">
        <f t="shared" si="107"/>
        <v/>
      </c>
      <c r="AP169" s="1" t="str">
        <f t="shared" si="108"/>
        <v/>
      </c>
      <c r="AQ169" s="1" t="str">
        <f t="shared" si="109"/>
        <v/>
      </c>
      <c r="AU169" s="1" t="s">
        <v>305</v>
      </c>
      <c r="AV169" s="1" t="b">
        <v>0</v>
      </c>
      <c r="AW169" s="1" t="b">
        <v>0</v>
      </c>
      <c r="AX169" s="6" t="str">
        <f t="shared" si="110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69" s="1" t="str">
        <f t="shared" si="111"/>
        <v/>
      </c>
      <c r="AZ169" s="1" t="str">
        <f t="shared" si="112"/>
        <v/>
      </c>
      <c r="BA169" s="1" t="str">
        <f t="shared" si="113"/>
        <v>&lt;img src=@img/easy.png@&gt;</v>
      </c>
      <c r="BB169" s="1" t="str">
        <f t="shared" si="114"/>
        <v/>
      </c>
      <c r="BC169" s="1" t="str">
        <f t="shared" si="115"/>
        <v/>
      </c>
      <c r="BD169" s="1" t="str">
        <f t="shared" si="116"/>
        <v>&lt;img src=@img/easy.png@&gt;&lt;img src=@img/kidicon.png@&gt;</v>
      </c>
      <c r="BE169" s="1" t="str">
        <f t="shared" si="117"/>
        <v>easy low sfoco kid</v>
      </c>
      <c r="BF169" s="1" t="str">
        <f t="shared" si="118"/>
        <v>South Foco</v>
      </c>
      <c r="BG169" s="1">
        <v>40.522661999999997</v>
      </c>
      <c r="BH169" s="1">
        <v>-105.023278</v>
      </c>
      <c r="BI169" s="1" t="str">
        <f t="shared" si="119"/>
        <v>[40.522662,-105.023278],</v>
      </c>
      <c r="BJ169" s="1" t="b">
        <v>1</v>
      </c>
      <c r="BK169" s="1" t="str">
        <f>IF(BJ169&gt;0,"&lt;img src=@img/kidicon.png@&gt;","")</f>
        <v>&lt;img src=@img/kidicon.png@&gt;</v>
      </c>
      <c r="BL169" s="1" t="s">
        <v>485</v>
      </c>
    </row>
    <row r="170" spans="2:64" ht="21" customHeight="1" x14ac:dyDescent="0.25">
      <c r="B170" s="1" t="s">
        <v>222</v>
      </c>
      <c r="C170" s="1" t="s">
        <v>434</v>
      </c>
      <c r="D170" s="1" t="s">
        <v>223</v>
      </c>
      <c r="E170" s="1" t="s">
        <v>439</v>
      </c>
      <c r="G170" s="1" t="s">
        <v>224</v>
      </c>
      <c r="H170" s="1">
        <v>930</v>
      </c>
      <c r="I170" s="1">
        <v>2400</v>
      </c>
      <c r="J170" s="1">
        <v>1030</v>
      </c>
      <c r="K170" s="1">
        <v>1900</v>
      </c>
      <c r="L170" s="1">
        <v>1030</v>
      </c>
      <c r="M170" s="1">
        <v>1900</v>
      </c>
      <c r="N170" s="1">
        <v>1030</v>
      </c>
      <c r="O170" s="1">
        <v>1900</v>
      </c>
      <c r="P170" s="1">
        <v>1030</v>
      </c>
      <c r="Q170" s="1">
        <v>1900</v>
      </c>
      <c r="R170" s="1">
        <v>1030</v>
      </c>
      <c r="S170" s="1">
        <v>1900</v>
      </c>
      <c r="T170" s="1">
        <v>930</v>
      </c>
      <c r="U170" s="1">
        <v>1900</v>
      </c>
      <c r="V170" s="1" t="s">
        <v>519</v>
      </c>
      <c r="W170" s="1">
        <f t="shared" si="89"/>
        <v>9.3000000000000007</v>
      </c>
      <c r="X170" s="1">
        <f t="shared" si="90"/>
        <v>24</v>
      </c>
      <c r="Y170" s="1">
        <f t="shared" si="91"/>
        <v>10.3</v>
      </c>
      <c r="Z170" s="1">
        <f t="shared" si="92"/>
        <v>19</v>
      </c>
      <c r="AA170" s="1">
        <f t="shared" si="93"/>
        <v>10.3</v>
      </c>
      <c r="AB170" s="1">
        <f t="shared" si="94"/>
        <v>19</v>
      </c>
      <c r="AC170" s="1">
        <f t="shared" si="95"/>
        <v>10.3</v>
      </c>
      <c r="AD170" s="1">
        <f t="shared" si="96"/>
        <v>19</v>
      </c>
      <c r="AE170" s="1">
        <f t="shared" si="97"/>
        <v>10.3</v>
      </c>
      <c r="AF170" s="1">
        <f t="shared" si="98"/>
        <v>19</v>
      </c>
      <c r="AG170" s="1">
        <f t="shared" si="99"/>
        <v>10.3</v>
      </c>
      <c r="AH170" s="1">
        <f t="shared" si="100"/>
        <v>19</v>
      </c>
      <c r="AI170" s="1">
        <f t="shared" si="101"/>
        <v>9.3000000000000007</v>
      </c>
      <c r="AJ170" s="1">
        <f t="shared" si="102"/>
        <v>19</v>
      </c>
      <c r="AK170" s="1" t="str">
        <f t="shared" si="103"/>
        <v>9.3am-12am</v>
      </c>
      <c r="AL170" s="1" t="str">
        <f t="shared" si="104"/>
        <v>10.3am-7pm</v>
      </c>
      <c r="AM170" s="1" t="str">
        <f t="shared" si="105"/>
        <v>10.3am-7pm</v>
      </c>
      <c r="AN170" s="1" t="str">
        <f t="shared" si="106"/>
        <v>10.3am-7pm</v>
      </c>
      <c r="AO170" s="1" t="str">
        <f t="shared" si="107"/>
        <v>10.3am-7pm</v>
      </c>
      <c r="AP170" s="1" t="str">
        <f t="shared" si="108"/>
        <v>10.3am-7pm</v>
      </c>
      <c r="AQ170" s="1" t="str">
        <f t="shared" si="109"/>
        <v>9.3am-7pm</v>
      </c>
      <c r="AR170" s="10" t="s">
        <v>267</v>
      </c>
      <c r="AS170" s="1" t="s">
        <v>301</v>
      </c>
      <c r="AU170" s="1" t="s">
        <v>304</v>
      </c>
      <c r="AV170" s="5" t="s">
        <v>312</v>
      </c>
      <c r="AW170" s="5" t="s">
        <v>312</v>
      </c>
      <c r="AX170" s="6" t="str">
        <f t="shared" si="110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0" s="1" t="str">
        <f t="shared" si="111"/>
        <v>&lt;img src=@img/outdoor.png@&gt;</v>
      </c>
      <c r="AZ170" s="1" t="str">
        <f t="shared" si="112"/>
        <v/>
      </c>
      <c r="BA170" s="1" t="str">
        <f t="shared" si="113"/>
        <v>&lt;img src=@img/hard.png@&gt;</v>
      </c>
      <c r="BB170" s="1" t="str">
        <f t="shared" si="114"/>
        <v>&lt;img src=@img/drinkicon.png@&gt;</v>
      </c>
      <c r="BC170" s="1" t="str">
        <f t="shared" si="115"/>
        <v>&lt;img src=@img/foodicon.png@&gt;</v>
      </c>
      <c r="BD170" s="1" t="str">
        <f t="shared" si="116"/>
        <v>&lt;img src=@img/outdoor.png@&gt;&lt;img src=@img/hard.png@&gt;&lt;img src=@img/drinkicon.png@&gt;&lt;img src=@img/foodicon.png@&gt;</v>
      </c>
      <c r="BE170" s="1" t="str">
        <f t="shared" si="117"/>
        <v>outdoor drink food hard med old</v>
      </c>
      <c r="BF170" s="1" t="str">
        <f t="shared" si="118"/>
        <v>Old Town</v>
      </c>
      <c r="BG170" s="1">
        <v>40.584795999999997</v>
      </c>
      <c r="BH170" s="1">
        <v>-105.076611</v>
      </c>
      <c r="BI170" s="1" t="str">
        <f t="shared" si="119"/>
        <v>[40.584796,-105.076611],</v>
      </c>
      <c r="BK170" s="1" t="str">
        <f>IF(BJ170&gt;0,"&lt;img src=@img/kidicon.png@&gt;","")</f>
        <v/>
      </c>
    </row>
    <row r="171" spans="2:64" ht="21" customHeight="1" x14ac:dyDescent="0.25">
      <c r="B171" s="1" t="s">
        <v>388</v>
      </c>
      <c r="C171" s="1" t="s">
        <v>315</v>
      </c>
      <c r="D171" s="1" t="s">
        <v>390</v>
      </c>
      <c r="E171" s="1" t="s">
        <v>439</v>
      </c>
      <c r="G171" s="1" t="s">
        <v>399</v>
      </c>
      <c r="J171" s="1">
        <v>1500</v>
      </c>
      <c r="K171" s="1">
        <v>1900</v>
      </c>
      <c r="L171" s="1">
        <v>1500</v>
      </c>
      <c r="M171" s="1">
        <v>1900</v>
      </c>
      <c r="N171" s="1">
        <v>1500</v>
      </c>
      <c r="O171" s="1">
        <v>1900</v>
      </c>
      <c r="P171" s="1">
        <v>1500</v>
      </c>
      <c r="Q171" s="1">
        <v>1900</v>
      </c>
      <c r="R171" s="1">
        <v>1500</v>
      </c>
      <c r="S171" s="1">
        <v>1900</v>
      </c>
      <c r="V171" s="1" t="s">
        <v>520</v>
      </c>
      <c r="W171" s="1" t="str">
        <f t="shared" si="89"/>
        <v/>
      </c>
      <c r="X171" s="1" t="str">
        <f t="shared" si="90"/>
        <v/>
      </c>
      <c r="Y171" s="1">
        <f t="shared" si="91"/>
        <v>15</v>
      </c>
      <c r="Z171" s="1">
        <f t="shared" si="92"/>
        <v>19</v>
      </c>
      <c r="AA171" s="1">
        <f t="shared" si="93"/>
        <v>15</v>
      </c>
      <c r="AB171" s="1">
        <f t="shared" si="94"/>
        <v>19</v>
      </c>
      <c r="AC171" s="1">
        <f t="shared" si="95"/>
        <v>15</v>
      </c>
      <c r="AD171" s="1">
        <f t="shared" si="96"/>
        <v>19</v>
      </c>
      <c r="AE171" s="1">
        <f t="shared" si="97"/>
        <v>15</v>
      </c>
      <c r="AF171" s="1">
        <f t="shared" si="98"/>
        <v>19</v>
      </c>
      <c r="AG171" s="1">
        <f t="shared" si="99"/>
        <v>15</v>
      </c>
      <c r="AH171" s="1">
        <f t="shared" si="100"/>
        <v>19</v>
      </c>
      <c r="AI171" s="1" t="str">
        <f t="shared" si="101"/>
        <v/>
      </c>
      <c r="AJ171" s="1" t="str">
        <f t="shared" si="102"/>
        <v/>
      </c>
      <c r="AK171" s="1" t="str">
        <f t="shared" si="103"/>
        <v/>
      </c>
      <c r="AL171" s="1" t="str">
        <f t="shared" si="104"/>
        <v>3pm-7pm</v>
      </c>
      <c r="AM171" s="1" t="str">
        <f t="shared" si="105"/>
        <v>3pm-7pm</v>
      </c>
      <c r="AN171" s="1" t="str">
        <f t="shared" si="106"/>
        <v>3pm-7pm</v>
      </c>
      <c r="AO171" s="1" t="str">
        <f t="shared" si="107"/>
        <v>3pm-7pm</v>
      </c>
      <c r="AP171" s="1" t="str">
        <f t="shared" si="108"/>
        <v>3pm-7pm</v>
      </c>
      <c r="AQ171" s="1" t="str">
        <f t="shared" si="109"/>
        <v/>
      </c>
      <c r="AR171" s="1" t="s">
        <v>398</v>
      </c>
      <c r="AS171" s="1" t="s">
        <v>301</v>
      </c>
      <c r="AU171" s="1" t="s">
        <v>305</v>
      </c>
      <c r="AV171" s="5" t="s">
        <v>312</v>
      </c>
      <c r="AW171" s="5" t="s">
        <v>312</v>
      </c>
      <c r="AX171" s="6" t="str">
        <f t="shared" si="110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1" s="1" t="str">
        <f t="shared" si="111"/>
        <v>&lt;img src=@img/outdoor.png@&gt;</v>
      </c>
      <c r="AZ171" s="1" t="str">
        <f t="shared" si="112"/>
        <v/>
      </c>
      <c r="BA171" s="1" t="str">
        <f t="shared" si="113"/>
        <v>&lt;img src=@img/easy.png@&gt;</v>
      </c>
      <c r="BB171" s="1" t="str">
        <f t="shared" si="114"/>
        <v>&lt;img src=@img/drinkicon.png@&gt;</v>
      </c>
      <c r="BC171" s="1" t="str">
        <f t="shared" si="115"/>
        <v>&lt;img src=@img/foodicon.png@&gt;</v>
      </c>
      <c r="BD171" s="1" t="str">
        <f t="shared" si="116"/>
        <v>&lt;img src=@img/outdoor.png@&gt;&lt;img src=@img/easy.png@&gt;&lt;img src=@img/drinkicon.png@&gt;&lt;img src=@img/foodicon.png@&gt;</v>
      </c>
      <c r="BE171" s="1" t="str">
        <f t="shared" si="117"/>
        <v>outdoor drink food easy med midtown</v>
      </c>
      <c r="BF171" s="1" t="str">
        <f t="shared" si="118"/>
        <v>Midtown</v>
      </c>
      <c r="BG171" s="1">
        <v>40.542402000000003</v>
      </c>
      <c r="BH171" s="1">
        <v>-105.07652</v>
      </c>
      <c r="BI171" s="1" t="str">
        <f t="shared" si="119"/>
        <v>[40.542402,-105.07652],</v>
      </c>
      <c r="BK171" s="1" t="str">
        <f>IF(BJ171&gt;0,"&lt;img src=@img/kidicon.png@&gt;","")</f>
        <v/>
      </c>
    </row>
    <row r="172" spans="2:64" ht="21" customHeight="1" x14ac:dyDescent="0.25">
      <c r="B172" s="1" t="s">
        <v>225</v>
      </c>
      <c r="C172" s="1" t="s">
        <v>315</v>
      </c>
      <c r="D172" s="1" t="s">
        <v>53</v>
      </c>
      <c r="E172" s="1" t="s">
        <v>439</v>
      </c>
      <c r="G172" s="1" t="s">
        <v>226</v>
      </c>
      <c r="W172" s="1" t="str">
        <f t="shared" si="89"/>
        <v/>
      </c>
      <c r="X172" s="1" t="str">
        <f t="shared" si="90"/>
        <v/>
      </c>
      <c r="Y172" s="1" t="str">
        <f t="shared" si="91"/>
        <v/>
      </c>
      <c r="Z172" s="1" t="str">
        <f t="shared" si="92"/>
        <v/>
      </c>
      <c r="AA172" s="1" t="str">
        <f t="shared" si="93"/>
        <v/>
      </c>
      <c r="AB172" s="1" t="str">
        <f t="shared" si="94"/>
        <v/>
      </c>
      <c r="AC172" s="1" t="str">
        <f t="shared" si="95"/>
        <v/>
      </c>
      <c r="AD172" s="1" t="str">
        <f t="shared" si="96"/>
        <v/>
      </c>
      <c r="AE172" s="1" t="str">
        <f t="shared" si="97"/>
        <v/>
      </c>
      <c r="AF172" s="1" t="str">
        <f t="shared" si="98"/>
        <v/>
      </c>
      <c r="AG172" s="1" t="str">
        <f t="shared" si="99"/>
        <v/>
      </c>
      <c r="AH172" s="1" t="str">
        <f t="shared" si="100"/>
        <v/>
      </c>
      <c r="AI172" s="1" t="str">
        <f t="shared" si="101"/>
        <v/>
      </c>
      <c r="AJ172" s="1" t="str">
        <f t="shared" si="102"/>
        <v/>
      </c>
      <c r="AK172" s="1" t="str">
        <f t="shared" si="103"/>
        <v/>
      </c>
      <c r="AL172" s="1" t="str">
        <f t="shared" si="104"/>
        <v/>
      </c>
      <c r="AM172" s="1" t="str">
        <f t="shared" si="105"/>
        <v/>
      </c>
      <c r="AN172" s="1" t="str">
        <f t="shared" si="106"/>
        <v/>
      </c>
      <c r="AO172" s="1" t="str">
        <f t="shared" si="107"/>
        <v/>
      </c>
      <c r="AP172" s="1" t="str">
        <f t="shared" si="108"/>
        <v/>
      </c>
      <c r="AQ172" s="1" t="str">
        <f t="shared" si="109"/>
        <v/>
      </c>
      <c r="AR172" s="4" t="s">
        <v>363</v>
      </c>
      <c r="AU172" s="1" t="s">
        <v>305</v>
      </c>
      <c r="AV172" s="5" t="s">
        <v>313</v>
      </c>
      <c r="AW172" s="5" t="s">
        <v>313</v>
      </c>
      <c r="AX172" s="6" t="str">
        <f t="shared" si="110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2" s="1" t="str">
        <f t="shared" si="111"/>
        <v/>
      </c>
      <c r="AZ172" s="1" t="str">
        <f t="shared" si="112"/>
        <v/>
      </c>
      <c r="BA172" s="1" t="str">
        <f t="shared" si="113"/>
        <v>&lt;img src=@img/easy.png@&gt;</v>
      </c>
      <c r="BB172" s="1" t="str">
        <f t="shared" si="114"/>
        <v/>
      </c>
      <c r="BC172" s="1" t="str">
        <f t="shared" si="115"/>
        <v/>
      </c>
      <c r="BD172" s="1" t="str">
        <f t="shared" si="116"/>
        <v>&lt;img src=@img/easy.png@&gt;</v>
      </c>
      <c r="BE172" s="1" t="str">
        <f t="shared" si="117"/>
        <v>easy med midtown</v>
      </c>
      <c r="BF172" s="1" t="str">
        <f t="shared" si="118"/>
        <v>Midtown</v>
      </c>
      <c r="BG172" s="1">
        <v>40.551113000000001</v>
      </c>
      <c r="BH172" s="1">
        <v>-105.07761600000001</v>
      </c>
      <c r="BI172" s="1" t="str">
        <f t="shared" si="119"/>
        <v>[40.551113,-105.077616],</v>
      </c>
      <c r="BK172" s="1" t="str">
        <f>IF(BJ172&gt;0,"&lt;img src=@img/kidicon.png@&gt;","")</f>
        <v/>
      </c>
    </row>
    <row r="173" spans="2:64" ht="21" customHeight="1" x14ac:dyDescent="0.25">
      <c r="B173" s="1" t="s">
        <v>571</v>
      </c>
      <c r="C173" s="1" t="s">
        <v>434</v>
      </c>
      <c r="D173" s="1" t="s">
        <v>389</v>
      </c>
      <c r="E173" s="1" t="s">
        <v>54</v>
      </c>
      <c r="G173" s="1" t="s">
        <v>572</v>
      </c>
      <c r="J173" s="1">
        <v>1500</v>
      </c>
      <c r="K173" s="1">
        <v>2000</v>
      </c>
      <c r="L173" s="1">
        <v>1500</v>
      </c>
      <c r="M173" s="1">
        <v>2000</v>
      </c>
      <c r="N173" s="1">
        <v>1500</v>
      </c>
      <c r="O173" s="1">
        <v>2000</v>
      </c>
      <c r="P173" s="1">
        <v>1500</v>
      </c>
      <c r="Q173" s="1">
        <v>2000</v>
      </c>
      <c r="R173" s="1">
        <v>1500</v>
      </c>
      <c r="S173" s="1">
        <v>2000</v>
      </c>
      <c r="T173" s="1">
        <v>1500</v>
      </c>
      <c r="U173" s="1">
        <v>2000</v>
      </c>
      <c r="W173" s="1" t="str">
        <f t="shared" si="89"/>
        <v/>
      </c>
      <c r="X173" s="1" t="str">
        <f t="shared" si="90"/>
        <v/>
      </c>
      <c r="Y173" s="1">
        <f t="shared" si="91"/>
        <v>15</v>
      </c>
      <c r="Z173" s="1">
        <f t="shared" si="92"/>
        <v>20</v>
      </c>
      <c r="AA173" s="1">
        <f t="shared" si="93"/>
        <v>15</v>
      </c>
      <c r="AB173" s="1">
        <f t="shared" si="94"/>
        <v>20</v>
      </c>
      <c r="AC173" s="1">
        <f t="shared" si="95"/>
        <v>15</v>
      </c>
      <c r="AD173" s="1">
        <f t="shared" si="96"/>
        <v>20</v>
      </c>
      <c r="AE173" s="1">
        <f t="shared" si="97"/>
        <v>15</v>
      </c>
      <c r="AF173" s="1">
        <f t="shared" si="98"/>
        <v>20</v>
      </c>
      <c r="AG173" s="1">
        <f t="shared" si="99"/>
        <v>15</v>
      </c>
      <c r="AH173" s="1">
        <f t="shared" si="100"/>
        <v>20</v>
      </c>
      <c r="AI173" s="1">
        <f t="shared" si="101"/>
        <v>15</v>
      </c>
      <c r="AJ173" s="1">
        <f t="shared" si="102"/>
        <v>20</v>
      </c>
      <c r="AK173" s="1" t="str">
        <f t="shared" si="103"/>
        <v/>
      </c>
      <c r="AL173" s="1" t="str">
        <f t="shared" si="104"/>
        <v>3pm-8pm</v>
      </c>
      <c r="AM173" s="1" t="str">
        <f t="shared" si="105"/>
        <v>3pm-8pm</v>
      </c>
      <c r="AN173" s="1" t="str">
        <f t="shared" si="106"/>
        <v>3pm-8pm</v>
      </c>
      <c r="AO173" s="1" t="str">
        <f t="shared" si="107"/>
        <v>3pm-8pm</v>
      </c>
      <c r="AP173" s="1" t="str">
        <f t="shared" si="108"/>
        <v>3pm-8pm</v>
      </c>
      <c r="AQ173" s="1" t="str">
        <f t="shared" si="109"/>
        <v>3pm-8pm</v>
      </c>
      <c r="AR173" s="4"/>
      <c r="AU173" s="1" t="s">
        <v>304</v>
      </c>
      <c r="AV173" s="5" t="s">
        <v>312</v>
      </c>
      <c r="AW173" s="5" t="s">
        <v>313</v>
      </c>
      <c r="AX173" s="6" t="str">
        <f t="shared" si="110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3" s="1" t="str">
        <f t="shared" si="111"/>
        <v/>
      </c>
      <c r="AZ173" s="1" t="str">
        <f t="shared" si="112"/>
        <v/>
      </c>
      <c r="BA173" s="1" t="str">
        <f t="shared" si="113"/>
        <v>&lt;img src=@img/hard.png@&gt;</v>
      </c>
      <c r="BB173" s="1" t="str">
        <f t="shared" si="114"/>
        <v>&lt;img src=@img/drinkicon.png@&gt;</v>
      </c>
      <c r="BC173" s="1" t="str">
        <f t="shared" si="115"/>
        <v/>
      </c>
      <c r="BD173" s="1" t="str">
        <f t="shared" si="116"/>
        <v>&lt;img src=@img/hard.png@&gt;&lt;img src=@img/drinkicon.png@&gt;</v>
      </c>
      <c r="BE173" s="1" t="str">
        <f t="shared" si="117"/>
        <v>drink hard low old</v>
      </c>
      <c r="BF173" s="1" t="str">
        <f t="shared" si="118"/>
        <v>Old Town</v>
      </c>
      <c r="BG173" s="1">
        <v>40.587409999999998</v>
      </c>
      <c r="BH173" s="1">
        <v>-105.07661</v>
      </c>
      <c r="BI173" s="1" t="str">
        <f t="shared" si="119"/>
        <v>[40.58741,-105.07661],</v>
      </c>
    </row>
    <row r="174" spans="2:64" ht="21" customHeight="1" x14ac:dyDescent="0.25">
      <c r="B174" s="1" t="s">
        <v>658</v>
      </c>
      <c r="C174" s="1" t="s">
        <v>314</v>
      </c>
      <c r="G174" s="9" t="s">
        <v>659</v>
      </c>
      <c r="W174" s="1" t="str">
        <f t="shared" si="89"/>
        <v/>
      </c>
      <c r="X174" s="1" t="str">
        <f t="shared" si="90"/>
        <v/>
      </c>
      <c r="Y174" s="1" t="str">
        <f t="shared" si="91"/>
        <v/>
      </c>
      <c r="Z174" s="1" t="str">
        <f t="shared" si="92"/>
        <v/>
      </c>
      <c r="AA174" s="1" t="str">
        <f t="shared" si="93"/>
        <v/>
      </c>
      <c r="AB174" s="1" t="str">
        <f t="shared" si="94"/>
        <v/>
      </c>
      <c r="AC174" s="1" t="str">
        <f t="shared" si="95"/>
        <v/>
      </c>
      <c r="AD174" s="1" t="str">
        <f t="shared" si="96"/>
        <v/>
      </c>
      <c r="AE174" s="1" t="str">
        <f t="shared" si="97"/>
        <v/>
      </c>
      <c r="AF174" s="1" t="str">
        <f t="shared" si="98"/>
        <v/>
      </c>
      <c r="AG174" s="1" t="str">
        <f t="shared" si="99"/>
        <v/>
      </c>
      <c r="AH174" s="1" t="str">
        <f t="shared" si="100"/>
        <v/>
      </c>
      <c r="AI174" s="1" t="str">
        <f t="shared" si="101"/>
        <v/>
      </c>
      <c r="AJ174" s="1" t="str">
        <f t="shared" si="102"/>
        <v/>
      </c>
      <c r="AK174" s="1" t="str">
        <f t="shared" si="103"/>
        <v/>
      </c>
      <c r="AL174" s="1" t="str">
        <f t="shared" si="104"/>
        <v/>
      </c>
      <c r="AM174" s="1" t="str">
        <f t="shared" si="105"/>
        <v/>
      </c>
      <c r="AN174" s="1" t="str">
        <f t="shared" si="106"/>
        <v/>
      </c>
      <c r="AO174" s="1" t="str">
        <f t="shared" si="107"/>
        <v/>
      </c>
      <c r="AP174" s="1" t="str">
        <f t="shared" si="108"/>
        <v/>
      </c>
      <c r="AQ174" s="1" t="str">
        <f t="shared" si="109"/>
        <v/>
      </c>
      <c r="AU174" s="1" t="s">
        <v>28</v>
      </c>
      <c r="AV174" s="1" t="b">
        <v>0</v>
      </c>
      <c r="AW174" s="1" t="b">
        <v>0</v>
      </c>
      <c r="AX174" s="6" t="str">
        <f t="shared" si="110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4" s="1" t="str">
        <f t="shared" si="111"/>
        <v/>
      </c>
      <c r="AZ174" s="1" t="str">
        <f t="shared" si="112"/>
        <v/>
      </c>
      <c r="BA174" s="1" t="str">
        <f t="shared" si="113"/>
        <v>&lt;img src=@img/medium.png@&gt;</v>
      </c>
      <c r="BB174" s="1" t="str">
        <f t="shared" si="114"/>
        <v/>
      </c>
      <c r="BC174" s="1" t="str">
        <f t="shared" si="115"/>
        <v/>
      </c>
      <c r="BD174" s="1" t="str">
        <f t="shared" si="116"/>
        <v>&lt;img src=@img/medium.png@&gt;</v>
      </c>
      <c r="BE174" s="1" t="str">
        <f t="shared" si="117"/>
        <v>medium  campus</v>
      </c>
      <c r="BF174" s="1" t="str">
        <f t="shared" si="118"/>
        <v>Near Campus</v>
      </c>
      <c r="BG174" s="1">
        <v>40.578440000000001</v>
      </c>
      <c r="BH174" s="1">
        <v>-105.07856</v>
      </c>
      <c r="BI174" s="1" t="str">
        <f t="shared" si="119"/>
        <v>[40.57844,-105.07856],</v>
      </c>
    </row>
    <row r="175" spans="2:64" ht="21" customHeight="1" x14ac:dyDescent="0.25">
      <c r="B175" s="1" t="s">
        <v>292</v>
      </c>
      <c r="C175" s="1" t="s">
        <v>434</v>
      </c>
      <c r="D175" s="1" t="s">
        <v>293</v>
      </c>
      <c r="E175" s="1" t="s">
        <v>54</v>
      </c>
      <c r="G175" s="9" t="s">
        <v>300</v>
      </c>
      <c r="H175" s="1">
        <v>1100</v>
      </c>
      <c r="I175" s="1">
        <v>1900</v>
      </c>
      <c r="J175" s="1">
        <v>1100</v>
      </c>
      <c r="K175" s="1">
        <v>2400</v>
      </c>
      <c r="L175" s="1">
        <v>1100</v>
      </c>
      <c r="M175" s="1">
        <v>2300</v>
      </c>
      <c r="N175" s="1">
        <v>1100</v>
      </c>
      <c r="O175" s="1">
        <v>2400</v>
      </c>
      <c r="P175" s="1">
        <v>1100</v>
      </c>
      <c r="Q175" s="1">
        <v>2400</v>
      </c>
      <c r="R175" s="1">
        <v>1100</v>
      </c>
      <c r="S175" s="1">
        <v>1900</v>
      </c>
      <c r="T175" s="1">
        <v>1100</v>
      </c>
      <c r="U175" s="1">
        <v>1900</v>
      </c>
      <c r="V175" s="1" t="s">
        <v>521</v>
      </c>
      <c r="W175" s="1">
        <f t="shared" si="89"/>
        <v>11</v>
      </c>
      <c r="X175" s="1">
        <f t="shared" si="90"/>
        <v>19</v>
      </c>
      <c r="Y175" s="1">
        <f t="shared" si="91"/>
        <v>11</v>
      </c>
      <c r="Z175" s="1">
        <f t="shared" si="92"/>
        <v>24</v>
      </c>
      <c r="AA175" s="1">
        <f t="shared" si="93"/>
        <v>11</v>
      </c>
      <c r="AB175" s="1">
        <f t="shared" si="94"/>
        <v>23</v>
      </c>
      <c r="AC175" s="1">
        <f t="shared" si="95"/>
        <v>11</v>
      </c>
      <c r="AD175" s="1">
        <f t="shared" si="96"/>
        <v>24</v>
      </c>
      <c r="AE175" s="1">
        <f t="shared" si="97"/>
        <v>11</v>
      </c>
      <c r="AF175" s="1">
        <f t="shared" si="98"/>
        <v>24</v>
      </c>
      <c r="AG175" s="1">
        <f t="shared" si="99"/>
        <v>11</v>
      </c>
      <c r="AH175" s="1">
        <f t="shared" si="100"/>
        <v>19</v>
      </c>
      <c r="AI175" s="1">
        <f t="shared" si="101"/>
        <v>11</v>
      </c>
      <c r="AJ175" s="1">
        <f t="shared" si="102"/>
        <v>19</v>
      </c>
      <c r="AK175" s="1" t="str">
        <f t="shared" si="103"/>
        <v>11am-7pm</v>
      </c>
      <c r="AL175" s="1" t="str">
        <f t="shared" si="104"/>
        <v>11am-12am</v>
      </c>
      <c r="AM175" s="1" t="str">
        <f t="shared" si="105"/>
        <v>11am-11pm</v>
      </c>
      <c r="AN175" s="1" t="str">
        <f t="shared" si="106"/>
        <v>11am-12am</v>
      </c>
      <c r="AO175" s="1" t="str">
        <f t="shared" si="107"/>
        <v>11am-12am</v>
      </c>
      <c r="AP175" s="1" t="str">
        <f t="shared" si="108"/>
        <v>11am-7pm</v>
      </c>
      <c r="AQ175" s="1" t="str">
        <f t="shared" si="109"/>
        <v>11am-7pm</v>
      </c>
      <c r="AR175" s="14" t="s">
        <v>373</v>
      </c>
      <c r="AU175" s="1" t="s">
        <v>304</v>
      </c>
      <c r="AV175" s="5" t="s">
        <v>313</v>
      </c>
      <c r="AW175" s="5" t="s">
        <v>313</v>
      </c>
      <c r="AX175" s="6" t="str">
        <f t="shared" si="110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5" s="1" t="str">
        <f t="shared" si="111"/>
        <v/>
      </c>
      <c r="AZ175" s="1" t="str">
        <f t="shared" si="112"/>
        <v/>
      </c>
      <c r="BA175" s="1" t="str">
        <f t="shared" si="113"/>
        <v>&lt;img src=@img/hard.png@&gt;</v>
      </c>
      <c r="BB175" s="1" t="str">
        <f t="shared" si="114"/>
        <v/>
      </c>
      <c r="BC175" s="1" t="str">
        <f t="shared" si="115"/>
        <v/>
      </c>
      <c r="BD175" s="1" t="str">
        <f t="shared" si="116"/>
        <v>&lt;img src=@img/hard.png@&gt;</v>
      </c>
      <c r="BE175" s="1" t="str">
        <f t="shared" si="117"/>
        <v>hard low old</v>
      </c>
      <c r="BF175" s="1" t="str">
        <f t="shared" si="118"/>
        <v>Old Town</v>
      </c>
      <c r="BG175" s="1">
        <v>40.587395000000001</v>
      </c>
      <c r="BH175" s="1">
        <v>-105.078292</v>
      </c>
      <c r="BI175" s="1" t="str">
        <f t="shared" si="119"/>
        <v>[40.587395,-105.078292],</v>
      </c>
      <c r="BK175" s="1" t="str">
        <f>IF(BJ175&gt;0,"&lt;img src=@img/kidicon.png@&gt;","")</f>
        <v/>
      </c>
    </row>
    <row r="176" spans="2:64" ht="21" customHeight="1" x14ac:dyDescent="0.25">
      <c r="B176" s="1" t="s">
        <v>409</v>
      </c>
      <c r="C176" s="1" t="s">
        <v>434</v>
      </c>
      <c r="D176" s="1" t="s">
        <v>380</v>
      </c>
      <c r="E176" s="1" t="s">
        <v>439</v>
      </c>
      <c r="G176" s="9" t="s">
        <v>442</v>
      </c>
      <c r="W176" s="1" t="str">
        <f t="shared" si="89"/>
        <v/>
      </c>
      <c r="X176" s="1" t="str">
        <f t="shared" si="90"/>
        <v/>
      </c>
      <c r="Y176" s="1" t="str">
        <f t="shared" si="91"/>
        <v/>
      </c>
      <c r="Z176" s="1" t="str">
        <f t="shared" si="92"/>
        <v/>
      </c>
      <c r="AA176" s="1" t="str">
        <f t="shared" si="93"/>
        <v/>
      </c>
      <c r="AB176" s="1" t="str">
        <f t="shared" si="94"/>
        <v/>
      </c>
      <c r="AC176" s="1" t="str">
        <f t="shared" si="95"/>
        <v/>
      </c>
      <c r="AD176" s="1" t="str">
        <f t="shared" si="96"/>
        <v/>
      </c>
      <c r="AE176" s="1" t="str">
        <f t="shared" si="97"/>
        <v/>
      </c>
      <c r="AF176" s="1" t="str">
        <f t="shared" si="98"/>
        <v/>
      </c>
      <c r="AG176" s="1" t="str">
        <f t="shared" si="99"/>
        <v/>
      </c>
      <c r="AH176" s="1" t="str">
        <f t="shared" si="100"/>
        <v/>
      </c>
      <c r="AI176" s="1" t="str">
        <f t="shared" si="101"/>
        <v/>
      </c>
      <c r="AJ176" s="1" t="str">
        <f t="shared" si="102"/>
        <v/>
      </c>
      <c r="AK176" s="1" t="str">
        <f t="shared" si="103"/>
        <v/>
      </c>
      <c r="AL176" s="1" t="str">
        <f t="shared" si="104"/>
        <v/>
      </c>
      <c r="AM176" s="1" t="str">
        <f t="shared" si="105"/>
        <v/>
      </c>
      <c r="AN176" s="1" t="str">
        <f t="shared" si="106"/>
        <v/>
      </c>
      <c r="AO176" s="1" t="str">
        <f t="shared" si="107"/>
        <v/>
      </c>
      <c r="AP176" s="1" t="str">
        <f t="shared" si="108"/>
        <v/>
      </c>
      <c r="AQ176" s="1" t="str">
        <f t="shared" si="109"/>
        <v/>
      </c>
      <c r="AR176" s="1" t="s">
        <v>410</v>
      </c>
      <c r="AS176" s="1" t="s">
        <v>301</v>
      </c>
      <c r="AU176" s="1" t="s">
        <v>28</v>
      </c>
      <c r="AV176" s="5" t="s">
        <v>313</v>
      </c>
      <c r="AW176" s="5" t="s">
        <v>313</v>
      </c>
      <c r="AX176" s="6" t="str">
        <f t="shared" si="110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6" s="1" t="str">
        <f t="shared" si="111"/>
        <v>&lt;img src=@img/outdoor.png@&gt;</v>
      </c>
      <c r="AZ176" s="1" t="str">
        <f t="shared" si="112"/>
        <v/>
      </c>
      <c r="BA176" s="1" t="str">
        <f t="shared" si="113"/>
        <v>&lt;img src=@img/medium.png@&gt;</v>
      </c>
      <c r="BB176" s="1" t="str">
        <f t="shared" si="114"/>
        <v/>
      </c>
      <c r="BC176" s="1" t="str">
        <f t="shared" si="115"/>
        <v/>
      </c>
      <c r="BD176" s="1" t="str">
        <f t="shared" si="116"/>
        <v>&lt;img src=@img/outdoor.png@&gt;&lt;img src=@img/medium.png@&gt;</v>
      </c>
      <c r="BE176" s="1" t="str">
        <f t="shared" si="117"/>
        <v>outdoor medium med old</v>
      </c>
      <c r="BF176" s="1" t="str">
        <f t="shared" si="118"/>
        <v>Old Town</v>
      </c>
      <c r="BG176" s="1">
        <v>40.589368999999998</v>
      </c>
      <c r="BH176" s="1">
        <v>-105.07445800000001</v>
      </c>
      <c r="BI176" s="1" t="str">
        <f t="shared" si="119"/>
        <v>[40.589369,-105.074458],</v>
      </c>
      <c r="BK176" s="1" t="str">
        <f>IF(BJ176&gt;0,"&lt;img src=@img/kidicon.png@&gt;","")</f>
        <v/>
      </c>
    </row>
    <row r="177" spans="2:63" ht="21" customHeight="1" x14ac:dyDescent="0.25">
      <c r="B177" s="1" t="s">
        <v>660</v>
      </c>
      <c r="C177" s="1" t="s">
        <v>437</v>
      </c>
      <c r="G177" s="9" t="s">
        <v>661</v>
      </c>
      <c r="W177" s="1" t="str">
        <f t="shared" si="89"/>
        <v/>
      </c>
      <c r="X177" s="1" t="str">
        <f t="shared" si="90"/>
        <v/>
      </c>
      <c r="Y177" s="1" t="str">
        <f t="shared" si="91"/>
        <v/>
      </c>
      <c r="Z177" s="1" t="str">
        <f t="shared" si="92"/>
        <v/>
      </c>
      <c r="AA177" s="1" t="str">
        <f t="shared" si="93"/>
        <v/>
      </c>
      <c r="AB177" s="1" t="str">
        <f t="shared" si="94"/>
        <v/>
      </c>
      <c r="AC177" s="1" t="str">
        <f t="shared" si="95"/>
        <v/>
      </c>
      <c r="AD177" s="1" t="str">
        <f t="shared" si="96"/>
        <v/>
      </c>
      <c r="AE177" s="1" t="str">
        <f t="shared" si="97"/>
        <v/>
      </c>
      <c r="AF177" s="1" t="str">
        <f t="shared" si="98"/>
        <v/>
      </c>
      <c r="AG177" s="1" t="str">
        <f t="shared" si="99"/>
        <v/>
      </c>
      <c r="AH177" s="1" t="str">
        <f t="shared" si="100"/>
        <v/>
      </c>
      <c r="AI177" s="1" t="str">
        <f t="shared" si="101"/>
        <v/>
      </c>
      <c r="AJ177" s="1" t="str">
        <f t="shared" si="102"/>
        <v/>
      </c>
      <c r="AK177" s="1" t="str">
        <f t="shared" si="103"/>
        <v/>
      </c>
      <c r="AL177" s="1" t="str">
        <f t="shared" si="104"/>
        <v/>
      </c>
      <c r="AM177" s="1" t="str">
        <f t="shared" si="105"/>
        <v/>
      </c>
      <c r="AN177" s="1" t="str">
        <f t="shared" si="106"/>
        <v/>
      </c>
      <c r="AO177" s="1" t="str">
        <f t="shared" si="107"/>
        <v/>
      </c>
      <c r="AP177" s="1" t="str">
        <f t="shared" si="108"/>
        <v/>
      </c>
      <c r="AQ177" s="1" t="str">
        <f t="shared" si="109"/>
        <v/>
      </c>
      <c r="AR177" s="15" t="s">
        <v>662</v>
      </c>
      <c r="AU177" s="1" t="s">
        <v>28</v>
      </c>
      <c r="AV177" s="1" t="b">
        <v>0</v>
      </c>
      <c r="AW177" s="1" t="b">
        <v>0</v>
      </c>
      <c r="AX177" s="6" t="str">
        <f t="shared" si="110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77" s="1" t="str">
        <f t="shared" si="111"/>
        <v/>
      </c>
      <c r="AZ177" s="1" t="str">
        <f t="shared" si="112"/>
        <v/>
      </c>
      <c r="BA177" s="1" t="str">
        <f t="shared" si="113"/>
        <v>&lt;img src=@img/medium.png@&gt;</v>
      </c>
      <c r="BB177" s="1" t="str">
        <f t="shared" si="114"/>
        <v/>
      </c>
      <c r="BC177" s="1" t="str">
        <f t="shared" si="115"/>
        <v/>
      </c>
      <c r="BD177" s="1" t="str">
        <f t="shared" si="116"/>
        <v>&lt;img src=@img/medium.png@&gt;</v>
      </c>
      <c r="BE177" s="1" t="str">
        <f t="shared" si="117"/>
        <v>medium  cwest</v>
      </c>
      <c r="BF177" s="1" t="str">
        <f t="shared" si="118"/>
        <v>Campus West</v>
      </c>
      <c r="BG177" s="1">
        <v>40.574289999999998</v>
      </c>
      <c r="BH177" s="1">
        <v>-105.0971</v>
      </c>
      <c r="BI177" s="1" t="str">
        <f t="shared" si="119"/>
        <v>[40.57429,-105.0971],</v>
      </c>
    </row>
    <row r="178" spans="2:63" ht="21" customHeight="1" x14ac:dyDescent="0.25">
      <c r="B178" s="1" t="s">
        <v>682</v>
      </c>
      <c r="E178" s="1" t="s">
        <v>439</v>
      </c>
      <c r="G178" s="1" t="s">
        <v>706</v>
      </c>
      <c r="W178" s="1" t="str">
        <f t="shared" si="89"/>
        <v/>
      </c>
      <c r="X178" s="1" t="str">
        <f t="shared" si="90"/>
        <v/>
      </c>
      <c r="Y178" s="1" t="str">
        <f t="shared" si="91"/>
        <v/>
      </c>
      <c r="Z178" s="1" t="str">
        <f t="shared" si="92"/>
        <v/>
      </c>
      <c r="AA178" s="1" t="str">
        <f t="shared" si="93"/>
        <v/>
      </c>
      <c r="AB178" s="1" t="str">
        <f t="shared" si="94"/>
        <v/>
      </c>
      <c r="AC178" s="1" t="str">
        <f t="shared" si="95"/>
        <v/>
      </c>
      <c r="AD178" s="1" t="str">
        <f t="shared" si="96"/>
        <v/>
      </c>
      <c r="AE178" s="1" t="str">
        <f t="shared" si="97"/>
        <v/>
      </c>
      <c r="AF178" s="1" t="str">
        <f t="shared" si="98"/>
        <v/>
      </c>
      <c r="AG178" s="1" t="str">
        <f t="shared" si="99"/>
        <v/>
      </c>
      <c r="AH178" s="1" t="str">
        <f t="shared" si="100"/>
        <v/>
      </c>
      <c r="AI178" s="1" t="str">
        <f t="shared" si="101"/>
        <v/>
      </c>
      <c r="AJ178" s="1" t="str">
        <f t="shared" si="102"/>
        <v/>
      </c>
      <c r="AK178" s="1" t="str">
        <f t="shared" si="103"/>
        <v/>
      </c>
      <c r="AL178" s="1" t="str">
        <f t="shared" si="104"/>
        <v/>
      </c>
      <c r="AM178" s="1" t="str">
        <f t="shared" si="105"/>
        <v/>
      </c>
      <c r="AN178" s="1" t="str">
        <f t="shared" si="106"/>
        <v/>
      </c>
      <c r="AO178" s="1" t="str">
        <f t="shared" si="107"/>
        <v/>
      </c>
      <c r="AP178" s="1" t="str">
        <f t="shared" si="108"/>
        <v/>
      </c>
      <c r="AQ178" s="1" t="str">
        <f t="shared" si="109"/>
        <v/>
      </c>
      <c r="AU178" s="1" t="s">
        <v>305</v>
      </c>
      <c r="AV178" s="5" t="s">
        <v>313</v>
      </c>
      <c r="AW178" s="5" t="s">
        <v>313</v>
      </c>
      <c r="AX178" s="6" t="str">
        <f t="shared" si="110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78" s="1" t="str">
        <f t="shared" si="111"/>
        <v/>
      </c>
      <c r="AZ178" s="1" t="str">
        <f t="shared" si="112"/>
        <v/>
      </c>
      <c r="BA178" s="1" t="str">
        <f t="shared" si="113"/>
        <v>&lt;img src=@img/easy.png@&gt;</v>
      </c>
      <c r="BB178" s="1" t="str">
        <f t="shared" si="114"/>
        <v/>
      </c>
      <c r="BC178" s="1" t="str">
        <f t="shared" si="115"/>
        <v/>
      </c>
      <c r="BD178" s="1" t="str">
        <f t="shared" si="116"/>
        <v>&lt;img src=@img/easy.png@&gt;</v>
      </c>
      <c r="BE178" s="1" t="str">
        <f t="shared" si="117"/>
        <v xml:space="preserve">easy med </v>
      </c>
      <c r="BF178" s="1" t="str">
        <f t="shared" si="118"/>
        <v/>
      </c>
      <c r="BG178" s="1">
        <v>40.552579999999999</v>
      </c>
      <c r="BH178" s="1">
        <v>-105.09672999999999</v>
      </c>
      <c r="BI178" s="1" t="str">
        <f t="shared" si="119"/>
        <v>[40.55258,-105.09673],</v>
      </c>
    </row>
    <row r="179" spans="2:63" ht="21" customHeight="1" x14ac:dyDescent="0.25">
      <c r="B179" s="1" t="s">
        <v>128</v>
      </c>
      <c r="C179" s="1" t="s">
        <v>314</v>
      </c>
      <c r="D179" s="1" t="s">
        <v>129</v>
      </c>
      <c r="E179" s="1" t="s">
        <v>54</v>
      </c>
      <c r="G179" s="3" t="s">
        <v>130</v>
      </c>
      <c r="W179" s="1" t="str">
        <f t="shared" si="89"/>
        <v/>
      </c>
      <c r="X179" s="1" t="str">
        <f t="shared" si="90"/>
        <v/>
      </c>
      <c r="Y179" s="1" t="str">
        <f t="shared" si="91"/>
        <v/>
      </c>
      <c r="Z179" s="1" t="str">
        <f t="shared" si="92"/>
        <v/>
      </c>
      <c r="AA179" s="1" t="str">
        <f t="shared" si="93"/>
        <v/>
      </c>
      <c r="AB179" s="1" t="str">
        <f t="shared" si="94"/>
        <v/>
      </c>
      <c r="AC179" s="1" t="str">
        <f t="shared" si="95"/>
        <v/>
      </c>
      <c r="AD179" s="1" t="str">
        <f t="shared" si="96"/>
        <v/>
      </c>
      <c r="AE179" s="1" t="str">
        <f t="shared" si="97"/>
        <v/>
      </c>
      <c r="AF179" s="1" t="str">
        <f t="shared" si="98"/>
        <v/>
      </c>
      <c r="AG179" s="1" t="str">
        <f t="shared" si="99"/>
        <v/>
      </c>
      <c r="AH179" s="1" t="str">
        <f t="shared" si="100"/>
        <v/>
      </c>
      <c r="AI179" s="1" t="str">
        <f t="shared" si="101"/>
        <v/>
      </c>
      <c r="AJ179" s="1" t="str">
        <f t="shared" si="102"/>
        <v/>
      </c>
      <c r="AK179" s="1" t="str">
        <f t="shared" si="103"/>
        <v/>
      </c>
      <c r="AL179" s="1" t="str">
        <f t="shared" si="104"/>
        <v/>
      </c>
      <c r="AM179" s="1" t="str">
        <f t="shared" si="105"/>
        <v/>
      </c>
      <c r="AN179" s="1" t="str">
        <f t="shared" si="106"/>
        <v/>
      </c>
      <c r="AO179" s="1" t="str">
        <f t="shared" si="107"/>
        <v/>
      </c>
      <c r="AP179" s="1" t="str">
        <f t="shared" si="108"/>
        <v/>
      </c>
      <c r="AQ179" s="1" t="str">
        <f t="shared" si="109"/>
        <v/>
      </c>
      <c r="AR179" s="4" t="s">
        <v>335</v>
      </c>
      <c r="AS179" s="1" t="s">
        <v>301</v>
      </c>
      <c r="AT179" s="1" t="s">
        <v>311</v>
      </c>
      <c r="AU179" s="1" t="s">
        <v>28</v>
      </c>
      <c r="AV179" s="5" t="s">
        <v>313</v>
      </c>
      <c r="AW179" s="5" t="s">
        <v>313</v>
      </c>
      <c r="AX179" s="6" t="str">
        <f t="shared" si="110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79" s="1" t="str">
        <f t="shared" si="111"/>
        <v>&lt;img src=@img/outdoor.png@&gt;</v>
      </c>
      <c r="AZ179" s="1" t="str">
        <f t="shared" si="112"/>
        <v>&lt;img src=@img/pets.png@&gt;</v>
      </c>
      <c r="BA179" s="1" t="str">
        <f t="shared" si="113"/>
        <v>&lt;img src=@img/medium.png@&gt;</v>
      </c>
      <c r="BB179" s="1" t="str">
        <f t="shared" si="114"/>
        <v/>
      </c>
      <c r="BC179" s="1" t="str">
        <f t="shared" si="115"/>
        <v/>
      </c>
      <c r="BD179" s="1" t="str">
        <f t="shared" si="116"/>
        <v>&lt;img src=@img/outdoor.png@&gt;&lt;img src=@img/pets.png@&gt;&lt;img src=@img/medium.png@&gt;</v>
      </c>
      <c r="BE179" s="1" t="str">
        <f t="shared" si="117"/>
        <v>outdoor pet medium low campus</v>
      </c>
      <c r="BF179" s="1" t="str">
        <f t="shared" si="118"/>
        <v>Near Campus</v>
      </c>
      <c r="BG179" s="1">
        <v>40.568157999999997</v>
      </c>
      <c r="BH179" s="1">
        <v>-105.076488</v>
      </c>
      <c r="BI179" s="1" t="str">
        <f t="shared" si="119"/>
        <v>[40.568158,-105.076488],</v>
      </c>
      <c r="BK179" s="1" t="str">
        <f>IF(BJ179&gt;0,"&lt;img src=@img/kidicon.png@&gt;","")</f>
        <v/>
      </c>
    </row>
    <row r="180" spans="2:63" ht="21" customHeight="1" x14ac:dyDescent="0.25">
      <c r="B180" s="1" t="s">
        <v>568</v>
      </c>
      <c r="C180" s="1" t="s">
        <v>315</v>
      </c>
      <c r="D180" s="1" t="s">
        <v>380</v>
      </c>
      <c r="E180" s="1" t="s">
        <v>439</v>
      </c>
      <c r="G180" s="3" t="s">
        <v>569</v>
      </c>
      <c r="W180" s="1" t="str">
        <f t="shared" si="89"/>
        <v/>
      </c>
      <c r="X180" s="1" t="str">
        <f t="shared" si="90"/>
        <v/>
      </c>
      <c r="Y180" s="1" t="str">
        <f t="shared" si="91"/>
        <v/>
      </c>
      <c r="Z180" s="1" t="str">
        <f t="shared" si="92"/>
        <v/>
      </c>
      <c r="AA180" s="1" t="str">
        <f t="shared" si="93"/>
        <v/>
      </c>
      <c r="AB180" s="1" t="str">
        <f t="shared" si="94"/>
        <v/>
      </c>
      <c r="AC180" s="1" t="str">
        <f t="shared" si="95"/>
        <v/>
      </c>
      <c r="AD180" s="1" t="str">
        <f t="shared" si="96"/>
        <v/>
      </c>
      <c r="AE180" s="1" t="str">
        <f t="shared" si="97"/>
        <v/>
      </c>
      <c r="AF180" s="1" t="str">
        <f t="shared" si="98"/>
        <v/>
      </c>
      <c r="AG180" s="1" t="str">
        <f t="shared" si="99"/>
        <v/>
      </c>
      <c r="AH180" s="1" t="str">
        <f t="shared" si="100"/>
        <v/>
      </c>
      <c r="AI180" s="1" t="str">
        <f t="shared" si="101"/>
        <v/>
      </c>
      <c r="AJ180" s="1" t="str">
        <f t="shared" si="102"/>
        <v/>
      </c>
      <c r="AK180" s="1" t="str">
        <f t="shared" si="103"/>
        <v/>
      </c>
      <c r="AL180" s="1" t="str">
        <f t="shared" si="104"/>
        <v/>
      </c>
      <c r="AM180" s="1" t="str">
        <f t="shared" si="105"/>
        <v/>
      </c>
      <c r="AN180" s="1" t="str">
        <f t="shared" si="106"/>
        <v/>
      </c>
      <c r="AO180" s="1" t="str">
        <f t="shared" si="107"/>
        <v/>
      </c>
      <c r="AP180" s="1" t="str">
        <f t="shared" si="108"/>
        <v/>
      </c>
      <c r="AQ180" s="1" t="str">
        <f t="shared" si="109"/>
        <v/>
      </c>
      <c r="AR180" s="15" t="s">
        <v>570</v>
      </c>
      <c r="AS180" s="1" t="s">
        <v>301</v>
      </c>
      <c r="AU180" s="1" t="s">
        <v>305</v>
      </c>
      <c r="AV180" s="5" t="s">
        <v>313</v>
      </c>
      <c r="AW180" s="5" t="s">
        <v>313</v>
      </c>
      <c r="AX180" s="6" t="str">
        <f t="shared" si="110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0" s="1" t="str">
        <f t="shared" si="111"/>
        <v>&lt;img src=@img/outdoor.png@&gt;</v>
      </c>
      <c r="AZ180" s="1" t="str">
        <f t="shared" si="112"/>
        <v/>
      </c>
      <c r="BA180" s="1" t="str">
        <f t="shared" si="113"/>
        <v>&lt;img src=@img/easy.png@&gt;</v>
      </c>
      <c r="BB180" s="1" t="str">
        <f t="shared" si="114"/>
        <v/>
      </c>
      <c r="BC180" s="1" t="str">
        <f t="shared" si="115"/>
        <v/>
      </c>
      <c r="BD180" s="1" t="str">
        <f t="shared" si="116"/>
        <v>&lt;img src=@img/outdoor.png@&gt;&lt;img src=@img/easy.png@&gt;</v>
      </c>
      <c r="BE180" s="1" t="str">
        <f t="shared" si="117"/>
        <v>outdoor easy med midtown</v>
      </c>
      <c r="BF180" s="1" t="str">
        <f t="shared" si="118"/>
        <v>Midtown</v>
      </c>
      <c r="BG180" s="1">
        <v>40.551969999999997</v>
      </c>
      <c r="BH180" s="1">
        <v>-105.03718000000001</v>
      </c>
      <c r="BI180" s="1" t="str">
        <f t="shared" si="119"/>
        <v>[40.55197,-105.03718],</v>
      </c>
    </row>
    <row r="181" spans="2:63" ht="21" customHeight="1" x14ac:dyDescent="0.25">
      <c r="B181" s="1" t="s">
        <v>663</v>
      </c>
      <c r="C181" s="1" t="s">
        <v>315</v>
      </c>
      <c r="G181" s="9" t="s">
        <v>664</v>
      </c>
      <c r="J181" s="1">
        <v>1100</v>
      </c>
      <c r="K181" s="1">
        <v>2400</v>
      </c>
      <c r="L181" s="1">
        <v>1100</v>
      </c>
      <c r="M181" s="1">
        <v>2400</v>
      </c>
      <c r="N181" s="1">
        <v>1100</v>
      </c>
      <c r="O181" s="1">
        <v>2400</v>
      </c>
      <c r="V181" s="1" t="s">
        <v>665</v>
      </c>
      <c r="W181" s="1" t="str">
        <f t="shared" si="89"/>
        <v/>
      </c>
      <c r="X181" s="1" t="str">
        <f t="shared" si="90"/>
        <v/>
      </c>
      <c r="Y181" s="1">
        <f t="shared" si="91"/>
        <v>11</v>
      </c>
      <c r="Z181" s="1">
        <f t="shared" si="92"/>
        <v>24</v>
      </c>
      <c r="AA181" s="1">
        <f t="shared" si="93"/>
        <v>11</v>
      </c>
      <c r="AB181" s="1">
        <f t="shared" si="94"/>
        <v>24</v>
      </c>
      <c r="AC181" s="1">
        <f t="shared" si="95"/>
        <v>11</v>
      </c>
      <c r="AD181" s="1">
        <f t="shared" si="96"/>
        <v>24</v>
      </c>
      <c r="AE181" s="1" t="str">
        <f t="shared" si="97"/>
        <v/>
      </c>
      <c r="AF181" s="1" t="str">
        <f t="shared" si="98"/>
        <v/>
      </c>
      <c r="AG181" s="1" t="str">
        <f t="shared" si="99"/>
        <v/>
      </c>
      <c r="AH181" s="1" t="str">
        <f t="shared" si="100"/>
        <v/>
      </c>
      <c r="AI181" s="1" t="str">
        <f t="shared" si="101"/>
        <v/>
      </c>
      <c r="AJ181" s="1" t="str">
        <f t="shared" si="102"/>
        <v/>
      </c>
      <c r="AK181" s="1" t="str">
        <f t="shared" si="103"/>
        <v/>
      </c>
      <c r="AL181" s="1" t="str">
        <f t="shared" si="104"/>
        <v>11am-12am</v>
      </c>
      <c r="AM181" s="1" t="str">
        <f t="shared" si="105"/>
        <v>11am-12am</v>
      </c>
      <c r="AN181" s="1" t="str">
        <f t="shared" si="106"/>
        <v>11am-12am</v>
      </c>
      <c r="AO181" s="1" t="e">
        <f t="shared" si="107"/>
        <v>#VALUE!</v>
      </c>
      <c r="AP181" s="1" t="str">
        <f t="shared" si="108"/>
        <v/>
      </c>
      <c r="AQ181" s="1" t="str">
        <f t="shared" si="109"/>
        <v/>
      </c>
      <c r="AR181" s="15" t="s">
        <v>666</v>
      </c>
      <c r="AU181" s="1" t="s">
        <v>305</v>
      </c>
      <c r="AV181" s="1" t="b">
        <v>0</v>
      </c>
      <c r="AW181" s="1" t="b">
        <v>1</v>
      </c>
      <c r="AX181" s="6" t="str">
        <f t="shared" si="110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1" s="1" t="str">
        <f t="shared" si="111"/>
        <v/>
      </c>
      <c r="AZ181" s="1" t="str">
        <f t="shared" si="112"/>
        <v/>
      </c>
      <c r="BA181" s="1" t="str">
        <f t="shared" si="113"/>
        <v>&lt;img src=@img/easy.png@&gt;</v>
      </c>
      <c r="BB181" s="1" t="str">
        <f t="shared" si="114"/>
        <v/>
      </c>
      <c r="BC181" s="1" t="str">
        <f t="shared" si="115"/>
        <v/>
      </c>
      <c r="BD181" s="1" t="str">
        <f t="shared" si="116"/>
        <v>&lt;img src=@img/easy.png@&gt;</v>
      </c>
      <c r="BE181" s="1" t="str">
        <f t="shared" si="117"/>
        <v>easy  midtown</v>
      </c>
      <c r="BF181" s="1" t="str">
        <f t="shared" si="118"/>
        <v>Midtown</v>
      </c>
      <c r="BG181" s="1">
        <v>40.57358</v>
      </c>
      <c r="BH181" s="1">
        <v>-105.05826</v>
      </c>
      <c r="BI181" s="1" t="str">
        <f t="shared" si="119"/>
        <v>[40.57358,-105.05826],</v>
      </c>
    </row>
    <row r="182" spans="2:63" ht="21" customHeight="1" x14ac:dyDescent="0.25">
      <c r="B182" s="1" t="s">
        <v>227</v>
      </c>
      <c r="C182" s="1" t="s">
        <v>434</v>
      </c>
      <c r="D182" s="1" t="s">
        <v>147</v>
      </c>
      <c r="E182" s="1" t="s">
        <v>439</v>
      </c>
      <c r="G182" s="1" t="s">
        <v>228</v>
      </c>
      <c r="W182" s="1" t="str">
        <f t="shared" si="89"/>
        <v/>
      </c>
      <c r="X182" s="1" t="str">
        <f t="shared" si="90"/>
        <v/>
      </c>
      <c r="Y182" s="1" t="str">
        <f t="shared" si="91"/>
        <v/>
      </c>
      <c r="Z182" s="1" t="str">
        <f t="shared" si="92"/>
        <v/>
      </c>
      <c r="AA182" s="1" t="str">
        <f t="shared" si="93"/>
        <v/>
      </c>
      <c r="AB182" s="1" t="str">
        <f t="shared" si="94"/>
        <v/>
      </c>
      <c r="AC182" s="1" t="str">
        <f t="shared" si="95"/>
        <v/>
      </c>
      <c r="AD182" s="1" t="str">
        <f t="shared" si="96"/>
        <v/>
      </c>
      <c r="AE182" s="1" t="str">
        <f t="shared" si="97"/>
        <v/>
      </c>
      <c r="AF182" s="1" t="str">
        <f t="shared" si="98"/>
        <v/>
      </c>
      <c r="AG182" s="1" t="str">
        <f t="shared" si="99"/>
        <v/>
      </c>
      <c r="AH182" s="1" t="str">
        <f t="shared" si="100"/>
        <v/>
      </c>
      <c r="AI182" s="1" t="str">
        <f t="shared" si="101"/>
        <v/>
      </c>
      <c r="AJ182" s="1" t="str">
        <f t="shared" si="102"/>
        <v/>
      </c>
      <c r="AK182" s="1" t="str">
        <f t="shared" si="103"/>
        <v/>
      </c>
      <c r="AL182" s="1" t="str">
        <f t="shared" si="104"/>
        <v/>
      </c>
      <c r="AM182" s="1" t="str">
        <f t="shared" si="105"/>
        <v/>
      </c>
      <c r="AN182" s="1" t="str">
        <f t="shared" si="106"/>
        <v/>
      </c>
      <c r="AO182" s="1" t="str">
        <f t="shared" si="107"/>
        <v/>
      </c>
      <c r="AP182" s="1" t="str">
        <f t="shared" si="108"/>
        <v/>
      </c>
      <c r="AQ182" s="1" t="str">
        <f t="shared" si="109"/>
        <v/>
      </c>
      <c r="AR182" s="8" t="s">
        <v>268</v>
      </c>
      <c r="AU182" s="1" t="s">
        <v>28</v>
      </c>
      <c r="AV182" s="5" t="s">
        <v>313</v>
      </c>
      <c r="AW182" s="5" t="s">
        <v>313</v>
      </c>
      <c r="AX182" s="6" t="str">
        <f t="shared" si="110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2" s="1" t="str">
        <f t="shared" si="111"/>
        <v/>
      </c>
      <c r="AZ182" s="1" t="str">
        <f t="shared" si="112"/>
        <v/>
      </c>
      <c r="BA182" s="1" t="str">
        <f t="shared" si="113"/>
        <v>&lt;img src=@img/medium.png@&gt;</v>
      </c>
      <c r="BB182" s="1" t="str">
        <f t="shared" si="114"/>
        <v/>
      </c>
      <c r="BC182" s="1" t="str">
        <f t="shared" si="115"/>
        <v/>
      </c>
      <c r="BD182" s="1" t="str">
        <f t="shared" si="116"/>
        <v>&lt;img src=@img/medium.png@&gt;</v>
      </c>
      <c r="BE182" s="1" t="str">
        <f t="shared" si="117"/>
        <v>medium med old</v>
      </c>
      <c r="BF182" s="1" t="str">
        <f t="shared" si="118"/>
        <v>Old Town</v>
      </c>
      <c r="BG182" s="1">
        <v>40.590724000000002</v>
      </c>
      <c r="BH182" s="1">
        <v>-105.073266</v>
      </c>
      <c r="BI182" s="1" t="str">
        <f t="shared" si="119"/>
        <v>[40.590724,-105.073266],</v>
      </c>
      <c r="BK182" s="1" t="str">
        <f>IF(BJ182&gt;0,"&lt;img src=@img/kidicon.png@&gt;","")</f>
        <v/>
      </c>
    </row>
    <row r="183" spans="2:63" ht="21" customHeight="1" x14ac:dyDescent="0.25">
      <c r="B183" s="17" t="s">
        <v>49</v>
      </c>
      <c r="C183" s="1" t="s">
        <v>315</v>
      </c>
      <c r="D183" s="1" t="s">
        <v>50</v>
      </c>
      <c r="E183" s="1" t="s">
        <v>439</v>
      </c>
      <c r="G183" s="3" t="s">
        <v>51</v>
      </c>
      <c r="W183" s="1" t="str">
        <f t="shared" si="89"/>
        <v/>
      </c>
      <c r="X183" s="1" t="str">
        <f t="shared" si="90"/>
        <v/>
      </c>
      <c r="Y183" s="1" t="str">
        <f t="shared" si="91"/>
        <v/>
      </c>
      <c r="Z183" s="1" t="str">
        <f t="shared" si="92"/>
        <v/>
      </c>
      <c r="AA183" s="1" t="str">
        <f t="shared" si="93"/>
        <v/>
      </c>
      <c r="AB183" s="1" t="str">
        <f t="shared" si="94"/>
        <v/>
      </c>
      <c r="AC183" s="1" t="str">
        <f t="shared" si="95"/>
        <v/>
      </c>
      <c r="AD183" s="1" t="str">
        <f t="shared" si="96"/>
        <v/>
      </c>
      <c r="AE183" s="1" t="str">
        <f t="shared" si="97"/>
        <v/>
      </c>
      <c r="AF183" s="1" t="str">
        <f t="shared" si="98"/>
        <v/>
      </c>
      <c r="AG183" s="1" t="str">
        <f t="shared" si="99"/>
        <v/>
      </c>
      <c r="AH183" s="1" t="str">
        <f t="shared" si="100"/>
        <v/>
      </c>
      <c r="AI183" s="1" t="str">
        <f t="shared" si="101"/>
        <v/>
      </c>
      <c r="AJ183" s="1" t="str">
        <f t="shared" si="102"/>
        <v/>
      </c>
      <c r="AK183" s="1" t="str">
        <f t="shared" si="103"/>
        <v/>
      </c>
      <c r="AL183" s="1" t="str">
        <f t="shared" si="104"/>
        <v/>
      </c>
      <c r="AM183" s="1" t="str">
        <f t="shared" si="105"/>
        <v/>
      </c>
      <c r="AN183" s="1" t="str">
        <f t="shared" si="106"/>
        <v/>
      </c>
      <c r="AO183" s="1" t="str">
        <f t="shared" si="107"/>
        <v/>
      </c>
      <c r="AP183" s="1" t="str">
        <f t="shared" si="108"/>
        <v/>
      </c>
      <c r="AQ183" s="1" t="str">
        <f t="shared" si="109"/>
        <v/>
      </c>
      <c r="AR183" s="1" t="s">
        <v>240</v>
      </c>
      <c r="AU183" s="1" t="s">
        <v>305</v>
      </c>
      <c r="AV183" s="5" t="s">
        <v>313</v>
      </c>
      <c r="AW183" s="5" t="s">
        <v>313</v>
      </c>
      <c r="AX183" s="6" t="str">
        <f t="shared" si="110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3" s="1" t="str">
        <f t="shared" si="111"/>
        <v/>
      </c>
      <c r="AZ183" s="1" t="str">
        <f t="shared" si="112"/>
        <v/>
      </c>
      <c r="BA183" s="1" t="str">
        <f t="shared" si="113"/>
        <v>&lt;img src=@img/easy.png@&gt;</v>
      </c>
      <c r="BB183" s="1" t="str">
        <f t="shared" si="114"/>
        <v/>
      </c>
      <c r="BC183" s="1" t="str">
        <f t="shared" si="115"/>
        <v/>
      </c>
      <c r="BD183" s="1" t="str">
        <f t="shared" si="116"/>
        <v>&lt;img src=@img/easy.png@&gt;</v>
      </c>
      <c r="BE183" s="1" t="str">
        <f t="shared" si="117"/>
        <v>easy med midtown</v>
      </c>
      <c r="BF183" s="1" t="str">
        <f t="shared" si="118"/>
        <v>Midtown</v>
      </c>
      <c r="BG183" s="1">
        <v>40.541967999999997</v>
      </c>
      <c r="BH183" s="1">
        <v>-105.079037</v>
      </c>
      <c r="BI183" s="1" t="str">
        <f t="shared" si="119"/>
        <v>[40.541968,-105.079037],</v>
      </c>
      <c r="BK183" s="1" t="str">
        <f>IF(BJ183&gt;0,"&lt;img src=@img/kidicon.png@&gt;","")</f>
        <v/>
      </c>
    </row>
    <row r="184" spans="2:63" ht="21" customHeight="1" x14ac:dyDescent="0.25">
      <c r="B184" s="1" t="s">
        <v>667</v>
      </c>
      <c r="C184" s="1" t="s">
        <v>437</v>
      </c>
      <c r="G184" s="9" t="s">
        <v>668</v>
      </c>
      <c r="W184" s="1" t="str">
        <f t="shared" si="89"/>
        <v/>
      </c>
      <c r="X184" s="1" t="str">
        <f t="shared" si="90"/>
        <v/>
      </c>
      <c r="Y184" s="1" t="str">
        <f t="shared" si="91"/>
        <v/>
      </c>
      <c r="Z184" s="1" t="str">
        <f t="shared" si="92"/>
        <v/>
      </c>
      <c r="AA184" s="1" t="str">
        <f t="shared" si="93"/>
        <v/>
      </c>
      <c r="AB184" s="1" t="str">
        <f t="shared" si="94"/>
        <v/>
      </c>
      <c r="AC184" s="1" t="str">
        <f t="shared" si="95"/>
        <v/>
      </c>
      <c r="AD184" s="1" t="str">
        <f t="shared" si="96"/>
        <v/>
      </c>
      <c r="AE184" s="1" t="str">
        <f t="shared" si="97"/>
        <v/>
      </c>
      <c r="AF184" s="1" t="str">
        <f t="shared" si="98"/>
        <v/>
      </c>
      <c r="AG184" s="1" t="str">
        <f t="shared" si="99"/>
        <v/>
      </c>
      <c r="AH184" s="1" t="str">
        <f t="shared" si="100"/>
        <v/>
      </c>
      <c r="AI184" s="1" t="str">
        <f t="shared" si="101"/>
        <v/>
      </c>
      <c r="AJ184" s="1" t="str">
        <f t="shared" si="102"/>
        <v/>
      </c>
      <c r="AK184" s="1" t="str">
        <f t="shared" si="103"/>
        <v/>
      </c>
      <c r="AL184" s="1" t="str">
        <f t="shared" si="104"/>
        <v/>
      </c>
      <c r="AM184" s="1" t="str">
        <f t="shared" si="105"/>
        <v/>
      </c>
      <c r="AN184" s="1" t="str">
        <f t="shared" si="106"/>
        <v/>
      </c>
      <c r="AO184" s="1" t="str">
        <f t="shared" si="107"/>
        <v/>
      </c>
      <c r="AP184" s="1" t="str">
        <f t="shared" si="108"/>
        <v/>
      </c>
      <c r="AQ184" s="1" t="str">
        <f t="shared" si="109"/>
        <v/>
      </c>
      <c r="AR184" s="15" t="s">
        <v>669</v>
      </c>
      <c r="AS184" s="1" t="s">
        <v>301</v>
      </c>
      <c r="AU184" s="1" t="s">
        <v>28</v>
      </c>
      <c r="AV184" s="1" t="b">
        <v>0</v>
      </c>
      <c r="AW184" s="1" t="b">
        <v>0</v>
      </c>
      <c r="AX184" s="6" t="str">
        <f t="shared" si="110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4" s="1" t="str">
        <f t="shared" si="111"/>
        <v>&lt;img src=@img/outdoor.png@&gt;</v>
      </c>
      <c r="AZ184" s="1" t="str">
        <f t="shared" si="112"/>
        <v/>
      </c>
      <c r="BA184" s="1" t="str">
        <f t="shared" si="113"/>
        <v>&lt;img src=@img/medium.png@&gt;</v>
      </c>
      <c r="BB184" s="1" t="str">
        <f t="shared" si="114"/>
        <v/>
      </c>
      <c r="BC184" s="1" t="str">
        <f t="shared" si="115"/>
        <v/>
      </c>
      <c r="BD184" s="1" t="str">
        <f t="shared" si="116"/>
        <v>&lt;img src=@img/outdoor.png@&gt;&lt;img src=@img/medium.png@&gt;</v>
      </c>
      <c r="BE184" s="1" t="str">
        <f t="shared" si="117"/>
        <v>outdoor medium  cwest</v>
      </c>
      <c r="BF184" s="1" t="str">
        <f t="shared" si="118"/>
        <v>Campus West</v>
      </c>
      <c r="BG184" s="1">
        <v>40.57488</v>
      </c>
      <c r="BH184" s="1">
        <v>-105.10039</v>
      </c>
      <c r="BI184" s="1" t="str">
        <f t="shared" si="119"/>
        <v>[40.57488,-105.10039],</v>
      </c>
    </row>
    <row r="185" spans="2:63" ht="21" customHeight="1" x14ac:dyDescent="0.25">
      <c r="B185" s="1" t="s">
        <v>229</v>
      </c>
      <c r="C185" s="1" t="s">
        <v>436</v>
      </c>
      <c r="D185" s="1" t="s">
        <v>274</v>
      </c>
      <c r="E185" s="1" t="s">
        <v>439</v>
      </c>
      <c r="G185" s="1" t="s">
        <v>230</v>
      </c>
      <c r="W185" s="1" t="str">
        <f t="shared" si="89"/>
        <v/>
      </c>
      <c r="X185" s="1" t="str">
        <f t="shared" si="90"/>
        <v/>
      </c>
      <c r="Y185" s="1" t="str">
        <f t="shared" si="91"/>
        <v/>
      </c>
      <c r="Z185" s="1" t="str">
        <f t="shared" si="92"/>
        <v/>
      </c>
      <c r="AA185" s="1" t="str">
        <f t="shared" si="93"/>
        <v/>
      </c>
      <c r="AB185" s="1" t="str">
        <f t="shared" si="94"/>
        <v/>
      </c>
      <c r="AC185" s="1" t="str">
        <f t="shared" si="95"/>
        <v/>
      </c>
      <c r="AD185" s="1" t="str">
        <f t="shared" si="96"/>
        <v/>
      </c>
      <c r="AE185" s="1" t="str">
        <f t="shared" si="97"/>
        <v/>
      </c>
      <c r="AF185" s="1" t="str">
        <f t="shared" si="98"/>
        <v/>
      </c>
      <c r="AG185" s="1" t="str">
        <f t="shared" si="99"/>
        <v/>
      </c>
      <c r="AH185" s="1" t="str">
        <f t="shared" si="100"/>
        <v/>
      </c>
      <c r="AI185" s="1" t="str">
        <f t="shared" si="101"/>
        <v/>
      </c>
      <c r="AJ185" s="1" t="str">
        <f t="shared" si="102"/>
        <v/>
      </c>
      <c r="AK185" s="1" t="str">
        <f t="shared" si="103"/>
        <v/>
      </c>
      <c r="AL185" s="1" t="str">
        <f t="shared" si="104"/>
        <v/>
      </c>
      <c r="AM185" s="1" t="str">
        <f t="shared" si="105"/>
        <v/>
      </c>
      <c r="AN185" s="1" t="str">
        <f t="shared" si="106"/>
        <v/>
      </c>
      <c r="AO185" s="1" t="str">
        <f t="shared" si="107"/>
        <v/>
      </c>
      <c r="AP185" s="1" t="str">
        <f t="shared" si="108"/>
        <v/>
      </c>
      <c r="AQ185" s="1" t="str">
        <f t="shared" si="109"/>
        <v/>
      </c>
      <c r="AR185" s="14" t="s">
        <v>364</v>
      </c>
      <c r="AS185" s="1" t="s">
        <v>301</v>
      </c>
      <c r="AT185" s="1" t="s">
        <v>311</v>
      </c>
      <c r="AU185" s="1" t="s">
        <v>28</v>
      </c>
      <c r="AV185" s="5" t="s">
        <v>313</v>
      </c>
      <c r="AW185" s="5" t="s">
        <v>313</v>
      </c>
      <c r="AX185" s="6" t="str">
        <f t="shared" si="110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5" s="1" t="str">
        <f t="shared" si="111"/>
        <v>&lt;img src=@img/outdoor.png@&gt;</v>
      </c>
      <c r="AZ185" s="1" t="str">
        <f t="shared" si="112"/>
        <v>&lt;img src=@img/pets.png@&gt;</v>
      </c>
      <c r="BA185" s="1" t="str">
        <f t="shared" si="113"/>
        <v>&lt;img src=@img/medium.png@&gt;</v>
      </c>
      <c r="BB185" s="1" t="str">
        <f t="shared" si="114"/>
        <v/>
      </c>
      <c r="BC185" s="1" t="str">
        <f t="shared" si="115"/>
        <v/>
      </c>
      <c r="BD185" s="1" t="str">
        <f t="shared" si="116"/>
        <v>&lt;img src=@img/outdoor.png@&gt;&lt;img src=@img/pets.png@&gt;&lt;img src=@img/medium.png@&gt;</v>
      </c>
      <c r="BE185" s="1" t="str">
        <f t="shared" si="117"/>
        <v>outdoor pet medium med sfoco</v>
      </c>
      <c r="BF185" s="1" t="str">
        <f t="shared" si="118"/>
        <v>South Foco</v>
      </c>
      <c r="BG185" s="1">
        <v>40.522742000000001</v>
      </c>
      <c r="BH185" s="1">
        <v>-105.078374</v>
      </c>
      <c r="BI185" s="1" t="str">
        <f t="shared" si="119"/>
        <v>[40.522742,-105.078374],</v>
      </c>
      <c r="BK185" s="1" t="str">
        <f>IF(BJ185&gt;0,"&lt;img src=@img/kidicon.png@&gt;","")</f>
        <v/>
      </c>
    </row>
    <row r="186" spans="2:63" ht="21" customHeight="1" x14ac:dyDescent="0.25">
      <c r="AV186" s="5"/>
      <c r="AW186" s="5"/>
    </row>
  </sheetData>
  <autoFilter ref="C2:C187"/>
  <sortState ref="B2:BL188">
    <sortCondition ref="B3"/>
  </sortState>
  <hyperlinks>
    <hyperlink ref="G128" r:id="rId1" display="https://www.google.com/maps/dir/Current+Location/101 S. College Avenue, Fort Collins, CO 80524"/>
    <hyperlink ref="AR40" r:id="rId2"/>
    <hyperlink ref="AR91" r:id="rId3"/>
    <hyperlink ref="AR27" r:id="rId4"/>
    <hyperlink ref="AR108" r:id="rId5"/>
    <hyperlink ref="AR19" r:id="rId6"/>
    <hyperlink ref="AR8" r:id="rId7"/>
    <hyperlink ref="AR52" r:id="rId8"/>
    <hyperlink ref="AR33" r:id="rId9"/>
    <hyperlink ref="AR61" r:id="rId10"/>
    <hyperlink ref="AR44" r:id="rId11"/>
    <hyperlink ref="AR155" r:id="rId12"/>
    <hyperlink ref="AR51" r:id="rId13"/>
    <hyperlink ref="AR119" r:id="rId14"/>
    <hyperlink ref="AR86" r:id="rId15"/>
    <hyperlink ref="AR60" r:id="rId16"/>
    <hyperlink ref="AR158" r:id="rId17"/>
    <hyperlink ref="AR143" r:id="rId18"/>
    <hyperlink ref="AR18" r:id="rId19"/>
    <hyperlink ref="AR10" r:id="rId20"/>
    <hyperlink ref="AR153" r:id="rId21"/>
    <hyperlink ref="AR84" r:id="rId22"/>
    <hyperlink ref="AR145" r:id="rId23"/>
    <hyperlink ref="AR106" r:id="rId24"/>
    <hyperlink ref="AR179" r:id="rId25"/>
    <hyperlink ref="AR85" r:id="rId26"/>
    <hyperlink ref="AR14" r:id="rId27"/>
    <hyperlink ref="AR79" r:id="rId28"/>
    <hyperlink ref="AR5" r:id="rId29"/>
    <hyperlink ref="AR7" r:id="rId30"/>
    <hyperlink ref="AR41" r:id="rId31"/>
    <hyperlink ref="AR43" r:id="rId32"/>
    <hyperlink ref="AR54" r:id="rId33"/>
    <hyperlink ref="AR76" r:id="rId34"/>
    <hyperlink ref="AR88" r:id="rId35"/>
    <hyperlink ref="AR99" r:id="rId36"/>
    <hyperlink ref="AR107" r:id="rId37"/>
    <hyperlink ref="AR109" r:id="rId38"/>
    <hyperlink ref="AR128" r:id="rId39"/>
    <hyperlink ref="AR15" r:id="rId40"/>
    <hyperlink ref="AR23" r:id="rId41"/>
    <hyperlink ref="AR59" r:id="rId42"/>
    <hyperlink ref="AR74" r:id="rId43"/>
    <hyperlink ref="AR78" r:id="rId44"/>
    <hyperlink ref="AR103" r:id="rId45"/>
    <hyperlink ref="AR121" r:id="rId46"/>
    <hyperlink ref="AR130" r:id="rId47"/>
    <hyperlink ref="AR135" r:id="rId48"/>
    <hyperlink ref="AR141" r:id="rId49"/>
    <hyperlink ref="AR161" r:id="rId50"/>
    <hyperlink ref="AR172" r:id="rId51"/>
    <hyperlink ref="AR185" r:id="rId52"/>
    <hyperlink ref="AR22" r:id="rId53"/>
    <hyperlink ref="AR55" r:id="rId54"/>
    <hyperlink ref="AR62" r:id="rId55"/>
    <hyperlink ref="AR63" r:id="rId56"/>
    <hyperlink ref="AR71" r:id="rId57"/>
    <hyperlink ref="AR93" r:id="rId58"/>
    <hyperlink ref="AR97" r:id="rId59"/>
    <hyperlink ref="AR142" r:id="rId60"/>
    <hyperlink ref="AR175" r:id="rId61"/>
    <hyperlink ref="AR56" r:id="rId62"/>
    <hyperlink ref="AR73" r:id="rId63"/>
    <hyperlink ref="AR45" r:id="rId64"/>
    <hyperlink ref="AR9" r:id="rId65"/>
    <hyperlink ref="AR165" r:id="rId66"/>
    <hyperlink ref="B11" r:id="rId67" display="https://www.yelp.com/biz/avuncular-bobs-beerhouse-fort-collins"/>
    <hyperlink ref="AR164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707</v>
      </c>
      <c r="E1" s="11" t="s">
        <v>727</v>
      </c>
    </row>
    <row r="2" spans="2:5" x14ac:dyDescent="0.25">
      <c r="B2" s="11">
        <v>40.58587</v>
      </c>
      <c r="C2" s="11">
        <v>-105.07762</v>
      </c>
      <c r="D2" s="11" t="s">
        <v>704</v>
      </c>
      <c r="E2" s="11" t="s">
        <v>728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2018-08-28T21:10:17Z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