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0316C825-72AB-4283-BF8D-F6E9E64F1BE8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102" i="1" l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5" i="1"/>
  <c r="AZ5" i="1"/>
  <c r="BA5" i="1"/>
  <c r="BB5" i="1"/>
  <c r="BC5" i="1"/>
  <c r="BE5" i="1"/>
  <c r="BF5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3" i="1"/>
  <c r="X3" i="1"/>
  <c r="Y3" i="1"/>
  <c r="AL3" i="1" s="1"/>
  <c r="Z3" i="1"/>
  <c r="AA3" i="1"/>
  <c r="AB3" i="1"/>
  <c r="AC3" i="1"/>
  <c r="AN3" i="1" s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M9" i="1" s="1"/>
  <c r="AC9" i="1"/>
  <c r="AD9" i="1"/>
  <c r="AN9" i="1" s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14" i="1"/>
  <c r="X14" i="1"/>
  <c r="Y14" i="1"/>
  <c r="Z14" i="1"/>
  <c r="AL14" i="1" s="1"/>
  <c r="AA14" i="1"/>
  <c r="AB14" i="1"/>
  <c r="AC14" i="1"/>
  <c r="AD14" i="1"/>
  <c r="AN14" i="1" s="1"/>
  <c r="AE14" i="1"/>
  <c r="AF14" i="1"/>
  <c r="AG14" i="1"/>
  <c r="AH14" i="1"/>
  <c r="AI14" i="1"/>
  <c r="AJ14" i="1"/>
  <c r="AP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N17" i="1" s="1"/>
  <c r="AD17" i="1"/>
  <c r="AE17" i="1"/>
  <c r="AO17" i="1" s="1"/>
  <c r="AF17" i="1"/>
  <c r="AG17" i="1"/>
  <c r="AH17" i="1"/>
  <c r="AI17" i="1"/>
  <c r="AJ17" i="1"/>
  <c r="AK17" i="1"/>
  <c r="AQ17" i="1"/>
  <c r="W18" i="1"/>
  <c r="AK18" i="1" s="1"/>
  <c r="X18" i="1"/>
  <c r="Y18" i="1"/>
  <c r="Z18" i="1"/>
  <c r="AA18" i="1"/>
  <c r="AB18" i="1"/>
  <c r="AM18" i="1" s="1"/>
  <c r="AC18" i="1"/>
  <c r="AD18" i="1"/>
  <c r="AE18" i="1"/>
  <c r="AF18" i="1"/>
  <c r="AG18" i="1"/>
  <c r="AH18" i="1"/>
  <c r="AI18" i="1"/>
  <c r="AJ18" i="1"/>
  <c r="AQ18" i="1" s="1"/>
  <c r="W19" i="1"/>
  <c r="X19" i="1"/>
  <c r="Y19" i="1"/>
  <c r="AL19" i="1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AK29" i="1" s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F34" i="1"/>
  <c r="AG34" i="1"/>
  <c r="AP34" i="1" s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Z36" i="1"/>
  <c r="AA36" i="1"/>
  <c r="AB36" i="1"/>
  <c r="AC36" i="1"/>
  <c r="AD36" i="1"/>
  <c r="AE36" i="1"/>
  <c r="AO36" i="1" s="1"/>
  <c r="AF36" i="1"/>
  <c r="AG36" i="1"/>
  <c r="AH36" i="1"/>
  <c r="AI36" i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N49" i="1" s="1"/>
  <c r="AE49" i="1"/>
  <c r="AF49" i="1"/>
  <c r="AG49" i="1"/>
  <c r="AH49" i="1"/>
  <c r="AI49" i="1"/>
  <c r="AJ49" i="1"/>
  <c r="W50" i="1"/>
  <c r="X50" i="1"/>
  <c r="Y50" i="1"/>
  <c r="AL50" i="1" s="1"/>
  <c r="Z50" i="1"/>
  <c r="AA50" i="1"/>
  <c r="AB50" i="1"/>
  <c r="AC50" i="1"/>
  <c r="AD50" i="1"/>
  <c r="AE50" i="1"/>
  <c r="AF50" i="1"/>
  <c r="AG50" i="1"/>
  <c r="AP50" i="1" s="1"/>
  <c r="AH50" i="1"/>
  <c r="AI50" i="1"/>
  <c r="AJ50" i="1"/>
  <c r="AK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M52" i="1"/>
  <c r="W53" i="1"/>
  <c r="X53" i="1"/>
  <c r="Y53" i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AK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N61" i="1" s="1"/>
  <c r="AE61" i="1"/>
  <c r="AF61" i="1"/>
  <c r="AG61" i="1"/>
  <c r="AH61" i="1"/>
  <c r="AP61" i="1" s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N66" i="1" s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Q71" i="1"/>
  <c r="W72" i="1"/>
  <c r="AK72" i="1" s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AL83" i="1" s="1"/>
  <c r="Z83" i="1"/>
  <c r="AA83" i="1"/>
  <c r="AB83" i="1"/>
  <c r="AC83" i="1"/>
  <c r="AD83" i="1"/>
  <c r="AE83" i="1"/>
  <c r="AF83" i="1"/>
  <c r="AG83" i="1"/>
  <c r="AH83" i="1"/>
  <c r="AI83" i="1"/>
  <c r="AJ83" i="1"/>
  <c r="AK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AK89" i="1" s="1"/>
  <c r="X89" i="1"/>
  <c r="Y89" i="1"/>
  <c r="Z89" i="1"/>
  <c r="AA89" i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N93" i="1" s="1"/>
  <c r="AD93" i="1"/>
  <c r="AE93" i="1"/>
  <c r="AF93" i="1"/>
  <c r="AG93" i="1"/>
  <c r="AH93" i="1"/>
  <c r="AI93" i="1"/>
  <c r="AJ93" i="1"/>
  <c r="AK93" i="1"/>
  <c r="W94" i="1"/>
  <c r="X94" i="1"/>
  <c r="Y94" i="1"/>
  <c r="AL94" i="1" s="1"/>
  <c r="Z94" i="1"/>
  <c r="AA94" i="1"/>
  <c r="AB94" i="1"/>
  <c r="AC94" i="1"/>
  <c r="AD94" i="1"/>
  <c r="AE94" i="1"/>
  <c r="AF94" i="1"/>
  <c r="AG94" i="1"/>
  <c r="AH94" i="1"/>
  <c r="AI94" i="1"/>
  <c r="AJ94" i="1"/>
  <c r="AK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 s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AK101" i="1" s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N109" i="1" s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O120" i="1" s="1"/>
  <c r="AF120" i="1"/>
  <c r="AG120" i="1"/>
  <c r="AH120" i="1"/>
  <c r="AI120" i="1"/>
  <c r="AJ120" i="1"/>
  <c r="AK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AK122" i="1" s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Q122" i="1"/>
  <c r="AX7" i="1"/>
  <c r="AQ119" i="1" l="1"/>
  <c r="AN117" i="1"/>
  <c r="AN111" i="1"/>
  <c r="AL111" i="1"/>
  <c r="AO108" i="1"/>
  <c r="AK108" i="1"/>
  <c r="AQ103" i="1"/>
  <c r="AK103" i="1"/>
  <c r="AP102" i="1"/>
  <c r="AN102" i="1"/>
  <c r="AN101" i="1"/>
  <c r="AL101" i="1"/>
  <c r="AN95" i="1"/>
  <c r="AL95" i="1"/>
  <c r="AP94" i="1"/>
  <c r="AN94" i="1"/>
  <c r="AP93" i="1"/>
  <c r="AQ88" i="1"/>
  <c r="AM88" i="1"/>
  <c r="AK88" i="1"/>
  <c r="AN75" i="1"/>
  <c r="AL75" i="1"/>
  <c r="AO72" i="1"/>
  <c r="AP71" i="1"/>
  <c r="AL71" i="1"/>
  <c r="AO70" i="1"/>
  <c r="AP66" i="1"/>
  <c r="AL66" i="1"/>
  <c r="AQ65" i="1"/>
  <c r="AO65" i="1"/>
  <c r="AK65" i="1"/>
  <c r="AP53" i="1"/>
  <c r="AM43" i="1"/>
  <c r="AM37" i="1"/>
  <c r="AP30" i="1"/>
  <c r="AN30" i="1"/>
  <c r="AL30" i="1"/>
  <c r="AQ19" i="1"/>
  <c r="AK15" i="1"/>
  <c r="AQ14" i="1"/>
  <c r="AK14" i="1"/>
  <c r="AQ8" i="1"/>
  <c r="AK8" i="1"/>
  <c r="AO122" i="1"/>
  <c r="AN103" i="1"/>
  <c r="AL103" i="1"/>
  <c r="AQ102" i="1"/>
  <c r="AM102" i="1"/>
  <c r="AK102" i="1"/>
  <c r="AO101" i="1"/>
  <c r="AL91" i="1"/>
  <c r="AQ81" i="1"/>
  <c r="AO81" i="1"/>
  <c r="AK81" i="1"/>
  <c r="AQ75" i="1"/>
  <c r="AK75" i="1"/>
  <c r="AP73" i="1"/>
  <c r="AN73" i="1"/>
  <c r="AK61" i="1"/>
  <c r="AN57" i="1"/>
  <c r="AL57" i="1"/>
  <c r="AM50" i="1"/>
  <c r="AP47" i="1"/>
  <c r="AL47" i="1"/>
  <c r="AN29" i="1"/>
  <c r="AL29" i="1"/>
  <c r="AK28" i="1"/>
  <c r="AP18" i="1"/>
  <c r="AN18" i="1"/>
  <c r="AL18" i="1"/>
  <c r="AK7" i="1"/>
  <c r="AQ3" i="1"/>
  <c r="AM3" i="1"/>
  <c r="AK3" i="1"/>
  <c r="BD122" i="1"/>
  <c r="AL102" i="1"/>
  <c r="AL122" i="1"/>
  <c r="AO117" i="1"/>
  <c r="AO111" i="1"/>
  <c r="AL108" i="1"/>
  <c r="AP36" i="1"/>
  <c r="AN36" i="1"/>
  <c r="AL36" i="1"/>
  <c r="AO35" i="1"/>
  <c r="AK35" i="1"/>
  <c r="AO34" i="1"/>
  <c r="AO32" i="1"/>
  <c r="AO19" i="1"/>
  <c r="AN15" i="1"/>
  <c r="AL15" i="1"/>
  <c r="AN7" i="1"/>
  <c r="AL7" i="1"/>
  <c r="AN108" i="1"/>
  <c r="AO103" i="1"/>
  <c r="AN81" i="1"/>
  <c r="AL81" i="1"/>
  <c r="AO75" i="1"/>
  <c r="AP72" i="1"/>
  <c r="AN72" i="1"/>
  <c r="AL72" i="1"/>
  <c r="AQ57" i="1"/>
  <c r="AO57" i="1"/>
  <c r="AK49" i="1"/>
  <c r="AN120" i="1"/>
  <c r="AL120" i="1"/>
  <c r="AK119" i="1"/>
  <c r="AP117" i="1"/>
  <c r="AP109" i="1"/>
  <c r="AO95" i="1"/>
  <c r="AK95" i="1"/>
  <c r="AM93" i="1"/>
  <c r="AN89" i="1"/>
  <c r="AL89" i="1"/>
  <c r="AM71" i="1"/>
  <c r="AK71" i="1"/>
  <c r="AN70" i="1"/>
  <c r="AL70" i="1"/>
  <c r="AQ66" i="1"/>
  <c r="AO66" i="1"/>
  <c r="AM66" i="1"/>
  <c r="AK66" i="1"/>
  <c r="AN65" i="1"/>
  <c r="AL65" i="1"/>
  <c r="AM61" i="1"/>
  <c r="AO58" i="1"/>
  <c r="AQ52" i="1"/>
  <c r="AP49" i="1"/>
  <c r="AP44" i="1"/>
  <c r="AN44" i="1"/>
  <c r="AL44" i="1"/>
  <c r="AP43" i="1"/>
  <c r="AP28" i="1"/>
  <c r="AN28" i="1"/>
  <c r="AL28" i="1"/>
  <c r="AN27" i="1"/>
  <c r="AL27" i="1"/>
  <c r="AP21" i="1"/>
  <c r="AP20" i="1"/>
  <c r="AP19" i="1"/>
  <c r="AQ15" i="1"/>
  <c r="AM15" i="1"/>
  <c r="AP13" i="1"/>
  <c r="AN13" i="1"/>
  <c r="AL13" i="1"/>
  <c r="AK9" i="1"/>
  <c r="AQ7" i="1"/>
  <c r="AM7" i="1"/>
  <c r="AN122" i="1"/>
  <c r="AO116" i="1"/>
  <c r="AP108" i="1"/>
  <c r="AM83" i="1"/>
  <c r="AM73" i="1"/>
  <c r="AK73" i="1"/>
  <c r="AM53" i="1"/>
  <c r="AN50" i="1"/>
  <c r="AQ47" i="1"/>
  <c r="AM47" i="1"/>
  <c r="AK47" i="1"/>
  <c r="AQ39" i="1"/>
  <c r="AQ28" i="1"/>
  <c r="AM28" i="1"/>
  <c r="AM27" i="1"/>
  <c r="AM20" i="1"/>
  <c r="AM13" i="1"/>
  <c r="AM8" i="1"/>
  <c r="AM122" i="1"/>
  <c r="AP120" i="1"/>
  <c r="AP119" i="1"/>
  <c r="AN119" i="1"/>
  <c r="AL119" i="1"/>
  <c r="AK104" i="1"/>
  <c r="AK80" i="1"/>
  <c r="AK52" i="1"/>
  <c r="AP122" i="1"/>
  <c r="AM120" i="1"/>
  <c r="AO119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1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6" i="1"/>
  <c r="BD125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7" i="1"/>
  <c r="BD123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19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19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8" i="1"/>
  <c r="BD107" i="1"/>
  <c r="BD95" i="1"/>
  <c r="BD83" i="1"/>
  <c r="BD71" i="1"/>
  <c r="BD59" i="1"/>
  <c r="BD47" i="1"/>
  <c r="BD35" i="1"/>
  <c r="BD23" i="1"/>
  <c r="BD11" i="1"/>
  <c r="BD124" i="1"/>
  <c r="BD113" i="1"/>
  <c r="BD101" i="1"/>
  <c r="BD89" i="1"/>
  <c r="BD77" i="1"/>
  <c r="BD65" i="1"/>
  <c r="BD53" i="1"/>
  <c r="BD41" i="1"/>
  <c r="BD29" i="1"/>
  <c r="BD17" i="1"/>
  <c r="BD106" i="1"/>
  <c r="BD94" i="1"/>
  <c r="BD82" i="1"/>
  <c r="BD70" i="1"/>
  <c r="BD58" i="1"/>
  <c r="BD46" i="1"/>
  <c r="BD34" i="1"/>
  <c r="BD22" i="1"/>
  <c r="BD10" i="1"/>
  <c r="BD120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X45" i="1"/>
  <c r="AX54" i="1"/>
  <c r="AX62" i="1"/>
  <c r="AX87" i="1"/>
  <c r="AX91" i="1"/>
  <c r="AX97" i="1"/>
  <c r="AX99" i="1"/>
  <c r="AX113" i="1"/>
  <c r="AX118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4" i="1"/>
  <c r="AX42" i="1"/>
  <c r="AX92" i="1"/>
  <c r="AX116" i="1"/>
  <c r="AX120" i="1"/>
  <c r="AX126" i="1"/>
  <c r="AX50" i="1"/>
  <c r="AX72" i="1"/>
  <c r="AX55" i="1"/>
  <c r="AX101" i="1"/>
  <c r="AX108" i="1"/>
  <c r="AX121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2" i="1"/>
  <c r="AX82" i="1"/>
  <c r="AX103" i="1"/>
  <c r="AX47" i="1"/>
  <c r="AX49" i="1"/>
  <c r="AX69" i="1"/>
  <c r="AX43" i="1"/>
  <c r="AX74" i="1"/>
  <c r="AX41" i="1"/>
  <c r="AX63" i="1"/>
  <c r="AX93" i="1"/>
  <c r="AX110" i="1"/>
  <c r="AX123" i="1"/>
  <c r="AX96" i="1"/>
  <c r="AX125" i="1"/>
  <c r="AX115" i="1"/>
  <c r="AX107" i="1"/>
  <c r="AX66" i="1"/>
  <c r="AX111" i="1"/>
  <c r="AX98" i="1"/>
  <c r="AX65" i="1"/>
  <c r="AX59" i="1"/>
  <c r="AX119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7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<sst xmlns="http://schemas.openxmlformats.org/spreadsheetml/2006/main" count="1265" uniqueCount="563">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</sst>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7"/>
  <sheetViews>
    <sheetView tabSelected="1" topLeftCell="XDV1" zoomScale="55" zoomScaleNormal="55" workbookViewId="0">
      <pane ySplit="1" topLeftCell="A117" activePane="bottomLeft" state="frozen"/>
      <selection pane="bottomLeft" activeCell="XFD118" sqref="XFD118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  <c r="AG1" t="s">
        <v>428</v>
      </c>
      <c r="AH1" t="s">
        <v>429</v>
      </c>
      <c r="AI1" t="s">
        <v>430</v>
      </c>
      <c r="AJ1" t="s">
        <v>431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17</v>
      </c>
      <c r="AS1" t="s">
        <v>309</v>
      </c>
      <c r="AT1" t="s">
        <v>310</v>
      </c>
      <c r="AU1" t="s">
        <v>303</v>
      </c>
      <c r="AV1" t="s">
        <v>21</v>
      </c>
      <c r="AW1" t="s">
        <v>22</v>
      </c>
      <c r="AY1" s="4"/>
      <c r="BD1" t="s">
        <v>432</v>
      </c>
      <c r="BE1" t="s">
        <v>433</v>
      </c>
      <c r="BF1" t="s">
        <v>438</v>
      </c>
      <c r="BG1" t="s">
        <v>440</v>
      </c>
      <c r="BH1" t="s">
        <v>441</v>
      </c>
      <c r="BJ1" t="s">
        <v>443</v>
      </c>
      <c r="BL1" t="s">
        <v>444</v>
      </c>
    </row>
    <row r="2" spans="2:64" x14ac:dyDescent="0.35">
      <c r="B2" t="s">
        <v>464</v>
      </c>
      <c r="C2" t="s">
        <v>436</v>
      </c>
      <c r="E2" t="s">
        <v>439</v>
      </c>
      <c r="G2" t="s">
        <v>465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466</v>
      </c>
      <c r="AU2" t="s">
        <v>305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525</v>
      </c>
    </row>
    <row r="3" spans="2:64" ht="120.65" customHeight="1" x14ac:dyDescent="0.35">
      <c r="B3" t="s">
        <v>140</v>
      </c>
      <c r="C3" t="s">
        <v>434</v>
      </c>
      <c r="D3" t="s">
        <v>141</v>
      </c>
      <c r="E3" t="s">
        <v>439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254</v>
      </c>
      <c r="AU3" t="s">
        <v>304</v>
      </c>
      <c r="AV3" s="7" t="s">
        <v>313</v>
      </c>
      <c r="AW3" s="7" t="s">
        <v>313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314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339</v>
      </c>
      <c r="AU4" t="s">
        <v>28</v>
      </c>
      <c r="AV4" s="7" t="s">
        <v>313</v>
      </c>
      <c r="AW4" s="7" t="s">
        <v>313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526</v>
      </c>
      <c r="C5" s="12" t="s">
        <v>314</v>
      </c>
      <c r="D5" s="12" t="s">
        <v>527</v>
      </c>
      <c r="E5" s="12" t="s">
        <v>54</v>
      </c>
      <c r="G5" s="14" t="s">
        <v>528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313</v>
      </c>
      <c r="AW5" s="16" t="s">
        <v>313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435</v>
      </c>
      <c r="D6" t="s">
        <v>275</v>
      </c>
      <c r="E6" t="s">
        <v>439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340</v>
      </c>
      <c r="AS6" t="s">
        <v>301</v>
      </c>
      <c r="AT6" t="s">
        <v>311</v>
      </c>
      <c r="AU6" t="s">
        <v>305</v>
      </c>
      <c r="AV6" s="7" t="s">
        <v>313</v>
      </c>
      <c r="AW6" s="7" t="s">
        <v>313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436</v>
      </c>
      <c r="D7" t="s">
        <v>66</v>
      </c>
      <c r="E7" t="s">
        <v>439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529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317</v>
      </c>
      <c r="AS7" t="s">
        <v>301</v>
      </c>
      <c r="AU7" t="s">
        <v>305</v>
      </c>
      <c r="AV7" s="7" t="s">
        <v>312</v>
      </c>
      <c r="AW7" s="7" t="s">
        <v>312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530</v>
      </c>
      <c r="C8" s="12" t="s">
        <v>434</v>
      </c>
      <c r="D8" s="12" t="s">
        <v>531</v>
      </c>
      <c r="E8" s="12" t="s">
        <v>439</v>
      </c>
      <c r="G8" s="14" t="s">
        <v>532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529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317</v>
      </c>
      <c r="AS8" s="12" t="s">
        <v>301</v>
      </c>
      <c r="AU8" s="12" t="s">
        <v>304</v>
      </c>
      <c r="AV8" s="16" t="s">
        <v>312</v>
      </c>
      <c r="AW8" s="16" t="s">
        <v>312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314</v>
      </c>
      <c r="D9" t="s">
        <v>110</v>
      </c>
      <c r="E9" t="s">
        <v>439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250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330</v>
      </c>
      <c r="AS9" t="s">
        <v>301</v>
      </c>
      <c r="AU9" t="s">
        <v>28</v>
      </c>
      <c r="AV9" s="7" t="s">
        <v>312</v>
      </c>
      <c r="AW9" s="7" t="s">
        <v>313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533</v>
      </c>
      <c r="C10" s="12" t="s">
        <v>435</v>
      </c>
      <c r="D10" s="12" t="s">
        <v>531</v>
      </c>
      <c r="E10" s="12" t="s">
        <v>439</v>
      </c>
      <c r="G10" s="14" t="s">
        <v>534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305</v>
      </c>
      <c r="AV10" s="16" t="s">
        <v>313</v>
      </c>
      <c r="AW10" s="16" t="s">
        <v>313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535</v>
      </c>
      <c r="C11" s="12" t="s">
        <v>434</v>
      </c>
      <c r="E11" s="12" t="s">
        <v>439</v>
      </c>
      <c r="G11" s="14" t="s">
        <v>536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304</v>
      </c>
      <c r="AV11" s="16" t="s">
        <v>313</v>
      </c>
      <c r="AW11" s="16" t="s">
        <v>313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314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337</v>
      </c>
      <c r="AU12" t="s">
        <v>28</v>
      </c>
      <c r="AV12" s="7" t="s">
        <v>313</v>
      </c>
      <c r="AW12" s="7" t="s">
        <v>313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315</v>
      </c>
      <c r="D13" t="s">
        <v>178</v>
      </c>
      <c r="E13" t="s">
        <v>439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492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350</v>
      </c>
      <c r="AS13" t="s">
        <v>301</v>
      </c>
      <c r="AU13" t="s">
        <v>305</v>
      </c>
      <c r="AV13" s="7" t="s">
        <v>312</v>
      </c>
      <c r="AW13" s="7" t="s">
        <v>312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434</v>
      </c>
      <c r="D14" t="s">
        <v>57</v>
      </c>
      <c r="E14" t="s">
        <v>439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493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241</v>
      </c>
      <c r="AS14" t="s">
        <v>301</v>
      </c>
      <c r="AU14" t="s">
        <v>28</v>
      </c>
      <c r="AV14" s="7" t="s">
        <v>312</v>
      </c>
      <c r="AW14" s="7" t="s">
        <v>313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445</v>
      </c>
    </row>
    <row r="15" spans="2:64" x14ac:dyDescent="0.35">
      <c r="B15" t="s">
        <v>249</v>
      </c>
      <c r="C15" t="s">
        <v>434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494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328</v>
      </c>
      <c r="AU15" t="s">
        <v>28</v>
      </c>
      <c r="AV15" s="7" t="s">
        <v>312</v>
      </c>
      <c r="AW15" s="7" t="s">
        <v>312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314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316</v>
      </c>
      <c r="AU16" t="s">
        <v>28</v>
      </c>
      <c r="AV16" s="7" t="s">
        <v>313</v>
      </c>
      <c r="AW16" s="7" t="s">
        <v>313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307</v>
      </c>
      <c r="C17" t="s">
        <v>436</v>
      </c>
      <c r="D17" t="s">
        <v>78</v>
      </c>
      <c r="E17" t="s">
        <v>439</v>
      </c>
      <c r="G17" s="6" t="s">
        <v>295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495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308</v>
      </c>
      <c r="AU17" t="s">
        <v>305</v>
      </c>
      <c r="AV17" s="7" t="s">
        <v>312</v>
      </c>
      <c r="AW17" s="7" t="s">
        <v>312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314</v>
      </c>
      <c r="D18" t="s">
        <v>275</v>
      </c>
      <c r="E18" t="s">
        <v>439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537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276</v>
      </c>
      <c r="AS18" t="s">
        <v>301</v>
      </c>
      <c r="AU18" t="s">
        <v>305</v>
      </c>
      <c r="AV18" s="7" t="s">
        <v>312</v>
      </c>
      <c r="AW18" s="7" t="s">
        <v>313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446</v>
      </c>
    </row>
    <row r="19" spans="2:64" ht="15.5" x14ac:dyDescent="0.35">
      <c r="B19" t="s">
        <v>269</v>
      </c>
      <c r="C19" t="s">
        <v>434</v>
      </c>
      <c r="D19" t="s">
        <v>78</v>
      </c>
      <c r="E19" t="s">
        <v>439</v>
      </c>
      <c r="G19" s="6" t="s">
        <v>296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496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365</v>
      </c>
      <c r="AU19" t="s">
        <v>304</v>
      </c>
      <c r="AV19" s="7" t="s">
        <v>312</v>
      </c>
      <c r="AW19" s="7" t="s">
        <v>312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447</v>
      </c>
    </row>
    <row r="20" spans="2:64" x14ac:dyDescent="0.35">
      <c r="B20" t="s">
        <v>180</v>
      </c>
      <c r="C20" t="s">
        <v>434</v>
      </c>
      <c r="D20" t="s">
        <v>53</v>
      </c>
      <c r="E20" t="s">
        <v>439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497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351</v>
      </c>
      <c r="AS20" t="s">
        <v>301</v>
      </c>
      <c r="AU20" t="s">
        <v>304</v>
      </c>
      <c r="AV20" s="7" t="s">
        <v>312</v>
      </c>
      <c r="AW20" s="7" t="s">
        <v>313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270</v>
      </c>
      <c r="C21" t="s">
        <v>434</v>
      </c>
      <c r="D21" t="s">
        <v>78</v>
      </c>
      <c r="E21" t="s">
        <v>439</v>
      </c>
      <c r="G21" t="s">
        <v>271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498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304</v>
      </c>
      <c r="AV21" s="7" t="s">
        <v>312</v>
      </c>
      <c r="AW21" s="7" t="s">
        <v>313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538</v>
      </c>
      <c r="C22" s="12" t="s">
        <v>315</v>
      </c>
      <c r="D22" s="12" t="s">
        <v>539</v>
      </c>
      <c r="E22" s="12" t="s">
        <v>54</v>
      </c>
      <c r="G22" s="12" t="s">
        <v>540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305</v>
      </c>
      <c r="AV22" s="16" t="s">
        <v>313</v>
      </c>
      <c r="AW22" s="16" t="s">
        <v>313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436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352</v>
      </c>
      <c r="AU23" s="12" t="s">
        <v>305</v>
      </c>
      <c r="AV23" s="16" t="s">
        <v>313</v>
      </c>
      <c r="AW23" s="16" t="s">
        <v>313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448</v>
      </c>
    </row>
    <row r="24" spans="2:64" s="12" customFormat="1" x14ac:dyDescent="0.35">
      <c r="B24" s="12" t="s">
        <v>541</v>
      </c>
      <c r="C24" s="12" t="s">
        <v>436</v>
      </c>
      <c r="E24" s="12" t="s">
        <v>439</v>
      </c>
      <c r="G24" s="12" t="s">
        <v>542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305</v>
      </c>
      <c r="AV24" s="16" t="s">
        <v>313</v>
      </c>
      <c r="AW24" s="16" t="s">
        <v>313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>
        <v>40.525936999999999</v>
      </c>
      <c r="BH24" s="12">
        <v>-105.02437399999999</v>
      </c>
      <c r="BI24" s="23" t="str">
        <f t="shared" si="22"/>
        <v>[40.525937,-105.024374],</v>
      </c>
      <c r="BK24" s="12" t="str">
        <f t="shared" si="23"/>
        <v/>
      </c>
    </row>
    <row r="25" spans="2:64" s="12" customFormat="1" x14ac:dyDescent="0.35">
      <c r="B25" s="12" t="s">
        <v>543</v>
      </c>
      <c r="C25" s="12" t="s">
        <v>314</v>
      </c>
      <c r="E25" s="12" t="s">
        <v>439</v>
      </c>
      <c r="G25" s="12" t="s">
        <v>544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313</v>
      </c>
      <c r="AW25" s="16" t="s">
        <v>313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ht="116" x14ac:dyDescent="0.35">
      <c r="B26" t="s">
        <v>453</v>
      </c>
      <c r="C26" t="s">
        <v>315</v>
      </c>
      <c r="E26" t="s">
        <v>54</v>
      </c>
      <c r="G26" s="11" t="s">
        <v>467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313</v>
      </c>
      <c r="AW26" s="7" t="s">
        <v>313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468</v>
      </c>
    </row>
    <row r="27" spans="2:64" s="12" customFormat="1" ht="159.5" x14ac:dyDescent="0.35">
      <c r="B27" s="12" t="s">
        <v>374</v>
      </c>
      <c r="C27" s="12" t="s">
        <v>314</v>
      </c>
      <c r="D27" s="12" t="s">
        <v>71</v>
      </c>
      <c r="E27" s="12" t="s">
        <v>439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545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319</v>
      </c>
      <c r="AS27" s="12" t="s">
        <v>301</v>
      </c>
      <c r="AU27" s="12" t="s">
        <v>28</v>
      </c>
      <c r="AV27" s="16" t="s">
        <v>312</v>
      </c>
      <c r="AW27" s="16" t="s">
        <v>312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ht="159.5" x14ac:dyDescent="0.35">
      <c r="B28" t="s">
        <v>395</v>
      </c>
      <c r="C28" t="s">
        <v>315</v>
      </c>
      <c r="D28" t="s">
        <v>53</v>
      </c>
      <c r="E28" t="s">
        <v>439</v>
      </c>
      <c r="G28" t="s">
        <v>397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499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396</v>
      </c>
      <c r="AS28" t="s">
        <v>301</v>
      </c>
      <c r="AU28" t="s">
        <v>305</v>
      </c>
      <c r="AV28" s="7" t="s">
        <v>312</v>
      </c>
      <c r="AW28" s="7" t="s">
        <v>312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45" x14ac:dyDescent="0.35">
      <c r="B29" t="s">
        <v>278</v>
      </c>
      <c r="E29" t="s">
        <v>439</v>
      </c>
      <c r="G29" s="6" t="s">
        <v>294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500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306</v>
      </c>
      <c r="AS29" t="s">
        <v>301</v>
      </c>
      <c r="AU29" t="s">
        <v>305</v>
      </c>
      <c r="AV29" s="7" t="s">
        <v>312</v>
      </c>
      <c r="AW29" s="7" t="s">
        <v>312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449</v>
      </c>
    </row>
    <row r="30" spans="2:64" ht="145" x14ac:dyDescent="0.35">
      <c r="B30" t="s">
        <v>277</v>
      </c>
      <c r="C30" t="s">
        <v>315</v>
      </c>
      <c r="D30" t="s">
        <v>78</v>
      </c>
      <c r="E30" t="s">
        <v>439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501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258</v>
      </c>
      <c r="AS30" t="s">
        <v>301</v>
      </c>
      <c r="AU30" t="s">
        <v>305</v>
      </c>
      <c r="AV30" s="7" t="s">
        <v>312</v>
      </c>
      <c r="AW30" s="7" t="s">
        <v>312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ht="116" x14ac:dyDescent="0.35">
      <c r="B31" t="s">
        <v>126</v>
      </c>
      <c r="C31" t="s">
        <v>314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252</v>
      </c>
      <c r="AS31" t="s">
        <v>302</v>
      </c>
      <c r="AU31" t="s">
        <v>28</v>
      </c>
      <c r="AV31" s="7" t="s">
        <v>313</v>
      </c>
      <c r="AW31" s="7" t="s">
        <v>313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ht="130.5" x14ac:dyDescent="0.35">
      <c r="B32" t="s">
        <v>30</v>
      </c>
      <c r="C32" t="s">
        <v>434</v>
      </c>
      <c r="D32" t="s">
        <v>31</v>
      </c>
      <c r="E32" t="s">
        <v>439</v>
      </c>
      <c r="G32" s="1" t="s">
        <v>32</v>
      </c>
      <c r="N32">
        <v>1200</v>
      </c>
      <c r="O32">
        <v>2000</v>
      </c>
      <c r="V32" s="12" t="s">
        <v>233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232</v>
      </c>
      <c r="AS32" t="s">
        <v>301</v>
      </c>
      <c r="AU32" t="s">
        <v>304</v>
      </c>
      <c r="AV32" s="7" t="s">
        <v>312</v>
      </c>
      <c r="AW32" s="7" t="s">
        <v>313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ht="116" x14ac:dyDescent="0.35">
      <c r="B33" t="s">
        <v>153</v>
      </c>
      <c r="C33" t="s">
        <v>434</v>
      </c>
      <c r="D33" t="s">
        <v>154</v>
      </c>
      <c r="E33" t="s">
        <v>439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341</v>
      </c>
      <c r="AU33" t="s">
        <v>28</v>
      </c>
      <c r="AV33" s="7" t="s">
        <v>313</v>
      </c>
      <c r="AW33" s="7" t="s">
        <v>313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ht="174" x14ac:dyDescent="0.35">
      <c r="B34" t="s">
        <v>26</v>
      </c>
      <c r="C34" t="s">
        <v>434</v>
      </c>
      <c r="D34" t="s">
        <v>27</v>
      </c>
      <c r="E34" t="s">
        <v>439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546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231</v>
      </c>
      <c r="AS34" t="s">
        <v>301</v>
      </c>
      <c r="AT34" t="s">
        <v>311</v>
      </c>
      <c r="AU34" t="s">
        <v>28</v>
      </c>
      <c r="AV34" s="7" t="s">
        <v>312</v>
      </c>
      <c r="AW34" s="7" t="s">
        <v>313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434</v>
      </c>
      <c r="D35" t="s">
        <v>157</v>
      </c>
      <c r="E35" t="s">
        <v>439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502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342</v>
      </c>
      <c r="AS35" t="s">
        <v>301</v>
      </c>
      <c r="AU35" t="s">
        <v>28</v>
      </c>
      <c r="AV35" s="7" t="s">
        <v>312</v>
      </c>
      <c r="AW35" s="7" t="s">
        <v>312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434</v>
      </c>
      <c r="D36" t="s">
        <v>78</v>
      </c>
      <c r="E36" t="s">
        <v>439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503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321</v>
      </c>
      <c r="AS36" t="s">
        <v>301</v>
      </c>
      <c r="AU36" t="s">
        <v>28</v>
      </c>
      <c r="AV36" s="7" t="s">
        <v>312</v>
      </c>
      <c r="AW36" s="7" t="s">
        <v>313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454</v>
      </c>
      <c r="C37" t="s">
        <v>436</v>
      </c>
      <c r="E37" t="s">
        <v>439</v>
      </c>
      <c r="G37" t="s">
        <v>469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490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470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471</v>
      </c>
    </row>
    <row r="38" spans="2:64" ht="116" x14ac:dyDescent="0.35">
      <c r="B38" t="s">
        <v>455</v>
      </c>
      <c r="C38" t="s">
        <v>315</v>
      </c>
      <c r="E38" t="s">
        <v>54</v>
      </c>
      <c r="G38" t="s">
        <v>472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305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473</v>
      </c>
    </row>
    <row r="39" spans="2:64" ht="130.5" x14ac:dyDescent="0.35">
      <c r="B39" t="s">
        <v>561</v>
      </c>
      <c r="C39" t="s">
        <v>436</v>
      </c>
      <c r="D39" t="s">
        <v>185</v>
      </c>
      <c r="E39" t="s">
        <v>439</v>
      </c>
      <c r="G39" t="s">
        <v>186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259</v>
      </c>
      <c r="AS39" t="s">
        <v>301</v>
      </c>
      <c r="AU39" t="s">
        <v>305</v>
      </c>
      <c r="AV39" s="7" t="s">
        <v>313</v>
      </c>
      <c r="AW39" s="7" t="s">
        <v>313</v>
      </c>
      <c r="AX39" s="4" t="str">
        <f t="shared" si="1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315</v>
      </c>
      <c r="D40" t="s">
        <v>87</v>
      </c>
      <c r="E40" t="s">
        <v>439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318</v>
      </c>
      <c r="AU40" t="s">
        <v>305</v>
      </c>
      <c r="AV40" s="7" t="s">
        <v>313</v>
      </c>
      <c r="AW40" s="7" t="s">
        <v>313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436</v>
      </c>
      <c r="D41" t="s">
        <v>69</v>
      </c>
      <c r="E41" t="s">
        <v>439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318</v>
      </c>
      <c r="AU41" t="s">
        <v>305</v>
      </c>
      <c r="AV41" s="7" t="s">
        <v>313</v>
      </c>
      <c r="AW41" s="7" t="s">
        <v>313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315</v>
      </c>
      <c r="D42" t="s">
        <v>160</v>
      </c>
      <c r="E42" t="s">
        <v>439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343</v>
      </c>
      <c r="AS42" t="s">
        <v>301</v>
      </c>
      <c r="AU42" t="s">
        <v>305</v>
      </c>
      <c r="AV42" s="7" t="s">
        <v>313</v>
      </c>
      <c r="AW42" s="7" t="s">
        <v>313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272</v>
      </c>
      <c r="C43" t="s">
        <v>434</v>
      </c>
      <c r="D43" t="s">
        <v>223</v>
      </c>
      <c r="E43" t="s">
        <v>439</v>
      </c>
      <c r="G43" s="6" t="s">
        <v>297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504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366</v>
      </c>
      <c r="AU43" t="s">
        <v>304</v>
      </c>
      <c r="AV43" s="7" t="s">
        <v>312</v>
      </c>
      <c r="AW43" s="7" t="s">
        <v>312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375</v>
      </c>
      <c r="C44" s="12" t="s">
        <v>434</v>
      </c>
      <c r="D44" s="12" t="s">
        <v>377</v>
      </c>
      <c r="E44" s="12" t="s">
        <v>439</v>
      </c>
      <c r="G44" s="20" t="s">
        <v>376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505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378</v>
      </c>
      <c r="AU44" s="12" t="s">
        <v>28</v>
      </c>
      <c r="AV44" s="16" t="s">
        <v>312</v>
      </c>
      <c r="AW44" s="16" t="s">
        <v>312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456</v>
      </c>
      <c r="C45" s="12" t="s">
        <v>436</v>
      </c>
      <c r="E45" s="12" t="s">
        <v>54</v>
      </c>
      <c r="G45" s="12" t="s">
        <v>474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305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471</v>
      </c>
    </row>
    <row r="46" spans="2:64" s="12" customFormat="1" ht="116" x14ac:dyDescent="0.35">
      <c r="B46" s="12" t="s">
        <v>260</v>
      </c>
      <c r="C46" s="12" t="s">
        <v>434</v>
      </c>
      <c r="D46" s="12" t="s">
        <v>187</v>
      </c>
      <c r="E46" s="12" t="s">
        <v>439</v>
      </c>
      <c r="G46" s="12" t="s">
        <v>188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353</v>
      </c>
      <c r="AU46" s="12" t="s">
        <v>305</v>
      </c>
      <c r="AV46" s="16" t="s">
        <v>313</v>
      </c>
      <c r="AW46" s="16" t="s">
        <v>313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434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248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325</v>
      </c>
      <c r="AU47" s="12" t="s">
        <v>28</v>
      </c>
      <c r="AV47" s="16" t="s">
        <v>312</v>
      </c>
      <c r="AW47" s="16" t="s">
        <v>312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437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320</v>
      </c>
      <c r="AU48" s="12" t="s">
        <v>305</v>
      </c>
      <c r="AV48" s="16" t="s">
        <v>313</v>
      </c>
      <c r="AW48" s="16" t="s">
        <v>313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273</v>
      </c>
      <c r="C49" s="12" t="s">
        <v>434</v>
      </c>
      <c r="D49" s="12" t="s">
        <v>274</v>
      </c>
      <c r="E49" s="12" t="s">
        <v>439</v>
      </c>
      <c r="G49" s="12" t="s">
        <v>280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279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367</v>
      </c>
      <c r="AS49" s="12" t="s">
        <v>301</v>
      </c>
      <c r="AU49" s="12" t="s">
        <v>304</v>
      </c>
      <c r="AV49" s="16" t="s">
        <v>312</v>
      </c>
      <c r="AW49" s="16" t="s">
        <v>313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281</v>
      </c>
      <c r="C50" s="12" t="s">
        <v>315</v>
      </c>
      <c r="D50" s="12" t="s">
        <v>185</v>
      </c>
      <c r="E50" s="12" t="s">
        <v>439</v>
      </c>
      <c r="G50" s="12" t="s">
        <v>282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506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368</v>
      </c>
      <c r="AU50" s="12" t="s">
        <v>305</v>
      </c>
      <c r="AV50" s="16" t="s">
        <v>312</v>
      </c>
      <c r="AW50" s="16" t="s">
        <v>312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548</v>
      </c>
      <c r="C51" s="12" t="s">
        <v>434</v>
      </c>
      <c r="G51" s="12" t="s">
        <v>547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313</v>
      </c>
      <c r="AW51" s="16" t="s">
        <v>313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189</v>
      </c>
      <c r="C52" s="12" t="s">
        <v>437</v>
      </c>
      <c r="D52" s="12" t="s">
        <v>53</v>
      </c>
      <c r="E52" s="12" t="s">
        <v>54</v>
      </c>
      <c r="G52" s="12" t="s">
        <v>190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549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261</v>
      </c>
      <c r="AU52" s="12" t="s">
        <v>28</v>
      </c>
      <c r="AV52" s="16" t="s">
        <v>312</v>
      </c>
      <c r="AW52" s="16" t="s">
        <v>312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191</v>
      </c>
      <c r="C53" s="12" t="s">
        <v>436</v>
      </c>
      <c r="D53" s="12" t="s">
        <v>53</v>
      </c>
      <c r="E53" s="12" t="s">
        <v>54</v>
      </c>
      <c r="G53" s="12" t="s">
        <v>192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550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262</v>
      </c>
      <c r="AU53" s="12" t="s">
        <v>305</v>
      </c>
      <c r="AV53" s="16" t="s">
        <v>312</v>
      </c>
      <c r="AW53" s="16" t="s">
        <v>312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457</v>
      </c>
      <c r="C54" s="12" t="s">
        <v>315</v>
      </c>
      <c r="E54" s="12" t="s">
        <v>439</v>
      </c>
      <c r="G54" s="12" t="s">
        <v>475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305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468</v>
      </c>
    </row>
    <row r="55" spans="2:64" s="12" customFormat="1" ht="116" x14ac:dyDescent="0.35">
      <c r="B55" s="12" t="s">
        <v>193</v>
      </c>
      <c r="C55" s="12" t="s">
        <v>315</v>
      </c>
      <c r="D55" s="12" t="s">
        <v>274</v>
      </c>
      <c r="E55" s="12" t="s">
        <v>439</v>
      </c>
      <c r="G55" s="12" t="s">
        <v>194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263</v>
      </c>
      <c r="AS55" s="12" t="s">
        <v>301</v>
      </c>
      <c r="AU55" s="12" t="s">
        <v>305</v>
      </c>
      <c r="AV55" s="16" t="s">
        <v>313</v>
      </c>
      <c r="AW55" s="16" t="s">
        <v>313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551</v>
      </c>
      <c r="C56" s="12" t="s">
        <v>436</v>
      </c>
      <c r="E56" s="12" t="s">
        <v>439</v>
      </c>
      <c r="G56" s="12" t="s">
        <v>552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305</v>
      </c>
      <c r="AV56" s="16" t="s">
        <v>313</v>
      </c>
      <c r="AW56" s="16" t="s">
        <v>313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283</v>
      </c>
      <c r="C57" t="s">
        <v>434</v>
      </c>
      <c r="D57" t="s">
        <v>274</v>
      </c>
      <c r="E57" t="s">
        <v>439</v>
      </c>
      <c r="G57" t="s">
        <v>284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507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369</v>
      </c>
      <c r="AU57" t="s">
        <v>304</v>
      </c>
      <c r="AV57" s="7" t="s">
        <v>312</v>
      </c>
      <c r="AW57" s="7" t="s">
        <v>313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387</v>
      </c>
      <c r="C58" t="s">
        <v>315</v>
      </c>
      <c r="D58" t="s">
        <v>389</v>
      </c>
      <c r="E58" t="s">
        <v>439</v>
      </c>
      <c r="G58" s="4" t="s">
        <v>393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508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394</v>
      </c>
      <c r="AS58" t="s">
        <v>301</v>
      </c>
      <c r="AT58" t="s">
        <v>311</v>
      </c>
      <c r="AU58" t="s">
        <v>305</v>
      </c>
      <c r="AV58" s="7" t="s">
        <v>312</v>
      </c>
      <c r="AW58" s="7" t="s">
        <v>312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58" s="23" t="str">
        <f t="shared" si="54"/>
        <v>&lt;img src=@img/outdoor.png@&gt;</v>
      </c>
      <c r="AZ58" s="23" t="str">
        <f t="shared" si="55"/>
        <v>&lt;img src=@img/pets.png@&gt;</v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src=@img/pets.png@&gt;&lt;img src=@img/easy.png@&gt;&lt;img src=@img/drinkicon.png@&gt;&lt;img src=@img/foodicon.png@&gt;&lt;img src=@img/kidicon.png@&gt;</v>
      </c>
      <c r="BE58" s="23" t="str">
        <f t="shared" si="60"/>
        <v>outdoor pet drink food easy med midtown kid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J58" t="b">
        <v>1</v>
      </c>
      <c r="BK58" s="23" t="str">
        <f t="shared" si="23"/>
        <v>&lt;img src=@img/kidicon.png@&gt;</v>
      </c>
      <c r="BL58" t="s">
        <v>559</v>
      </c>
    </row>
    <row r="59" spans="2:64" ht="130.5" x14ac:dyDescent="0.35">
      <c r="B59" t="s">
        <v>195</v>
      </c>
      <c r="C59" t="s">
        <v>434</v>
      </c>
      <c r="D59" t="s">
        <v>274</v>
      </c>
      <c r="E59" t="s">
        <v>439</v>
      </c>
      <c r="G59" t="s">
        <v>196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354</v>
      </c>
      <c r="AS59" t="s">
        <v>301</v>
      </c>
      <c r="AT59" t="s">
        <v>311</v>
      </c>
      <c r="AU59" t="s">
        <v>28</v>
      </c>
      <c r="AV59" s="7" t="s">
        <v>313</v>
      </c>
      <c r="AW59" s="7" t="s">
        <v>313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434</v>
      </c>
      <c r="D60" t="s">
        <v>47</v>
      </c>
      <c r="E60" t="s">
        <v>439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239</v>
      </c>
      <c r="AU60" t="s">
        <v>304</v>
      </c>
      <c r="AV60" s="7" t="s">
        <v>313</v>
      </c>
      <c r="AW60" s="7" t="s">
        <v>313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434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509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344</v>
      </c>
      <c r="AS61" t="s">
        <v>301</v>
      </c>
      <c r="AU61" t="s">
        <v>304</v>
      </c>
      <c r="AV61" s="7" t="s">
        <v>312</v>
      </c>
      <c r="AW61" s="7" t="s">
        <v>312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458</v>
      </c>
      <c r="C62" t="s">
        <v>315</v>
      </c>
      <c r="E62" t="s">
        <v>439</v>
      </c>
      <c r="G62" t="s">
        <v>477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305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476</v>
      </c>
    </row>
    <row r="63" spans="2:64" ht="116" x14ac:dyDescent="0.35">
      <c r="B63" t="s">
        <v>197</v>
      </c>
      <c r="C63" t="s">
        <v>437</v>
      </c>
      <c r="D63" t="s">
        <v>274</v>
      </c>
      <c r="E63" t="s">
        <v>439</v>
      </c>
      <c r="G63" t="s">
        <v>198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355</v>
      </c>
      <c r="AU63" t="s">
        <v>305</v>
      </c>
      <c r="AV63" s="7" t="s">
        <v>313</v>
      </c>
      <c r="AW63" s="7" t="s">
        <v>313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315</v>
      </c>
      <c r="D64" t="s">
        <v>135</v>
      </c>
      <c r="E64" t="s">
        <v>439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510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338</v>
      </c>
      <c r="AU64" t="s">
        <v>305</v>
      </c>
      <c r="AV64" s="7" t="s">
        <v>312</v>
      </c>
      <c r="AW64" s="7" t="s">
        <v>313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450</v>
      </c>
    </row>
    <row r="65" spans="2:64" ht="145" x14ac:dyDescent="0.35">
      <c r="B65" t="s">
        <v>92</v>
      </c>
      <c r="C65" t="s">
        <v>434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247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246</v>
      </c>
      <c r="AS65" t="s">
        <v>301</v>
      </c>
      <c r="AU65" t="s">
        <v>304</v>
      </c>
      <c r="AV65" s="7" t="s">
        <v>312</v>
      </c>
      <c r="AW65" s="7" t="s">
        <v>312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434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511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234</v>
      </c>
      <c r="AS66" t="s">
        <v>301</v>
      </c>
      <c r="AU66" t="s">
        <v>304</v>
      </c>
      <c r="AV66" s="7" t="s">
        <v>312</v>
      </c>
      <c r="AW66" s="7" t="s">
        <v>313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7" si="63">CONCATENATE("[",BG66,",",BH66,"],")</f>
        <v>[40.585365,-105.078164],</v>
      </c>
      <c r="BK66" s="23" t="str">
        <f t="shared" ref="BK66:BK127" si="64">IF(BJ66&gt;0,"&lt;img src=@img/kidicon.png@&gt;","")</f>
        <v/>
      </c>
    </row>
    <row r="67" spans="2:64" ht="159.5" x14ac:dyDescent="0.35">
      <c r="B67" t="s">
        <v>115</v>
      </c>
      <c r="C67" t="s">
        <v>434</v>
      </c>
      <c r="D67" t="s">
        <v>116</v>
      </c>
      <c r="E67" t="s">
        <v>439</v>
      </c>
      <c r="G67" s="1" t="s">
        <v>117</v>
      </c>
      <c r="V67" s="12" t="s">
        <v>512</v>
      </c>
      <c r="W67" s="23" t="str">
        <f t="shared" ref="W67:W127" si="65">IF(H67&gt;0,H67/100,"")</f>
        <v/>
      </c>
      <c r="X67" s="23" t="str">
        <f t="shared" ref="X67:X127" si="66">IF(I67&gt;0,I67/100,"")</f>
        <v/>
      </c>
      <c r="Y67" s="23" t="str">
        <f t="shared" ref="Y67:Y127" si="67">IF(J67&gt;0,J67/100,"")</f>
        <v/>
      </c>
      <c r="Z67" s="23" t="str">
        <f t="shared" ref="Z67:Z127" si="68">IF(K67&gt;0,K67/100,"")</f>
        <v/>
      </c>
      <c r="AA67" s="23" t="str">
        <f t="shared" ref="AA67:AA127" si="69">IF(L67&gt;0,L67/100,"")</f>
        <v/>
      </c>
      <c r="AB67" s="23" t="str">
        <f t="shared" ref="AB67:AB127" si="70">IF(M67&gt;0,M67/100,"")</f>
        <v/>
      </c>
      <c r="AC67" s="23" t="str">
        <f t="shared" ref="AC67:AC127" si="71">IF(N67&gt;0,N67/100,"")</f>
        <v/>
      </c>
      <c r="AD67" s="23" t="str">
        <f t="shared" ref="AD67:AD127" si="72">IF(O67&gt;0,O67/100,"")</f>
        <v/>
      </c>
      <c r="AE67" s="23" t="str">
        <f t="shared" ref="AE67:AE127" si="73">IF(P67&gt;0,P67/100,"")</f>
        <v/>
      </c>
      <c r="AF67" s="23" t="str">
        <f t="shared" ref="AF67:AF127" si="74">IF(Q67&gt;0,Q67/100,"")</f>
        <v/>
      </c>
      <c r="AG67" s="23" t="str">
        <f t="shared" ref="AG67:AG127" si="75">IF(R67&gt;0,R67/100,"")</f>
        <v/>
      </c>
      <c r="AH67" s="23" t="str">
        <f t="shared" ref="AH67:AH127" si="76">IF(S67&gt;0,S67/100,"")</f>
        <v/>
      </c>
      <c r="AI67" s="23" t="str">
        <f t="shared" ref="AI67:AI127" si="77">IF(T67&gt;0,T67/100,"")</f>
        <v/>
      </c>
      <c r="AJ67" s="23" t="str">
        <f t="shared" ref="AJ67:AJ127" si="78">IF(U67&gt;0,U67/100,"")</f>
        <v/>
      </c>
      <c r="AK67" s="23" t="str">
        <f t="shared" ref="AK67:AK122" si="79">IF(H67&gt;0,CONCATENATE(IF(W67&lt;=12,W67,W67-12),IF(OR(W67&lt;12,W67=24),"am","pm"),"-",IF(X67&lt;=12,X67,X67-12),IF(OR(X67&lt;12,X67=24),"am","pm")),"")</f>
        <v/>
      </c>
      <c r="AL67" s="23" t="str">
        <f t="shared" ref="AL67:AL122" si="80">IF(J67&gt;0,CONCATENATE(IF(Y67&lt;=12,Y67,Y67-12),IF(OR(Y67&lt;12,Y67=24),"am","pm"),"-",IF(Z67&lt;=12,Z67,Z67-12),IF(OR(Z67&lt;12,Z67=24),"am","pm")),"")</f>
        <v/>
      </c>
      <c r="AM67" s="23" t="str">
        <f t="shared" ref="AM67:AM122" si="81">IF(L67&gt;0,CONCATENATE(IF(AA67&lt;=12,AA67,AA67-12),IF(OR(AA67&lt;12,AA67=24),"am","pm"),"-",IF(AB67&lt;=12,AB67,AB67-12),IF(OR(AB67&lt;12,AB67=24),"am","pm")),"")</f>
        <v/>
      </c>
      <c r="AN67" s="23" t="str">
        <f t="shared" ref="AN67:AN122" si="82">IF(N67&gt;0,CONCATENATE(IF(AC67&lt;=12,AC67,AC67-12),IF(OR(AC67&lt;12,AC67=24),"am","pm"),"-",IF(AD67&lt;=12,AD67,AD67-12),IF(OR(AD67&lt;12,AD67=24),"am","pm")),"")</f>
        <v/>
      </c>
      <c r="AO67" s="23" t="str">
        <f t="shared" ref="AO67:AO122" si="83">IF(O67&gt;0,CONCATENATE(IF(AE67&lt;=12,AE67,AE67-12),IF(OR(AE67&lt;12,AE67=24),"am","pm"),"-",IF(AF67&lt;=12,AF67,AF67-12),IF(OR(AF67&lt;12,AF67=24),"am","pm")),"")</f>
        <v/>
      </c>
      <c r="AP67" s="23" t="str">
        <f t="shared" ref="AP67:AP122" si="84">IF(R67&gt;0,CONCATENATE(IF(AG67&lt;=12,AG67,AG67-12),IF(OR(AG67&lt;12,AG67=24),"am","pm"),"-",IF(AH67&lt;=12,AH67,AH67-12),IF(OR(AH67&lt;12,AH67=24),"am","pm")),"")</f>
        <v/>
      </c>
      <c r="AQ67" s="23" t="str">
        <f t="shared" ref="AQ67:AQ122" si="85">IF(T67&gt;0,CONCATENATE(IF(AI67&lt;=12,AI67,AI67-12),IF(OR(AI67&lt;12,AI67=24),"am","pm"),"-",IF(AJ67&lt;=12,AJ67,AJ67-12),IF(OR(AJ67&lt;12,AJ67=24),"am","pm")),"")</f>
        <v/>
      </c>
      <c r="AR67" s="2" t="s">
        <v>332</v>
      </c>
      <c r="AS67" t="s">
        <v>301</v>
      </c>
      <c r="AU67" t="s">
        <v>28</v>
      </c>
      <c r="AV67" s="7" t="s">
        <v>312</v>
      </c>
      <c r="AW67" s="7" t="s">
        <v>312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437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336</v>
      </c>
      <c r="AU68" t="s">
        <v>28</v>
      </c>
      <c r="AV68" s="7" t="s">
        <v>313</v>
      </c>
      <c r="AW68" s="7" t="s">
        <v>313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437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324</v>
      </c>
      <c r="AU69" t="s">
        <v>305</v>
      </c>
      <c r="AV69" s="7" t="s">
        <v>313</v>
      </c>
      <c r="AW69" s="7" t="s">
        <v>313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434</v>
      </c>
      <c r="D70" t="s">
        <v>53</v>
      </c>
      <c r="E70" t="s">
        <v>439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553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345</v>
      </c>
      <c r="AS70" t="s">
        <v>301</v>
      </c>
      <c r="AU70" t="s">
        <v>304</v>
      </c>
      <c r="AV70" s="7" t="s">
        <v>312</v>
      </c>
      <c r="AW70" s="7" t="s">
        <v>313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7" si="86">IF(AS70&gt;0,"&lt;img src=@img/outdoor.png@&gt;","")</f>
        <v>&lt;img src=@img/outdoor.png@&gt;</v>
      </c>
      <c r="AZ70" s="23" t="str">
        <f t="shared" ref="AZ70:AZ127" si="87">IF(AT70&gt;0,"&lt;img src=@img/pets.png@&gt;","")</f>
        <v/>
      </c>
      <c r="BA70" s="23" t="str">
        <f t="shared" ref="BA70:BA127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7" si="89">IF(AV70="true","&lt;img src=@img/drinkicon.png@&gt;","")</f>
        <v>&lt;img src=@img/drinkicon.png@&gt;</v>
      </c>
      <c r="BC70" s="23" t="str">
        <f t="shared" ref="BC70:BC127" si="90">IF(AW70="true","&lt;img src=@img/foodicon.png@&gt;","")</f>
        <v/>
      </c>
      <c r="BD70" s="23" t="str">
        <f t="shared" ref="BD70:BD127" si="91">CONCATENATE(AY70,AZ70,BA70,BB70,BC70,BK70)</f>
        <v>&lt;img src=@img/outdoor.png@&gt;&lt;img src=@img/hard.png@&gt;&lt;img src=@img/drinkicon.png@&gt;</v>
      </c>
      <c r="BE70" s="23" t="str">
        <f t="shared" ref="BE70:BE127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7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384</v>
      </c>
      <c r="C71" t="s">
        <v>315</v>
      </c>
      <c r="D71" t="s">
        <v>385</v>
      </c>
      <c r="E71" t="s">
        <v>439</v>
      </c>
      <c r="G71" s="6" t="s">
        <v>400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513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391</v>
      </c>
      <c r="AU71" t="s">
        <v>305</v>
      </c>
      <c r="AV71" s="7" t="s">
        <v>312</v>
      </c>
      <c r="AW71" s="7" t="s">
        <v>312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199</v>
      </c>
      <c r="C72" t="s">
        <v>314</v>
      </c>
      <c r="D72" t="s">
        <v>53</v>
      </c>
      <c r="E72" t="s">
        <v>439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514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329</v>
      </c>
      <c r="AS72" t="s">
        <v>301</v>
      </c>
      <c r="AU72" t="s">
        <v>28</v>
      </c>
      <c r="AV72" s="7" t="s">
        <v>312</v>
      </c>
      <c r="AW72" s="7" t="s">
        <v>313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285</v>
      </c>
      <c r="C73" t="s">
        <v>434</v>
      </c>
      <c r="D73" t="s">
        <v>286</v>
      </c>
      <c r="E73" t="s">
        <v>439</v>
      </c>
      <c r="G73" s="6" t="s">
        <v>287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515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370</v>
      </c>
      <c r="AU73" t="s">
        <v>304</v>
      </c>
      <c r="AV73" s="7" t="s">
        <v>312</v>
      </c>
      <c r="AW73" s="7" t="s">
        <v>312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379</v>
      </c>
      <c r="C74" t="s">
        <v>434</v>
      </c>
      <c r="D74" t="s">
        <v>380</v>
      </c>
      <c r="E74" t="s">
        <v>439</v>
      </c>
      <c r="G74" s="6" t="s">
        <v>376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381</v>
      </c>
      <c r="AS74" t="s">
        <v>301</v>
      </c>
      <c r="AU74" t="s">
        <v>28</v>
      </c>
      <c r="AV74" s="7" t="s">
        <v>313</v>
      </c>
      <c r="AW74" s="7" t="s">
        <v>313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288</v>
      </c>
      <c r="C75" t="s">
        <v>434</v>
      </c>
      <c r="D75" t="s">
        <v>289</v>
      </c>
      <c r="E75" t="s">
        <v>439</v>
      </c>
      <c r="G75" s="6" t="s">
        <v>298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516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371</v>
      </c>
      <c r="AU75" t="s">
        <v>304</v>
      </c>
      <c r="AV75" s="7" t="s">
        <v>312</v>
      </c>
      <c r="AW75" s="7" t="s">
        <v>313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315</v>
      </c>
      <c r="D76" t="s">
        <v>274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346</v>
      </c>
      <c r="AS76" t="s">
        <v>301</v>
      </c>
      <c r="AT76" t="s">
        <v>311</v>
      </c>
      <c r="AU76" t="s">
        <v>305</v>
      </c>
      <c r="AV76" s="7" t="s">
        <v>313</v>
      </c>
      <c r="AW76" s="7" t="s">
        <v>313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434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243</v>
      </c>
      <c r="AU77" t="s">
        <v>28</v>
      </c>
      <c r="AV77" s="7" t="s">
        <v>313</v>
      </c>
      <c r="AW77" s="7" t="s">
        <v>313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200</v>
      </c>
      <c r="C78" t="s">
        <v>434</v>
      </c>
      <c r="D78" t="s">
        <v>187</v>
      </c>
      <c r="E78" t="s">
        <v>439</v>
      </c>
      <c r="G78" t="s">
        <v>201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356</v>
      </c>
      <c r="AU78" t="s">
        <v>28</v>
      </c>
      <c r="AV78" s="7" t="s">
        <v>313</v>
      </c>
      <c r="AW78" s="7" t="s">
        <v>313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402</v>
      </c>
      <c r="C79" t="s">
        <v>434</v>
      </c>
      <c r="D79" t="s">
        <v>132</v>
      </c>
      <c r="E79" t="s">
        <v>439</v>
      </c>
      <c r="G79" s="10" t="s">
        <v>403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404</v>
      </c>
      <c r="AS79" t="s">
        <v>301</v>
      </c>
      <c r="AU79" t="s">
        <v>28</v>
      </c>
      <c r="AV79" s="7" t="s">
        <v>313</v>
      </c>
      <c r="AW79" s="7" t="s">
        <v>313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446</v>
      </c>
    </row>
    <row r="80" spans="2:64" ht="159.5" x14ac:dyDescent="0.35">
      <c r="B80" t="s">
        <v>121</v>
      </c>
      <c r="C80" t="s">
        <v>315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517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334</v>
      </c>
      <c r="AS80" t="s">
        <v>301</v>
      </c>
      <c r="AU80" t="s">
        <v>305</v>
      </c>
      <c r="AV80" s="7" t="s">
        <v>312</v>
      </c>
      <c r="AW80" s="7" t="s">
        <v>312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314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518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347</v>
      </c>
      <c r="AU81" t="s">
        <v>305</v>
      </c>
      <c r="AV81" s="7" t="s">
        <v>312</v>
      </c>
      <c r="AW81" s="7" t="s">
        <v>313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202</v>
      </c>
      <c r="C82" t="s">
        <v>434</v>
      </c>
      <c r="D82" t="s">
        <v>274</v>
      </c>
      <c r="E82" t="s">
        <v>439</v>
      </c>
      <c r="G82" t="s">
        <v>203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357</v>
      </c>
      <c r="AS82" t="s">
        <v>301</v>
      </c>
      <c r="AT82" t="s">
        <v>311</v>
      </c>
      <c r="AU82" t="s">
        <v>28</v>
      </c>
      <c r="AV82" s="7" t="s">
        <v>313</v>
      </c>
      <c r="AW82" s="7" t="s">
        <v>313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59.5" x14ac:dyDescent="0.35">
      <c r="B83" t="s">
        <v>170</v>
      </c>
      <c r="C83" t="s">
        <v>314</v>
      </c>
      <c r="D83" t="s">
        <v>57</v>
      </c>
      <c r="E83" t="s">
        <v>439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R83" s="23">
        <v>1530</v>
      </c>
      <c r="S83" s="23">
        <v>1800</v>
      </c>
      <c r="V83" s="12" t="s">
        <v>560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>
        <f t="shared" si="75"/>
        <v>15.3</v>
      </c>
      <c r="AH83" s="23">
        <f t="shared" si="76"/>
        <v>18</v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>3.3pm-6pm</v>
      </c>
      <c r="AQ83" s="23" t="str">
        <f t="shared" si="85"/>
        <v/>
      </c>
      <c r="AR83" s="2" t="s">
        <v>348</v>
      </c>
      <c r="AS83" t="s">
        <v>301</v>
      </c>
      <c r="AU83" t="s">
        <v>305</v>
      </c>
      <c r="AV83" s="7" t="s">
        <v>312</v>
      </c>
      <c r="AW83" s="7" t="s">
        <v>312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450</v>
      </c>
    </row>
    <row r="84" spans="2:64" ht="116" x14ac:dyDescent="0.35">
      <c r="B84" t="s">
        <v>123</v>
      </c>
      <c r="C84" t="s">
        <v>315</v>
      </c>
      <c r="D84" t="s">
        <v>124</v>
      </c>
      <c r="E84" t="s">
        <v>439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251</v>
      </c>
      <c r="AU84" t="s">
        <v>305</v>
      </c>
      <c r="AV84" s="7" t="s">
        <v>313</v>
      </c>
      <c r="AW84" s="7" t="s">
        <v>313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204</v>
      </c>
      <c r="C85" t="s">
        <v>434</v>
      </c>
      <c r="D85" t="s">
        <v>274</v>
      </c>
      <c r="E85" t="s">
        <v>439</v>
      </c>
      <c r="G85" t="s">
        <v>205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264</v>
      </c>
      <c r="AS85" t="s">
        <v>301</v>
      </c>
      <c r="AT85" t="s">
        <v>311</v>
      </c>
      <c r="AU85" t="s">
        <v>28</v>
      </c>
      <c r="AV85" s="7" t="s">
        <v>313</v>
      </c>
      <c r="AW85" s="7" t="s">
        <v>313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434</v>
      </c>
      <c r="D86" t="s">
        <v>144</v>
      </c>
      <c r="E86" t="s">
        <v>439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255</v>
      </c>
      <c r="AU86" t="s">
        <v>304</v>
      </c>
      <c r="AV86" s="7" t="s">
        <v>313</v>
      </c>
      <c r="AW86" s="7" t="s">
        <v>313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459</v>
      </c>
      <c r="C87" t="s">
        <v>436</v>
      </c>
      <c r="E87" t="s">
        <v>439</v>
      </c>
      <c r="G87" t="s">
        <v>478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305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479</v>
      </c>
    </row>
    <row r="88" spans="2:64" ht="130.5" x14ac:dyDescent="0.35">
      <c r="B88" t="s">
        <v>89</v>
      </c>
      <c r="C88" t="s">
        <v>314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245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323</v>
      </c>
      <c r="AS88" t="s">
        <v>301</v>
      </c>
      <c r="AU88" t="s">
        <v>304</v>
      </c>
      <c r="AV88" s="7" t="s">
        <v>312</v>
      </c>
      <c r="AW88" s="7" t="s">
        <v>313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206</v>
      </c>
      <c r="C89" t="s">
        <v>434</v>
      </c>
      <c r="D89" t="s">
        <v>78</v>
      </c>
      <c r="E89" t="s">
        <v>439</v>
      </c>
      <c r="G89" t="s">
        <v>207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519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358</v>
      </c>
      <c r="AU89" t="s">
        <v>304</v>
      </c>
      <c r="AV89" s="7" t="s">
        <v>312</v>
      </c>
      <c r="AW89" s="7" t="s">
        <v>312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208</v>
      </c>
      <c r="C90" t="s">
        <v>434</v>
      </c>
      <c r="D90" t="s">
        <v>274</v>
      </c>
      <c r="E90" t="s">
        <v>439</v>
      </c>
      <c r="G90" t="s">
        <v>209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265</v>
      </c>
      <c r="AS90" t="s">
        <v>301</v>
      </c>
      <c r="AU90" t="s">
        <v>304</v>
      </c>
      <c r="AV90" s="7" t="s">
        <v>313</v>
      </c>
      <c r="AW90" s="7" t="s">
        <v>313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460</v>
      </c>
      <c r="C91" t="s">
        <v>434</v>
      </c>
      <c r="E91" t="s">
        <v>439</v>
      </c>
      <c r="G91" t="s">
        <v>480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304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450</v>
      </c>
    </row>
    <row r="92" spans="2:64" ht="116" x14ac:dyDescent="0.35">
      <c r="B92" t="s">
        <v>210</v>
      </c>
      <c r="C92" t="s">
        <v>315</v>
      </c>
      <c r="D92" t="s">
        <v>274</v>
      </c>
      <c r="E92" t="s">
        <v>439</v>
      </c>
      <c r="G92" t="s">
        <v>211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266</v>
      </c>
      <c r="AS92" t="s">
        <v>301</v>
      </c>
      <c r="AT92" t="s">
        <v>311</v>
      </c>
      <c r="AU92" t="s">
        <v>305</v>
      </c>
      <c r="AV92" s="7" t="s">
        <v>313</v>
      </c>
      <c r="AW92" s="7" t="s">
        <v>313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434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256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349</v>
      </c>
      <c r="AU93" t="s">
        <v>304</v>
      </c>
      <c r="AV93" s="7" t="s">
        <v>312</v>
      </c>
      <c r="AW93" s="7" t="s">
        <v>312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434</v>
      </c>
      <c r="D94" t="s">
        <v>44</v>
      </c>
      <c r="E94" t="s">
        <v>439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238</v>
      </c>
      <c r="AS94" t="s">
        <v>301</v>
      </c>
      <c r="AU94" t="s">
        <v>304</v>
      </c>
      <c r="AV94" s="7" t="s">
        <v>313</v>
      </c>
      <c r="AW94" s="7" t="s">
        <v>313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212</v>
      </c>
      <c r="C95" s="12" t="s">
        <v>437</v>
      </c>
      <c r="D95" s="12" t="s">
        <v>213</v>
      </c>
      <c r="E95" s="12" t="s">
        <v>439</v>
      </c>
      <c r="G95" s="12" t="s">
        <v>214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554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359</v>
      </c>
      <c r="AS95" s="12" t="s">
        <v>301</v>
      </c>
      <c r="AU95" s="12" t="s">
        <v>28</v>
      </c>
      <c r="AV95" s="16" t="s">
        <v>312</v>
      </c>
      <c r="AW95" s="16" t="s">
        <v>312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434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242</v>
      </c>
      <c r="AU96" t="s">
        <v>304</v>
      </c>
      <c r="AV96" s="7" t="s">
        <v>313</v>
      </c>
      <c r="AW96" s="7" t="s">
        <v>313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461</v>
      </c>
      <c r="C97" t="s">
        <v>436</v>
      </c>
      <c r="E97" t="s">
        <v>439</v>
      </c>
      <c r="G97" t="s">
        <v>481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305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482</v>
      </c>
    </row>
    <row r="98" spans="2:64" ht="116" x14ac:dyDescent="0.35">
      <c r="B98" t="s">
        <v>215</v>
      </c>
      <c r="C98" t="s">
        <v>434</v>
      </c>
      <c r="D98" t="s">
        <v>216</v>
      </c>
      <c r="E98" t="s">
        <v>439</v>
      </c>
      <c r="G98" t="s">
        <v>217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360</v>
      </c>
      <c r="AU98" t="s">
        <v>304</v>
      </c>
      <c r="AV98" s="7" t="s">
        <v>313</v>
      </c>
      <c r="AW98" s="7" t="s">
        <v>313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489</v>
      </c>
      <c r="C99" t="s">
        <v>436</v>
      </c>
      <c r="E99" t="s">
        <v>54</v>
      </c>
      <c r="G99" t="s">
        <v>484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305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483</v>
      </c>
    </row>
    <row r="100" spans="2:64" ht="116" x14ac:dyDescent="0.35">
      <c r="B100" t="s">
        <v>405</v>
      </c>
      <c r="C100" t="s">
        <v>434</v>
      </c>
      <c r="D100" t="s">
        <v>406</v>
      </c>
      <c r="E100" t="s">
        <v>54</v>
      </c>
      <c r="G100" t="s">
        <v>408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407</v>
      </c>
      <c r="AU100" t="s">
        <v>28</v>
      </c>
      <c r="AV100" s="7" t="s">
        <v>313</v>
      </c>
      <c r="AW100" s="7" t="s">
        <v>313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386</v>
      </c>
      <c r="C101" t="s">
        <v>315</v>
      </c>
      <c r="D101" t="s">
        <v>93</v>
      </c>
      <c r="E101" t="s">
        <v>439</v>
      </c>
      <c r="G101" s="6" t="s">
        <v>401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491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>IF(O101&gt;0,CONCATENATE(IF(AE101&lt;=12,AE101,AE101-12),IF(OR(AE101&lt;12,AE101=24),"am","pm"),"-",IF(AF101&lt;=12,AF101,AF101-12),IF(OR(AF101&lt;12,AF101=24),"am","pm")),"")</f>
        <v>3pm-6pm</v>
      </c>
      <c r="AP101" s="23" t="str">
        <f t="shared" si="84"/>
        <v>3pm-6pm</v>
      </c>
      <c r="AQ101" s="23" t="str">
        <f t="shared" si="85"/>
        <v/>
      </c>
      <c r="AR101" t="s">
        <v>392</v>
      </c>
      <c r="AS101" t="s">
        <v>301</v>
      </c>
      <c r="AU101" t="s">
        <v>305</v>
      </c>
      <c r="AV101" s="7" t="s">
        <v>312</v>
      </c>
      <c r="AW101" s="7" t="s">
        <v>312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70.5" customHeight="1" x14ac:dyDescent="0.35">
      <c r="B102" t="s">
        <v>218</v>
      </c>
      <c r="C102" t="s">
        <v>434</v>
      </c>
      <c r="D102" t="s">
        <v>274</v>
      </c>
      <c r="E102" t="s">
        <v>439</v>
      </c>
      <c r="G102" t="s">
        <v>219</v>
      </c>
      <c r="H102">
        <v>1200</v>
      </c>
      <c r="I102">
        <v>2000</v>
      </c>
      <c r="J102">
        <v>1400</v>
      </c>
      <c r="K102">
        <v>2000</v>
      </c>
      <c r="L102" s="23">
        <v>1400</v>
      </c>
      <c r="M102" s="23">
        <v>2000</v>
      </c>
      <c r="N102" s="23">
        <v>1400</v>
      </c>
      <c r="O102" s="23">
        <v>2000</v>
      </c>
      <c r="P102" s="23"/>
      <c r="Q102" s="23"/>
      <c r="R102" s="23">
        <v>1400</v>
      </c>
      <c r="S102" s="23">
        <v>2000</v>
      </c>
      <c r="T102" s="23">
        <v>1200</v>
      </c>
      <c r="U102" s="23">
        <v>2000</v>
      </c>
      <c r="V102" s="17" t="s">
        <v>562</v>
      </c>
      <c r="W102" s="23">
        <f t="shared" si="65"/>
        <v>12</v>
      </c>
      <c r="X102" s="23">
        <f t="shared" si="66"/>
        <v>20</v>
      </c>
      <c r="Y102" s="23">
        <f t="shared" si="67"/>
        <v>14</v>
      </c>
      <c r="Z102" s="23">
        <f t="shared" si="68"/>
        <v>20</v>
      </c>
      <c r="AA102" s="23">
        <f t="shared" si="69"/>
        <v>14</v>
      </c>
      <c r="AB102" s="23">
        <f t="shared" si="70"/>
        <v>20</v>
      </c>
      <c r="AC102" s="23">
        <f t="shared" si="71"/>
        <v>14</v>
      </c>
      <c r="AD102" s="23">
        <f t="shared" si="72"/>
        <v>20</v>
      </c>
      <c r="AE102" s="23" t="str">
        <f t="shared" si="73"/>
        <v/>
      </c>
      <c r="AF102" s="23" t="str">
        <f t="shared" si="74"/>
        <v/>
      </c>
      <c r="AG102" s="23">
        <f t="shared" si="75"/>
        <v>14</v>
      </c>
      <c r="AH102" s="23">
        <f t="shared" si="76"/>
        <v>20</v>
      </c>
      <c r="AI102" s="23">
        <f t="shared" si="77"/>
        <v>12</v>
      </c>
      <c r="AJ102" s="23">
        <f t="shared" si="78"/>
        <v>20</v>
      </c>
      <c r="AK102" s="23" t="str">
        <f t="shared" si="79"/>
        <v>12pm-8pm</v>
      </c>
      <c r="AL102" s="23" t="str">
        <f t="shared" si="80"/>
        <v>2pm-8pm</v>
      </c>
      <c r="AM102" s="23" t="str">
        <f t="shared" si="81"/>
        <v>2pm-8pm</v>
      </c>
      <c r="AN102" s="23" t="str">
        <f>IF(N102&gt;0,CONCATENATE(IF(AC102&lt;=12,AC102,AC102-12),IF(OR(AC102&lt;12,AC102=24),"am","pm"),"-",IF(AD102&lt;=12,AD102,AD102-12),IF(OR(AD102&lt;12,AD102=24),"am","pm")),"")</f>
        <v>2pm-8pm</v>
      </c>
      <c r="AO102" s="23" t="str">
        <f>IF(P102&gt;0,CONCATENATE(IF(AE102&lt;=12,AE102,AE102-12),IF(OR(AE102&lt;12,AE102=24),"am","pm"),"-",IF(AF102&lt;=12,AF102,AF102-12),IF(OR(AF102&lt;12,AF102=24),"am","pm")),"")</f>
        <v/>
      </c>
      <c r="AP102" s="23" t="str">
        <f t="shared" si="84"/>
        <v>2pm-8pm</v>
      </c>
      <c r="AQ102" s="23" t="str">
        <f t="shared" si="85"/>
        <v>12pm-8pm</v>
      </c>
      <c r="AR102" s="2" t="s">
        <v>361</v>
      </c>
      <c r="AS102" t="s">
        <v>301</v>
      </c>
      <c r="AT102" t="s">
        <v>311</v>
      </c>
      <c r="AU102" t="s">
        <v>305</v>
      </c>
      <c r="AV102" s="7" t="s">
        <v>312</v>
      </c>
      <c r="AW102" s="7" t="s">
        <v>313</v>
      </c>
      <c r="AX102" s="4" t="str">
        <f t="shared" si="94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>&lt;img src=@img/drinkicon.png@&gt;</v>
      </c>
      <c r="BC102" s="23" t="str">
        <f t="shared" si="90"/>
        <v/>
      </c>
      <c r="BD102" s="23" t="str">
        <f t="shared" si="91"/>
        <v>&lt;img src=@img/outdoor.png@&gt;&lt;img src=@img/pets.png@&gt;&lt;img src=@img/easy.png@&gt;&lt;img src=@img/drinkicon.png@&gt;</v>
      </c>
      <c r="BE102" s="23" t="str">
        <f t="shared" si="92"/>
        <v>outdoor pet drink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290</v>
      </c>
      <c r="C103" t="s">
        <v>434</v>
      </c>
      <c r="D103" t="s">
        <v>223</v>
      </c>
      <c r="E103" t="s">
        <v>35</v>
      </c>
      <c r="G103" s="6" t="s">
        <v>299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291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372</v>
      </c>
      <c r="AU103" t="s">
        <v>304</v>
      </c>
      <c r="AV103" s="7" t="s">
        <v>312</v>
      </c>
      <c r="AW103" s="7" t="s">
        <v>312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434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555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327</v>
      </c>
      <c r="AU104" s="12" t="s">
        <v>304</v>
      </c>
      <c r="AV104" s="16" t="s">
        <v>312</v>
      </c>
      <c r="AW104" s="16" t="s">
        <v>312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434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253</v>
      </c>
      <c r="AU105" t="s">
        <v>304</v>
      </c>
      <c r="AV105" s="7" t="s">
        <v>313</v>
      </c>
      <c r="AW105" s="7" t="s">
        <v>313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451</v>
      </c>
    </row>
    <row r="106" spans="2:64" ht="116" x14ac:dyDescent="0.35">
      <c r="B106" t="s">
        <v>118</v>
      </c>
      <c r="C106" t="s">
        <v>437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333</v>
      </c>
      <c r="AU106" t="s">
        <v>305</v>
      </c>
      <c r="AV106" s="7" t="s">
        <v>313</v>
      </c>
      <c r="AW106" s="7" t="s">
        <v>313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434</v>
      </c>
      <c r="D107" t="s">
        <v>41</v>
      </c>
      <c r="E107" t="s">
        <v>439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237</v>
      </c>
      <c r="AS107" t="s">
        <v>301</v>
      </c>
      <c r="AU107" t="s">
        <v>28</v>
      </c>
      <c r="AV107" s="7" t="s">
        <v>313</v>
      </c>
      <c r="AW107" s="7" t="s">
        <v>313</v>
      </c>
      <c r="AX107" s="4" t="str">
        <f t="shared" ref="AX107:AX127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452</v>
      </c>
    </row>
    <row r="108" spans="2:64" ht="130.5" x14ac:dyDescent="0.35">
      <c r="B108" t="s">
        <v>37</v>
      </c>
      <c r="C108" t="s">
        <v>314</v>
      </c>
      <c r="D108" t="s">
        <v>38</v>
      </c>
      <c r="E108" t="s">
        <v>439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236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235</v>
      </c>
      <c r="AU108" t="s">
        <v>28</v>
      </c>
      <c r="AV108" s="7" t="s">
        <v>312</v>
      </c>
      <c r="AW108" s="7" t="s">
        <v>312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556</v>
      </c>
      <c r="C109" s="12" t="s">
        <v>434</v>
      </c>
      <c r="E109" s="12" t="s">
        <v>439</v>
      </c>
      <c r="G109" s="14" t="s">
        <v>558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557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304</v>
      </c>
      <c r="AV109" s="16" t="s">
        <v>312</v>
      </c>
      <c r="AW109" s="16" t="s">
        <v>312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383</v>
      </c>
      <c r="C110" t="s">
        <v>434</v>
      </c>
      <c r="D110" t="s">
        <v>380</v>
      </c>
      <c r="E110" t="s">
        <v>439</v>
      </c>
      <c r="G110" s="6" t="s">
        <v>376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382</v>
      </c>
      <c r="AU110" t="s">
        <v>304</v>
      </c>
      <c r="AV110" s="7" t="s">
        <v>313</v>
      </c>
      <c r="AW110" s="7" t="s">
        <v>313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434</v>
      </c>
      <c r="D111" t="s">
        <v>113</v>
      </c>
      <c r="E111" t="s">
        <v>439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331</v>
      </c>
      <c r="AU111" t="s">
        <v>28</v>
      </c>
      <c r="AV111" s="7" t="s">
        <v>313</v>
      </c>
      <c r="AW111" s="7" t="s">
        <v>313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434</v>
      </c>
      <c r="D112" t="s">
        <v>81</v>
      </c>
      <c r="E112" t="s">
        <v>439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322</v>
      </c>
      <c r="AS112" t="s">
        <v>301</v>
      </c>
      <c r="AU112" t="s">
        <v>304</v>
      </c>
      <c r="AV112" s="7" t="s">
        <v>313</v>
      </c>
      <c r="AW112" s="7" t="s">
        <v>313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462</v>
      </c>
      <c r="C113" t="s">
        <v>436</v>
      </c>
      <c r="E113" t="s">
        <v>439</v>
      </c>
      <c r="G113" s="11" t="s">
        <v>485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305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486</v>
      </c>
    </row>
    <row r="114" spans="2:64" ht="116" x14ac:dyDescent="0.35">
      <c r="B114" t="s">
        <v>100</v>
      </c>
      <c r="C114" t="s">
        <v>314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326</v>
      </c>
      <c r="AU114" t="s">
        <v>305</v>
      </c>
      <c r="AV114" s="7" t="s">
        <v>313</v>
      </c>
      <c r="AW114" s="7" t="s">
        <v>313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434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244</v>
      </c>
      <c r="AS115" t="s">
        <v>301</v>
      </c>
      <c r="AU115" t="s">
        <v>28</v>
      </c>
      <c r="AV115" s="7" t="s">
        <v>313</v>
      </c>
      <c r="AW115" s="7" t="s">
        <v>313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220</v>
      </c>
      <c r="C116" t="s">
        <v>314</v>
      </c>
      <c r="D116" t="s">
        <v>90</v>
      </c>
      <c r="E116" t="s">
        <v>439</v>
      </c>
      <c r="G116" t="s">
        <v>221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520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362</v>
      </c>
      <c r="AU116" t="s">
        <v>28</v>
      </c>
      <c r="AV116" s="7" t="s">
        <v>312</v>
      </c>
      <c r="AW116" s="7" t="s">
        <v>312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434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521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257</v>
      </c>
      <c r="AU117" t="s">
        <v>304</v>
      </c>
      <c r="AV117" s="7" t="s">
        <v>312</v>
      </c>
      <c r="AW117" s="7" t="s">
        <v>312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16" x14ac:dyDescent="0.35">
      <c r="B118" t="s">
        <v>463</v>
      </c>
      <c r="C118" t="s">
        <v>436</v>
      </c>
      <c r="E118" t="s">
        <v>54</v>
      </c>
      <c r="G118" t="s">
        <v>487</v>
      </c>
      <c r="W118" s="23" t="str">
        <f t="shared" si="65"/>
        <v/>
      </c>
      <c r="X118" s="23" t="str">
        <f t="shared" si="66"/>
        <v/>
      </c>
      <c r="Y118" s="23" t="str">
        <f t="shared" si="67"/>
        <v/>
      </c>
      <c r="Z118" s="23" t="str">
        <f t="shared" si="68"/>
        <v/>
      </c>
      <c r="AA118" s="23" t="str">
        <f t="shared" si="69"/>
        <v/>
      </c>
      <c r="AB118" s="23" t="str">
        <f t="shared" si="70"/>
        <v/>
      </c>
      <c r="AC118" s="23" t="str">
        <f t="shared" si="71"/>
        <v/>
      </c>
      <c r="AD118" s="23" t="str">
        <f t="shared" si="72"/>
        <v/>
      </c>
      <c r="AE118" s="23" t="str">
        <f t="shared" si="73"/>
        <v/>
      </c>
      <c r="AF118" s="23" t="str">
        <f t="shared" si="74"/>
        <v/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/>
      </c>
      <c r="AL118" s="23" t="str">
        <f t="shared" si="80"/>
        <v/>
      </c>
      <c r="AM118" s="23" t="str">
        <f t="shared" si="81"/>
        <v/>
      </c>
      <c r="AN118" s="23" t="str">
        <f t="shared" si="82"/>
        <v/>
      </c>
      <c r="AO118" s="23" t="str">
        <f t="shared" si="83"/>
        <v/>
      </c>
      <c r="AP118" s="23" t="str">
        <f t="shared" si="84"/>
        <v/>
      </c>
      <c r="AQ118" s="23" t="str">
        <f t="shared" si="85"/>
        <v/>
      </c>
      <c r="AU118" t="s">
        <v>305</v>
      </c>
      <c r="AV118" t="b">
        <v>0</v>
      </c>
      <c r="AW118" t="b">
        <v>0</v>
      </c>
      <c r="AX118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src=@img/easy.png@&gt;</v>
      </c>
      <c r="BB118" s="23" t="str">
        <f t="shared" si="89"/>
        <v/>
      </c>
      <c r="BC118" s="23" t="str">
        <f t="shared" si="90"/>
        <v/>
      </c>
      <c r="BD118" s="23" t="str">
        <f t="shared" si="91"/>
        <v>&lt;img src=@img/easy.png@&gt;&lt;img src=@img/kidicon.png@&gt;</v>
      </c>
      <c r="BE118" s="23" t="str">
        <f t="shared" si="92"/>
        <v>easy low sfoco kid</v>
      </c>
      <c r="BF118" s="23" t="str">
        <f t="shared" si="93"/>
        <v>South Foco</v>
      </c>
      <c r="BG118">
        <v>40.522661999999997</v>
      </c>
      <c r="BH118">
        <v>-105.023278</v>
      </c>
      <c r="BI118" s="23" t="str">
        <f t="shared" si="63"/>
        <v>[40.522662,-105.023278],</v>
      </c>
      <c r="BJ118" t="b">
        <v>1</v>
      </c>
      <c r="BK118" s="23" t="str">
        <f t="shared" si="64"/>
        <v>&lt;img src=@img/kidicon.png@&gt;</v>
      </c>
      <c r="BL118" t="s">
        <v>488</v>
      </c>
    </row>
    <row r="119" spans="2:64" ht="174" x14ac:dyDescent="0.35">
      <c r="B119" t="s">
        <v>222</v>
      </c>
      <c r="C119" t="s">
        <v>434</v>
      </c>
      <c r="D119" t="s">
        <v>223</v>
      </c>
      <c r="E119" t="s">
        <v>439</v>
      </c>
      <c r="G119" t="s">
        <v>224</v>
      </c>
      <c r="H119">
        <v>930</v>
      </c>
      <c r="I119">
        <v>2400</v>
      </c>
      <c r="J119">
        <v>1030</v>
      </c>
      <c r="K119">
        <v>1900</v>
      </c>
      <c r="L119">
        <v>1030</v>
      </c>
      <c r="M119">
        <v>1900</v>
      </c>
      <c r="N119">
        <v>1030</v>
      </c>
      <c r="O119">
        <v>1900</v>
      </c>
      <c r="P119">
        <v>1030</v>
      </c>
      <c r="Q119">
        <v>1900</v>
      </c>
      <c r="R119">
        <v>1030</v>
      </c>
      <c r="S119">
        <v>1900</v>
      </c>
      <c r="T119">
        <v>930</v>
      </c>
      <c r="U119">
        <v>1900</v>
      </c>
      <c r="V119" s="12" t="s">
        <v>522</v>
      </c>
      <c r="W119" s="23">
        <f t="shared" si="65"/>
        <v>9.3000000000000007</v>
      </c>
      <c r="X119" s="23">
        <f t="shared" si="66"/>
        <v>24</v>
      </c>
      <c r="Y119" s="23">
        <f t="shared" si="67"/>
        <v>10.3</v>
      </c>
      <c r="Z119" s="23">
        <f t="shared" si="68"/>
        <v>19</v>
      </c>
      <c r="AA119" s="23">
        <f t="shared" si="69"/>
        <v>10.3</v>
      </c>
      <c r="AB119" s="23">
        <f t="shared" si="70"/>
        <v>19</v>
      </c>
      <c r="AC119" s="23">
        <f t="shared" si="71"/>
        <v>10.3</v>
      </c>
      <c r="AD119" s="23">
        <f t="shared" si="72"/>
        <v>19</v>
      </c>
      <c r="AE119" s="23">
        <f t="shared" si="73"/>
        <v>10.3</v>
      </c>
      <c r="AF119" s="23">
        <f t="shared" si="74"/>
        <v>19</v>
      </c>
      <c r="AG119" s="23">
        <f t="shared" si="75"/>
        <v>10.3</v>
      </c>
      <c r="AH119" s="23">
        <f t="shared" si="76"/>
        <v>19</v>
      </c>
      <c r="AI119" s="23">
        <f t="shared" si="77"/>
        <v>9.3000000000000007</v>
      </c>
      <c r="AJ119" s="23">
        <f t="shared" si="78"/>
        <v>19</v>
      </c>
      <c r="AK119" s="23" t="str">
        <f t="shared" si="79"/>
        <v>9.3am-12am</v>
      </c>
      <c r="AL119" s="23" t="str">
        <f t="shared" si="80"/>
        <v>10.3am-7pm</v>
      </c>
      <c r="AM119" s="23" t="str">
        <f t="shared" si="81"/>
        <v>10.3am-7pm</v>
      </c>
      <c r="AN119" s="23" t="str">
        <f t="shared" si="82"/>
        <v>10.3am-7pm</v>
      </c>
      <c r="AO119" s="23" t="str">
        <f t="shared" si="83"/>
        <v>10.3am-7pm</v>
      </c>
      <c r="AP119" s="23" t="str">
        <f t="shared" si="84"/>
        <v>10.3am-7pm</v>
      </c>
      <c r="AQ119" s="23" t="str">
        <f t="shared" si="85"/>
        <v>9.3am-7pm</v>
      </c>
      <c r="AR119" s="5" t="s">
        <v>267</v>
      </c>
      <c r="AS119" t="s">
        <v>301</v>
      </c>
      <c r="AU119" t="s">
        <v>304</v>
      </c>
      <c r="AV119" s="7" t="s">
        <v>312</v>
      </c>
      <c r="AW119" s="7" t="s">
        <v>312</v>
      </c>
      <c r="AX119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9" s="23" t="str">
        <f t="shared" si="86"/>
        <v>&lt;img src=@img/outdoor.png@&gt;</v>
      </c>
      <c r="AZ119" s="23" t="str">
        <f t="shared" si="87"/>
        <v/>
      </c>
      <c r="BA119" s="23" t="str">
        <f t="shared" si="88"/>
        <v>&lt;img src=@img/hard.png@&gt;</v>
      </c>
      <c r="BB119" s="23" t="str">
        <f t="shared" si="89"/>
        <v>&lt;img src=@img/drinkicon.png@&gt;</v>
      </c>
      <c r="BC119" s="23" t="str">
        <f t="shared" si="90"/>
        <v>&lt;img src=@img/foodicon.png@&gt;</v>
      </c>
      <c r="BD119" s="23" t="str">
        <f t="shared" si="91"/>
        <v>&lt;img src=@img/outdoor.png@&gt;&lt;img src=@img/hard.png@&gt;&lt;img src=@img/drinkicon.png@&gt;&lt;img src=@img/foodicon.png@&gt;</v>
      </c>
      <c r="BE119" s="23" t="str">
        <f t="shared" si="92"/>
        <v>outdoor drink food hard med old</v>
      </c>
      <c r="BF119" s="23" t="str">
        <f t="shared" si="93"/>
        <v>Old Town</v>
      </c>
      <c r="BG119">
        <v>40.584795999999997</v>
      </c>
      <c r="BH119">
        <v>-105.076611</v>
      </c>
      <c r="BI119" s="23" t="str">
        <f t="shared" si="63"/>
        <v>[40.584796,-105.076611],</v>
      </c>
      <c r="BK119" s="23" t="str">
        <f t="shared" si="64"/>
        <v/>
      </c>
    </row>
    <row r="120" spans="2:64" ht="145" x14ac:dyDescent="0.35">
      <c r="B120" t="s">
        <v>388</v>
      </c>
      <c r="C120" t="s">
        <v>315</v>
      </c>
      <c r="D120" t="s">
        <v>390</v>
      </c>
      <c r="E120" t="s">
        <v>439</v>
      </c>
      <c r="G120" t="s">
        <v>399</v>
      </c>
      <c r="J120">
        <v>1500</v>
      </c>
      <c r="K120">
        <v>1900</v>
      </c>
      <c r="L120">
        <v>1500</v>
      </c>
      <c r="M120">
        <v>1900</v>
      </c>
      <c r="N120">
        <v>1500</v>
      </c>
      <c r="O120">
        <v>1900</v>
      </c>
      <c r="P120">
        <v>1500</v>
      </c>
      <c r="Q120">
        <v>1900</v>
      </c>
      <c r="R120">
        <v>1500</v>
      </c>
      <c r="S120">
        <v>1900</v>
      </c>
      <c r="V120" s="12" t="s">
        <v>523</v>
      </c>
      <c r="W120" s="23" t="str">
        <f t="shared" si="65"/>
        <v/>
      </c>
      <c r="X120" s="23" t="str">
        <f t="shared" si="66"/>
        <v/>
      </c>
      <c r="Y120" s="23">
        <f t="shared" si="67"/>
        <v>15</v>
      </c>
      <c r="Z120" s="23">
        <f t="shared" si="68"/>
        <v>19</v>
      </c>
      <c r="AA120" s="23">
        <f t="shared" si="69"/>
        <v>15</v>
      </c>
      <c r="AB120" s="23">
        <f t="shared" si="70"/>
        <v>19</v>
      </c>
      <c r="AC120" s="23">
        <f t="shared" si="71"/>
        <v>15</v>
      </c>
      <c r="AD120" s="23">
        <f t="shared" si="72"/>
        <v>19</v>
      </c>
      <c r="AE120" s="23">
        <f t="shared" si="73"/>
        <v>15</v>
      </c>
      <c r="AF120" s="23">
        <f t="shared" si="74"/>
        <v>19</v>
      </c>
      <c r="AG120" s="23">
        <f t="shared" si="75"/>
        <v>15</v>
      </c>
      <c r="AH120" s="23">
        <f t="shared" si="76"/>
        <v>19</v>
      </c>
      <c r="AI120" s="23" t="str">
        <f t="shared" si="77"/>
        <v/>
      </c>
      <c r="AJ120" s="23" t="str">
        <f t="shared" si="78"/>
        <v/>
      </c>
      <c r="AK120" s="23" t="str">
        <f t="shared" si="79"/>
        <v/>
      </c>
      <c r="AL120" s="23" t="str">
        <f t="shared" si="80"/>
        <v>3pm-7pm</v>
      </c>
      <c r="AM120" s="23" t="str">
        <f t="shared" si="81"/>
        <v>3pm-7pm</v>
      </c>
      <c r="AN120" s="23" t="str">
        <f t="shared" si="82"/>
        <v>3pm-7pm</v>
      </c>
      <c r="AO120" s="23" t="str">
        <f t="shared" si="83"/>
        <v>3pm-7pm</v>
      </c>
      <c r="AP120" s="23" t="str">
        <f t="shared" si="84"/>
        <v>3pm-7pm</v>
      </c>
      <c r="AQ120" s="23" t="str">
        <f t="shared" si="85"/>
        <v/>
      </c>
      <c r="AR120" t="s">
        <v>398</v>
      </c>
      <c r="AS120" t="s">
        <v>301</v>
      </c>
      <c r="AU120" t="s">
        <v>305</v>
      </c>
      <c r="AV120" s="7" t="s">
        <v>312</v>
      </c>
      <c r="AW120" s="7" t="s">
        <v>312</v>
      </c>
      <c r="AX120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src=@img/easy.png@&gt;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src=@img/easy.png@&gt;&lt;img src=@img/drinkicon.png@&gt;&lt;img src=@img/foodicon.png@&gt;</v>
      </c>
      <c r="BE120" s="23" t="str">
        <f t="shared" si="92"/>
        <v>outdoor drink food easy med midtown</v>
      </c>
      <c r="BF120" s="23" t="str">
        <f t="shared" si="93"/>
        <v>Midtown</v>
      </c>
      <c r="BG120">
        <v>40.542402000000003</v>
      </c>
      <c r="BH120">
        <v>-105.07652</v>
      </c>
      <c r="BI120" s="23" t="str">
        <f t="shared" si="63"/>
        <v>[40.542402,-105.07652],</v>
      </c>
      <c r="BK120" s="23" t="str">
        <f t="shared" si="64"/>
        <v/>
      </c>
    </row>
    <row r="121" spans="2:64" ht="116" x14ac:dyDescent="0.35">
      <c r="B121" t="s">
        <v>225</v>
      </c>
      <c r="C121" t="s">
        <v>315</v>
      </c>
      <c r="D121" t="s">
        <v>53</v>
      </c>
      <c r="E121" t="s">
        <v>439</v>
      </c>
      <c r="G121" t="s">
        <v>226</v>
      </c>
      <c r="W121" s="23" t="str">
        <f t="shared" si="65"/>
        <v/>
      </c>
      <c r="X121" s="23" t="str">
        <f t="shared" si="66"/>
        <v/>
      </c>
      <c r="Y121" s="23" t="str">
        <f t="shared" si="67"/>
        <v/>
      </c>
      <c r="Z121" s="23" t="str">
        <f t="shared" si="68"/>
        <v/>
      </c>
      <c r="AA121" s="23" t="str">
        <f t="shared" si="69"/>
        <v/>
      </c>
      <c r="AB121" s="23" t="str">
        <f t="shared" si="70"/>
        <v/>
      </c>
      <c r="AC121" s="23" t="str">
        <f t="shared" si="71"/>
        <v/>
      </c>
      <c r="AD121" s="23" t="str">
        <f t="shared" si="72"/>
        <v/>
      </c>
      <c r="AE121" s="23" t="str">
        <f t="shared" si="73"/>
        <v/>
      </c>
      <c r="AF121" s="23" t="str">
        <f t="shared" si="74"/>
        <v/>
      </c>
      <c r="AG121" s="23" t="str">
        <f t="shared" si="75"/>
        <v/>
      </c>
      <c r="AH121" s="23" t="str">
        <f t="shared" si="76"/>
        <v/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/>
      </c>
      <c r="AM121" s="23" t="str">
        <f t="shared" si="81"/>
        <v/>
      </c>
      <c r="AN121" s="23" t="str">
        <f t="shared" si="82"/>
        <v/>
      </c>
      <c r="AO121" s="23" t="str">
        <f t="shared" si="83"/>
        <v/>
      </c>
      <c r="AP121" s="23" t="str">
        <f t="shared" si="84"/>
        <v/>
      </c>
      <c r="AQ121" s="23" t="str">
        <f t="shared" si="85"/>
        <v/>
      </c>
      <c r="AR121" s="2" t="s">
        <v>363</v>
      </c>
      <c r="AU121" t="s">
        <v>305</v>
      </c>
      <c r="AV121" s="7" t="s">
        <v>313</v>
      </c>
      <c r="AW121" s="7" t="s">
        <v>313</v>
      </c>
      <c r="AX121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1" s="23" t="str">
        <f t="shared" si="86"/>
        <v/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/>
      </c>
      <c r="BC121" s="23" t="str">
        <f t="shared" si="90"/>
        <v/>
      </c>
      <c r="BD121" s="23" t="str">
        <f t="shared" si="91"/>
        <v>&lt;img src=@img/easy.png@&gt;</v>
      </c>
      <c r="BE121" s="23" t="str">
        <f t="shared" si="92"/>
        <v>easy med midtown</v>
      </c>
      <c r="BF121" s="23" t="str">
        <f t="shared" si="93"/>
        <v>Midtown</v>
      </c>
      <c r="BG121">
        <v>40.551113000000001</v>
      </c>
      <c r="BH121">
        <v>-105.07761600000001</v>
      </c>
      <c r="BI121" s="23" t="str">
        <f t="shared" si="63"/>
        <v>[40.551113,-105.077616],</v>
      </c>
      <c r="BK121" s="23" t="str">
        <f t="shared" si="64"/>
        <v/>
      </c>
    </row>
    <row r="122" spans="2:64" ht="203" x14ac:dyDescent="0.35">
      <c r="B122" t="s">
        <v>292</v>
      </c>
      <c r="C122" t="s">
        <v>434</v>
      </c>
      <c r="D122" t="s">
        <v>293</v>
      </c>
      <c r="E122" t="s">
        <v>54</v>
      </c>
      <c r="G122" s="6" t="s">
        <v>300</v>
      </c>
      <c r="H122">
        <v>1100</v>
      </c>
      <c r="I122">
        <v>1900</v>
      </c>
      <c r="J122">
        <v>1100</v>
      </c>
      <c r="K122">
        <v>2400</v>
      </c>
      <c r="L122">
        <v>1100</v>
      </c>
      <c r="M122">
        <v>2300</v>
      </c>
      <c r="N122">
        <v>1100</v>
      </c>
      <c r="O122">
        <v>2400</v>
      </c>
      <c r="P122">
        <v>1100</v>
      </c>
      <c r="Q122">
        <v>2400</v>
      </c>
      <c r="R122">
        <v>1100</v>
      </c>
      <c r="S122">
        <v>1900</v>
      </c>
      <c r="T122">
        <v>1100</v>
      </c>
      <c r="U122">
        <v>1900</v>
      </c>
      <c r="V122" s="12" t="s">
        <v>524</v>
      </c>
      <c r="W122" s="23">
        <f t="shared" si="65"/>
        <v>11</v>
      </c>
      <c r="X122" s="23">
        <f t="shared" si="66"/>
        <v>19</v>
      </c>
      <c r="Y122" s="23">
        <f t="shared" si="67"/>
        <v>11</v>
      </c>
      <c r="Z122" s="23">
        <f t="shared" si="68"/>
        <v>24</v>
      </c>
      <c r="AA122" s="23">
        <f t="shared" si="69"/>
        <v>11</v>
      </c>
      <c r="AB122" s="23">
        <f t="shared" si="70"/>
        <v>23</v>
      </c>
      <c r="AC122" s="23">
        <f t="shared" si="71"/>
        <v>11</v>
      </c>
      <c r="AD122" s="23">
        <f t="shared" si="72"/>
        <v>24</v>
      </c>
      <c r="AE122" s="23">
        <f t="shared" si="73"/>
        <v>11</v>
      </c>
      <c r="AF122" s="23">
        <f t="shared" si="74"/>
        <v>24</v>
      </c>
      <c r="AG122" s="23">
        <f t="shared" si="75"/>
        <v>11</v>
      </c>
      <c r="AH122" s="23">
        <f t="shared" si="76"/>
        <v>19</v>
      </c>
      <c r="AI122" s="23">
        <f t="shared" si="77"/>
        <v>11</v>
      </c>
      <c r="AJ122" s="23">
        <f t="shared" si="78"/>
        <v>19</v>
      </c>
      <c r="AK122" s="23" t="str">
        <f t="shared" si="79"/>
        <v>11am-7pm</v>
      </c>
      <c r="AL122" s="23" t="str">
        <f t="shared" si="80"/>
        <v>11am-12am</v>
      </c>
      <c r="AM122" s="23" t="str">
        <f t="shared" si="81"/>
        <v>11am-11pm</v>
      </c>
      <c r="AN122" s="23" t="str">
        <f t="shared" si="82"/>
        <v>11am-12am</v>
      </c>
      <c r="AO122" s="23" t="str">
        <f t="shared" si="83"/>
        <v>11am-12am</v>
      </c>
      <c r="AP122" s="23" t="str">
        <f t="shared" si="84"/>
        <v>11am-7pm</v>
      </c>
      <c r="AQ122" s="23" t="str">
        <f t="shared" si="85"/>
        <v>11am-7pm</v>
      </c>
      <c r="AR122" s="8" t="s">
        <v>373</v>
      </c>
      <c r="AU122" t="s">
        <v>304</v>
      </c>
      <c r="AV122" s="7" t="s">
        <v>313</v>
      </c>
      <c r="AW122" s="7" t="s">
        <v>313</v>
      </c>
      <c r="AX122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src=@img/hard.png@&gt;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src=@img/hard.png@&gt;</v>
      </c>
      <c r="BE122" s="23" t="str">
        <f t="shared" si="92"/>
        <v>hard low old</v>
      </c>
      <c r="BF122" s="23" t="str">
        <f t="shared" si="93"/>
        <v>Old Town</v>
      </c>
      <c r="BG122">
        <v>40.587395000000001</v>
      </c>
      <c r="BH122">
        <v>-105.078292</v>
      </c>
      <c r="BI122" s="23" t="str">
        <f t="shared" si="63"/>
        <v>[40.587395,-105.078292],</v>
      </c>
      <c r="BK122" s="23" t="str">
        <f t="shared" si="64"/>
        <v/>
      </c>
    </row>
    <row r="123" spans="2:64" ht="130.5" x14ac:dyDescent="0.35">
      <c r="B123" t="s">
        <v>409</v>
      </c>
      <c r="C123" t="s">
        <v>434</v>
      </c>
      <c r="D123" t="s">
        <v>380</v>
      </c>
      <c r="E123" t="s">
        <v>439</v>
      </c>
      <c r="G123" s="6" t="s">
        <v>442</v>
      </c>
      <c r="W123" s="23" t="str">
        <f t="shared" si="65"/>
        <v/>
      </c>
      <c r="X123" s="23" t="str">
        <f t="shared" si="66"/>
        <v/>
      </c>
      <c r="Y123" s="23" t="str">
        <f t="shared" si="67"/>
        <v/>
      </c>
      <c r="Z123" s="23" t="str">
        <f t="shared" si="68"/>
        <v/>
      </c>
      <c r="AA123" s="23" t="str">
        <f t="shared" si="69"/>
        <v/>
      </c>
      <c r="AB123" s="23" t="str">
        <f t="shared" si="70"/>
        <v/>
      </c>
      <c r="AC123" s="23" t="str">
        <f t="shared" si="71"/>
        <v/>
      </c>
      <c r="AD123" s="23" t="str">
        <f t="shared" si="72"/>
        <v/>
      </c>
      <c r="AE123" s="23" t="str">
        <f t="shared" si="73"/>
        <v/>
      </c>
      <c r="AF123" s="23" t="str">
        <f t="shared" si="74"/>
        <v/>
      </c>
      <c r="AG123" s="23" t="str">
        <f t="shared" si="75"/>
        <v/>
      </c>
      <c r="AH123" s="23" t="str">
        <f t="shared" si="76"/>
        <v/>
      </c>
      <c r="AI123" s="23" t="str">
        <f t="shared" si="77"/>
        <v/>
      </c>
      <c r="AJ123" s="23" t="str">
        <f t="shared" si="78"/>
        <v/>
      </c>
      <c r="AK123" s="23" t="str">
        <f>IF(H123&gt;0,CONCATENATE(IF(W123&lt;=12,W123,W123-12),IF(OR(W123&lt;12,W123=24),"am","pm"),"-",IF(X123&lt;=12,X123,X123-12),IF(OR(X123&lt;12,X123=24),"am","pm")),"")</f>
        <v/>
      </c>
      <c r="AL123" s="23" t="str">
        <f>IF(J123&gt;0,CONCATENATE(IF(Y123&lt;=12,Y123,Y123-12),IF(OR(Y123&lt;12,Y123=24),"am","pm"),"-",IF(Z123&lt;=12,Z123,Z123-12),IF(OR(Z123&lt;12,Z123=24),"am","pm")),"")</f>
        <v/>
      </c>
      <c r="AM123" s="23" t="str">
        <f>IF(L123&gt;0,CONCATENATE(IF(AA123&lt;=12,AA123,AA123-12),IF(OR(AA123&lt;12,AA123=24),"am","pm"),"-",IF(AB123&lt;=12,AB123,AB123-12),IF(OR(AB123&lt;12,AB123=24),"am","pm")),"")</f>
        <v/>
      </c>
      <c r="AN123" s="23" t="str">
        <f>IF(N123&gt;0,CONCATENATE(IF(AC123&lt;=12,AC123,AC123-12),IF(OR(AC123&lt;12,AC123=24),"am","pm"),"-",IF(AD123&lt;=12,AD123,AD123-12),IF(OR(AD123&lt;12,AD123=24),"am","pm")),"")</f>
        <v/>
      </c>
      <c r="AO123" s="23" t="str">
        <f>IF(O123&gt;0,CONCATENATE(IF(AE123&lt;=12,AE123,AE123-12),IF(OR(AE123&lt;12,AE123=24),"am","pm"),"-",IF(AF123&lt;=12,AF123,AF123-12),IF(OR(AF123&lt;12,AF123=24),"am","pm")),"")</f>
        <v/>
      </c>
      <c r="AP123" s="23" t="str">
        <f>IF(R123&gt;0,CONCATENATE(IF(AG123&lt;=12,AG123,AG123-12),IF(OR(AG123&lt;12,AG123=24),"am","pm"),"-",IF(AH123&lt;=12,AH123,AH123-12),IF(OR(AH123&lt;12,AH123=24),"am","pm")),"")</f>
        <v/>
      </c>
      <c r="AQ123" s="23" t="str">
        <f>IF(T123&gt;0,CONCATENATE(IF(AI123&lt;=12,AI123,AI123-12),IF(OR(AI123&lt;12,AI123=24),"am","pm"),"-",IF(AJ123&lt;=12,AJ123,AJ123-12),IF(OR(AJ123&lt;12,AJ123=24),"am","pm")),"")</f>
        <v/>
      </c>
      <c r="AR123" t="s">
        <v>410</v>
      </c>
      <c r="AS123" t="s">
        <v>301</v>
      </c>
      <c r="AU123" t="s">
        <v>28</v>
      </c>
      <c r="AV123" s="7" t="s">
        <v>313</v>
      </c>
      <c r="AW123" s="7" t="s">
        <v>313</v>
      </c>
      <c r="AX123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3" s="23" t="str">
        <f t="shared" si="86"/>
        <v>&lt;img src=@img/outdoor.png@&gt;</v>
      </c>
      <c r="AZ123" s="23" t="str">
        <f t="shared" si="87"/>
        <v/>
      </c>
      <c r="BA123" s="23" t="str">
        <f t="shared" si="88"/>
        <v>&lt;img src=@img/medium.png@&gt;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src=@img/outdoor.png@&gt;&lt;img src=@img/medium.png@&gt;</v>
      </c>
      <c r="BE123" s="23" t="str">
        <f t="shared" si="92"/>
        <v>outdoor medium med old</v>
      </c>
      <c r="BF123" s="23" t="str">
        <f t="shared" si="93"/>
        <v>Old Town</v>
      </c>
      <c r="BG123">
        <v>40.589368999999998</v>
      </c>
      <c r="BH123">
        <v>-105.07445800000001</v>
      </c>
      <c r="BI123" s="23" t="str">
        <f t="shared" si="63"/>
        <v>[40.589369,-105.074458],</v>
      </c>
      <c r="BK123" s="23" t="str">
        <f t="shared" si="64"/>
        <v/>
      </c>
    </row>
    <row r="124" spans="2:64" ht="130.5" x14ac:dyDescent="0.35">
      <c r="B124" t="s">
        <v>128</v>
      </c>
      <c r="C124" t="s">
        <v>314</v>
      </c>
      <c r="D124" t="s">
        <v>129</v>
      </c>
      <c r="E124" t="s">
        <v>54</v>
      </c>
      <c r="G124" s="1" t="s">
        <v>130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 t="shared" ref="AK124:AK127" si="96">IF(H124&gt;0,CONCATENATE(IF(W124&lt;=12,W124,W124-12),IF(OR(W124&lt;12,W124=24),"am","pm"),"-",IF(X124&lt;=12,X124,X124-12),IF(OR(X124&lt;12,X124=24),"am","pm")),"")</f>
        <v/>
      </c>
      <c r="AL124" s="23" t="str">
        <f t="shared" ref="AL124:AL127" si="97">IF(J124&gt;0,CONCATENATE(IF(Y124&lt;=12,Y124,Y124-12),IF(OR(Y124&lt;12,Y124=24),"am","pm"),"-",IF(Z124&lt;=12,Z124,Z124-12),IF(OR(Z124&lt;12,Z124=24),"am","pm")),"")</f>
        <v/>
      </c>
      <c r="AM124" s="23" t="str">
        <f t="shared" ref="AM124:AM127" si="98">IF(L124&gt;0,CONCATENATE(IF(AA124&lt;=12,AA124,AA124-12),IF(OR(AA124&lt;12,AA124=24),"am","pm"),"-",IF(AB124&lt;=12,AB124,AB124-12),IF(OR(AB124&lt;12,AB124=24),"am","pm")),"")</f>
        <v/>
      </c>
      <c r="AN124" s="23" t="str">
        <f t="shared" ref="AN124:AN127" si="99">IF(N124&gt;0,CONCATENATE(IF(AC124&lt;=12,AC124,AC124-12),IF(OR(AC124&lt;12,AC124=24),"am","pm"),"-",IF(AD124&lt;=12,AD124,AD124-12),IF(OR(AD124&lt;12,AD124=24),"am","pm")),"")</f>
        <v/>
      </c>
      <c r="AO124" s="23" t="str">
        <f t="shared" ref="AO124:AO127" si="100">IF(O124&gt;0,CONCATENATE(IF(AE124&lt;=12,AE124,AE124-12),IF(OR(AE124&lt;12,AE124=24),"am","pm"),"-",IF(AF124&lt;=12,AF124,AF124-12),IF(OR(AF124&lt;12,AF124=24),"am","pm")),"")</f>
        <v/>
      </c>
      <c r="AP124" s="23" t="str">
        <f t="shared" ref="AP124:AP127" si="101">IF(R124&gt;0,CONCATENATE(IF(AG124&lt;=12,AG124,AG124-12),IF(OR(AG124&lt;12,AG124=24),"am","pm"),"-",IF(AH124&lt;=12,AH124,AH124-12),IF(OR(AH124&lt;12,AH124=24),"am","pm")),"")</f>
        <v/>
      </c>
      <c r="AQ124" s="23" t="str">
        <f t="shared" ref="AQ124:AQ127" si="102">IF(T124&gt;0,CONCATENATE(IF(AI124&lt;=12,AI124,AI124-12),IF(OR(AI124&lt;12,AI124=24),"am","pm"),"-",IF(AJ124&lt;=12,AJ124,AJ124-12),IF(OR(AJ124&lt;12,AJ124=24),"am","pm")),"")</f>
        <v/>
      </c>
      <c r="AR124" s="2" t="s">
        <v>335</v>
      </c>
      <c r="AS124" t="s">
        <v>301</v>
      </c>
      <c r="AT124" t="s">
        <v>311</v>
      </c>
      <c r="AU124" t="s">
        <v>28</v>
      </c>
      <c r="AV124" s="7" t="s">
        <v>313</v>
      </c>
      <c r="AW124" s="7" t="s">
        <v>313</v>
      </c>
      <c r="AX124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4" s="23" t="str">
        <f t="shared" si="86"/>
        <v>&lt;img src=@img/outdoor.png@&gt;</v>
      </c>
      <c r="AZ124" s="23" t="str">
        <f t="shared" si="87"/>
        <v>&lt;img src=@img/pets.png@&gt;</v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src=@img/pets.png@&gt;&lt;img src=@img/medium.png@&gt;</v>
      </c>
      <c r="BE124" s="23" t="str">
        <f t="shared" si="92"/>
        <v>outdoor pet medium low campus</v>
      </c>
      <c r="BF124" s="23" t="str">
        <f t="shared" si="93"/>
        <v>Near Campus</v>
      </c>
      <c r="BG124">
        <v>40.568157999999997</v>
      </c>
      <c r="BH124">
        <v>-105.076488</v>
      </c>
      <c r="BI124" s="23" t="str">
        <f t="shared" si="63"/>
        <v>[40.568158,-105.076488],</v>
      </c>
      <c r="BK124" s="23" t="str">
        <f t="shared" si="64"/>
        <v/>
      </c>
    </row>
    <row r="125" spans="2:64" ht="130.5" x14ac:dyDescent="0.35">
      <c r="B125" t="s">
        <v>227</v>
      </c>
      <c r="C125" t="s">
        <v>434</v>
      </c>
      <c r="D125" t="s">
        <v>147</v>
      </c>
      <c r="E125" t="s">
        <v>439</v>
      </c>
      <c r="G125" t="s">
        <v>228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si="96"/>
        <v/>
      </c>
      <c r="AL125" s="23" t="str">
        <f t="shared" si="97"/>
        <v/>
      </c>
      <c r="AM125" s="23" t="str">
        <f t="shared" si="98"/>
        <v/>
      </c>
      <c r="AN125" s="23" t="str">
        <f t="shared" si="99"/>
        <v/>
      </c>
      <c r="AO125" s="23" t="str">
        <f t="shared" si="100"/>
        <v/>
      </c>
      <c r="AP125" s="23" t="str">
        <f t="shared" si="101"/>
        <v/>
      </c>
      <c r="AQ125" s="23" t="str">
        <f t="shared" si="102"/>
        <v/>
      </c>
      <c r="AR125" s="3" t="s">
        <v>268</v>
      </c>
      <c r="AU125" t="s">
        <v>28</v>
      </c>
      <c r="AV125" s="7" t="s">
        <v>313</v>
      </c>
      <c r="AW125" s="7" t="s">
        <v>313</v>
      </c>
      <c r="AX125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5" s="23" t="str">
        <f t="shared" si="86"/>
        <v/>
      </c>
      <c r="AZ125" s="23" t="str">
        <f t="shared" si="87"/>
        <v/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src=@img/medium.png@&gt;</v>
      </c>
      <c r="BE125" s="23" t="str">
        <f t="shared" si="92"/>
        <v>medium med old</v>
      </c>
      <c r="BF125" s="23" t="str">
        <f t="shared" si="93"/>
        <v>Old Town</v>
      </c>
      <c r="BG125">
        <v>40.590724000000002</v>
      </c>
      <c r="BH125">
        <v>-105.073266</v>
      </c>
      <c r="BI125" s="23" t="str">
        <f t="shared" si="63"/>
        <v>[40.590724,-105.073266],</v>
      </c>
      <c r="BK125" s="23" t="str">
        <f t="shared" si="64"/>
        <v/>
      </c>
    </row>
    <row r="126" spans="2:64" ht="116" x14ac:dyDescent="0.35">
      <c r="B126" s="9" t="s">
        <v>49</v>
      </c>
      <c r="C126" t="s">
        <v>315</v>
      </c>
      <c r="D126" t="s">
        <v>50</v>
      </c>
      <c r="E126" t="s">
        <v>439</v>
      </c>
      <c r="G126" s="1" t="s">
        <v>51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t="s">
        <v>240</v>
      </c>
      <c r="AU126" t="s">
        <v>305</v>
      </c>
      <c r="AV126" s="7" t="s">
        <v>313</v>
      </c>
      <c r="AW126" s="7" t="s">
        <v>313</v>
      </c>
      <c r="AX126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src=@img/easy.png@&gt;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src=@img/easy.png@&gt;</v>
      </c>
      <c r="BE126" s="23" t="str">
        <f t="shared" si="92"/>
        <v>easy med midtown</v>
      </c>
      <c r="BF126" s="23" t="str">
        <f t="shared" si="93"/>
        <v>Midtown</v>
      </c>
      <c r="BG126">
        <v>40.541967999999997</v>
      </c>
      <c r="BH126">
        <v>-105.079037</v>
      </c>
      <c r="BI126" s="23" t="str">
        <f t="shared" si="63"/>
        <v>[40.541968,-105.079037],</v>
      </c>
      <c r="BK126" s="23" t="str">
        <f t="shared" si="64"/>
        <v/>
      </c>
    </row>
    <row r="127" spans="2:64" ht="130.5" x14ac:dyDescent="0.35">
      <c r="B127" t="s">
        <v>229</v>
      </c>
      <c r="C127" t="s">
        <v>436</v>
      </c>
      <c r="D127" t="s">
        <v>274</v>
      </c>
      <c r="E127" t="s">
        <v>439</v>
      </c>
      <c r="G127" t="s">
        <v>230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s="8" t="s">
        <v>364</v>
      </c>
      <c r="AS127" t="s">
        <v>301</v>
      </c>
      <c r="AT127" t="s">
        <v>311</v>
      </c>
      <c r="AU127" t="s">
        <v>28</v>
      </c>
      <c r="AV127" s="7" t="s">
        <v>313</v>
      </c>
      <c r="AW127" s="7" t="s">
        <v>313</v>
      </c>
      <c r="AX127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7" s="23" t="str">
        <f t="shared" si="86"/>
        <v>&lt;img src=@img/outdoor.png@&gt;</v>
      </c>
      <c r="AZ127" s="23" t="str">
        <f t="shared" si="87"/>
        <v>&lt;img src=@img/pets.png@&gt;</v>
      </c>
      <c r="BA127" s="23" t="str">
        <f t="shared" si="88"/>
        <v>&lt;img src=@img/medium.png@&gt;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src=@img/outdoor.png@&gt;&lt;img src=@img/pets.png@&gt;&lt;img src=@img/medium.png@&gt;</v>
      </c>
      <c r="BE127" s="23" t="str">
        <f t="shared" si="92"/>
        <v>outdoor pet medium med sfoco</v>
      </c>
      <c r="BF127" s="23" t="str">
        <f t="shared" si="93"/>
        <v>South Foco</v>
      </c>
      <c r="BG127">
        <v>40.522742000000001</v>
      </c>
      <c r="BH127">
        <v>-105.078374</v>
      </c>
      <c r="BI127" s="23" t="str">
        <f t="shared" si="63"/>
        <v>[40.522742,-105.078374],</v>
      </c>
      <c r="BK127" s="23" t="str">
        <f t="shared" si="64"/>
        <v/>
      </c>
    </row>
  </sheetData>
  <sortState ref="B2:BM117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4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21" r:id="rId51" xr:uid="{00000000-0004-0000-0000-000033000000}"/>
    <hyperlink ref="AR127" r:id="rId52" xr:uid="{00000000-0004-0000-0000-000034000000}"/>
    <hyperlink ref="AR19" r:id="rId53" xr:uid="{00000000-0004-0000-0000-000035000000}"/>
    <hyperlink ref="AR43" r:id="rId54" xr:uid="{00000000-0004-0000-0000-000036000000}"/>
    <hyperlink ref="AR49" r:id="rId55" xr:uid="{00000000-0004-0000-0000-000037000000}"/>
    <hyperlink ref="AR50" r:id="rId56" xr:uid="{00000000-0004-0000-0000-000038000000}"/>
    <hyperlink ref="AR57" r:id="rId57" xr:uid="{00000000-0004-0000-0000-000039000000}"/>
    <hyperlink ref="AR73" r:id="rId58" xr:uid="{00000000-0004-0000-0000-00003A000000}"/>
    <hyperlink ref="AR75" r:id="rId59" xr:uid="{00000000-0004-0000-0000-00003B000000}"/>
    <hyperlink ref="AR103" r:id="rId60" xr:uid="{00000000-0004-0000-0000-00003C000000}"/>
    <hyperlink ref="AR122" r:id="rId61" xr:uid="{00000000-0004-0000-0000-00003D000000}"/>
    <hyperlink ref="AR44" r:id="rId62" xr:uid="{00000000-0004-0000-0000-00003E000000}"/>
    <hyperlink ref="AR58" r:id="rId63" xr:uid="{00000000-0004-0000-0000-00003F000000}"/>
    <hyperlink ref="AR37" r:id="rId64" xr:uid="{00000000-0004-0000-0000-000040000000}"/>
    <hyperlink ref="AR8" r:id="rId65" xr:uid="{00000000-0004-0000-0000-00004100000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2018-07-28T19:30:03Z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