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Christian\Dropbox\CLD\Orange House\Happy Hour\app\"/>
    </mc:Choice>
  </mc:AlternateContent>
  <xr:revisionPtr revIDLastSave="0" documentId="13_ncr:1_{1F2AEBA4-D16B-4E5E-B62F-901312DFD293}"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definedNames>
    <definedName name="_xlnm._FilterDatabase" localSheetId="0" hidden="1">Sheet1!$C$2:$C$191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6" i="1" l="1"/>
  <c r="AY136" i="1"/>
  <c r="AZ136" i="1"/>
  <c r="BA136" i="1"/>
  <c r="BB136" i="1"/>
  <c r="BC136" i="1"/>
  <c r="BE136" i="1"/>
  <c r="BF136" i="1"/>
  <c r="BI136" i="1"/>
  <c r="W136" i="1"/>
  <c r="X136" i="1"/>
  <c r="Y136" i="1"/>
  <c r="Z136" i="1"/>
  <c r="AL136" i="1" s="1"/>
  <c r="AA136" i="1"/>
  <c r="AB136" i="1"/>
  <c r="AC136" i="1"/>
  <c r="AD136" i="1"/>
  <c r="AN136" i="1" s="1"/>
  <c r="AE136" i="1"/>
  <c r="AF136" i="1"/>
  <c r="AG136" i="1"/>
  <c r="AH136" i="1"/>
  <c r="AI136" i="1"/>
  <c r="AJ136" i="1"/>
  <c r="AM136" i="1"/>
  <c r="AP136" i="1"/>
  <c r="AQ136" i="1"/>
  <c r="BD136" i="1" l="1"/>
  <c r="AO136" i="1"/>
  <c r="AK136" i="1"/>
  <c r="W127" i="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2" i="1"/>
  <c r="AF172" i="1"/>
  <c r="AE173" i="1"/>
  <c r="AF173"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L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7" i="1"/>
  <c r="BI63" i="1"/>
  <c r="BI186" i="1"/>
  <c r="BI66" i="1"/>
  <c r="BI145" i="1"/>
  <c r="BI122"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2" i="1"/>
  <c r="AY122" i="1"/>
  <c r="AZ122" i="1"/>
  <c r="BA122" i="1"/>
  <c r="BB122" i="1"/>
  <c r="BC122" i="1"/>
  <c r="BE122" i="1"/>
  <c r="BF122"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2" i="1"/>
  <c r="X122" i="1"/>
  <c r="Y122" i="1"/>
  <c r="Z122" i="1"/>
  <c r="AA122" i="1"/>
  <c r="AB122" i="1"/>
  <c r="AC122" i="1"/>
  <c r="AD122" i="1"/>
  <c r="AG122" i="1"/>
  <c r="AH122" i="1"/>
  <c r="AI122" i="1"/>
  <c r="AJ122"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2" i="1"/>
  <c r="BD145" i="1"/>
  <c r="BD66" i="1"/>
  <c r="BD186" i="1"/>
  <c r="BD63" i="1"/>
  <c r="BD187"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D41" i="1"/>
  <c r="AE41" i="1"/>
  <c r="AF41" i="1"/>
  <c r="AG41" i="1"/>
  <c r="AH41" i="1"/>
  <c r="AI41" i="1"/>
  <c r="AJ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J43" i="1"/>
  <c r="W44" i="1"/>
  <c r="X44" i="1"/>
  <c r="Y44" i="1"/>
  <c r="Z44" i="1"/>
  <c r="AA44" i="1"/>
  <c r="AB44" i="1"/>
  <c r="AC44" i="1"/>
  <c r="AD44" i="1"/>
  <c r="AE44" i="1"/>
  <c r="AF44" i="1"/>
  <c r="AG44" i="1"/>
  <c r="AH44" i="1"/>
  <c r="AI44" i="1"/>
  <c r="AJ44" i="1"/>
  <c r="W45" i="1"/>
  <c r="X45" i="1"/>
  <c r="Y45" i="1"/>
  <c r="Z45" i="1"/>
  <c r="AA45" i="1"/>
  <c r="AB45" i="1"/>
  <c r="AC45" i="1"/>
  <c r="AD45" i="1"/>
  <c r="AE45" i="1"/>
  <c r="AF45" i="1"/>
  <c r="AG45" i="1"/>
  <c r="AH45" i="1"/>
  <c r="AI45" i="1"/>
  <c r="AJ45" i="1"/>
  <c r="W47" i="1"/>
  <c r="X47" i="1"/>
  <c r="Y47" i="1"/>
  <c r="Z47" i="1"/>
  <c r="AA47" i="1"/>
  <c r="AB47" i="1"/>
  <c r="AC47" i="1"/>
  <c r="AD47" i="1"/>
  <c r="AE47" i="1"/>
  <c r="AF47" i="1"/>
  <c r="AG47" i="1"/>
  <c r="AH47" i="1"/>
  <c r="AI47" i="1"/>
  <c r="AJ47" i="1"/>
  <c r="W48" i="1"/>
  <c r="X48" i="1"/>
  <c r="Y48" i="1"/>
  <c r="Z48" i="1"/>
  <c r="AA48" i="1"/>
  <c r="AB48" i="1"/>
  <c r="AC48" i="1"/>
  <c r="AD48" i="1"/>
  <c r="AE48" i="1"/>
  <c r="AF48" i="1"/>
  <c r="AG48" i="1"/>
  <c r="AH48" i="1"/>
  <c r="AI48" i="1"/>
  <c r="AJ48" i="1"/>
  <c r="W49" i="1"/>
  <c r="X49" i="1"/>
  <c r="Y49" i="1"/>
  <c r="Z49" i="1"/>
  <c r="AA49" i="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P142" i="1" s="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O47" i="1" l="1"/>
  <c r="AK44" i="1"/>
  <c r="AN41" i="1"/>
  <c r="AM49" i="1"/>
  <c r="AP45" i="1"/>
  <c r="AL43" i="1"/>
  <c r="AP41" i="1"/>
  <c r="AL36" i="1"/>
  <c r="AM142" i="1"/>
  <c r="AK142" i="1"/>
  <c r="AN142" i="1"/>
  <c r="AO142" i="1"/>
  <c r="AM47" i="1"/>
  <c r="AN45" i="1"/>
  <c r="AO44" i="1"/>
  <c r="AP43" i="1"/>
  <c r="AL41" i="1"/>
  <c r="AO37" i="1"/>
  <c r="AP36" i="1"/>
  <c r="AN26" i="1"/>
  <c r="AM191" i="1"/>
  <c r="AK191" i="1"/>
  <c r="AL82" i="1"/>
  <c r="AL79" i="1"/>
  <c r="AQ75" i="1"/>
  <c r="AK75" i="1"/>
  <c r="AM72" i="1"/>
  <c r="AM65" i="1"/>
  <c r="AN64" i="1"/>
  <c r="AP61" i="1"/>
  <c r="AN56" i="1"/>
  <c r="AO55" i="1"/>
  <c r="AQ53" i="1"/>
  <c r="AO82" i="1"/>
  <c r="AN79" i="1"/>
  <c r="AM75" i="1"/>
  <c r="AO72" i="1"/>
  <c r="AO65" i="1"/>
  <c r="AP64" i="1"/>
  <c r="AL61" i="1"/>
  <c r="AP56" i="1"/>
  <c r="AM53" i="1"/>
  <c r="AM103" i="1"/>
  <c r="AQ191" i="1"/>
  <c r="AO151" i="1"/>
  <c r="AL150" i="1"/>
  <c r="AM149" i="1"/>
  <c r="AN148" i="1"/>
  <c r="AK144" i="1"/>
  <c r="AO138" i="1"/>
  <c r="AP137"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4" i="1"/>
  <c r="AP123" i="1"/>
  <c r="AM114" i="1"/>
  <c r="AP110" i="1"/>
  <c r="AQ109" i="1"/>
  <c r="AK109" i="1"/>
  <c r="AO105" i="1"/>
  <c r="AN98" i="1"/>
  <c r="AL96" i="1"/>
  <c r="AQ95" i="1"/>
  <c r="AP191" i="1"/>
  <c r="AO191" i="1"/>
  <c r="AO174" i="1"/>
  <c r="AM170" i="1"/>
  <c r="AO161" i="1"/>
  <c r="AN156" i="1"/>
  <c r="AM151" i="1"/>
  <c r="AP148" i="1"/>
  <c r="AM144" i="1"/>
  <c r="AM138"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2" i="1"/>
  <c r="AK159" i="1"/>
  <c r="AN150" i="1"/>
  <c r="AK147" i="1"/>
  <c r="AN137" i="1"/>
  <c r="AP127" i="1"/>
  <c r="AM124" i="1"/>
  <c r="AQ112" i="1"/>
  <c r="AL110" i="1"/>
  <c r="AN169" i="1"/>
  <c r="AP160" i="1"/>
  <c r="AQ159" i="1"/>
  <c r="AK26" i="1"/>
  <c r="AQ185" i="1"/>
  <c r="AO185" i="1"/>
  <c r="AM185" i="1"/>
  <c r="AK185" i="1"/>
  <c r="AQ169" i="1"/>
  <c r="AO169" i="1"/>
  <c r="AM169" i="1"/>
  <c r="AK169"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5" i="1"/>
  <c r="BD177" i="1"/>
  <c r="BD171" i="1"/>
  <c r="BD191" i="1"/>
  <c r="BD175" i="1"/>
  <c r="BD192" i="1"/>
  <c r="BD195" i="1"/>
  <c r="BD189" i="1"/>
  <c r="BD99" i="1"/>
  <c r="BD130" i="1"/>
  <c r="BD124" i="1"/>
  <c r="BD84" i="1"/>
  <c r="BD35" i="1"/>
  <c r="BD11" i="1"/>
  <c r="BD94" i="1"/>
  <c r="BD172" i="1"/>
  <c r="BD25" i="1"/>
  <c r="BD160" i="1"/>
  <c r="BD154" i="1"/>
  <c r="BD148" i="1"/>
  <c r="BD141" i="1"/>
  <c r="BD126" i="1"/>
  <c r="BD115" i="1"/>
  <c r="BD102" i="1"/>
  <c r="BD38" i="1"/>
  <c r="BD183" i="1"/>
  <c r="BD58" i="1"/>
  <c r="BD32" i="1"/>
  <c r="BD109" i="1"/>
  <c r="BD4" i="1"/>
  <c r="BD29" i="1"/>
  <c r="BD174" i="1"/>
  <c r="BD123" i="1"/>
  <c r="BD105" i="1"/>
  <c r="BD97" i="1"/>
  <c r="BD72" i="1"/>
  <c r="BD53" i="1"/>
  <c r="BD168" i="1"/>
  <c r="BD100" i="1"/>
  <c r="BD17" i="1"/>
  <c r="BD182" i="1"/>
  <c r="BD157" i="1"/>
  <c r="BD131" i="1"/>
  <c r="BD50" i="1"/>
  <c r="BD33" i="1"/>
  <c r="BD188" i="1"/>
  <c r="BD176" i="1"/>
  <c r="BD104" i="1"/>
  <c r="BD85" i="1"/>
  <c r="BD76" i="1"/>
  <c r="BD144" i="1"/>
  <c r="BD134" i="1"/>
  <c r="BD117" i="1"/>
  <c r="BK93" i="1" l="1"/>
  <c r="BD93"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<sst xmlns="http://schemas.openxmlformats.org/spreadsheetml/2006/main" count="1887" uniqueCount="806">
  <si>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</si>
  <si>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</si>
  <si>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</si>
  <si>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</si>
  <si>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</si>
  <si>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</si>
  <si>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</si>
  <si>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</si>
  <si>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</si>
  <si>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</si>
  <si>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</si>
  <si>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</si>
  <si>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</si>
  <si>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</si>
  <si>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</si>
  <si>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</si>
  <si>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</si>
  <si>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</si>
  <si>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</si>
  <si>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</si>
  <si>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</si>
  <si>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</si>
  <si>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</si>
  <si>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</si>
  <si>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</si>
  <si>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</si>
  <si>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Burger, Pizza, Bar Food</t>
  </si>
  <si>
    <t>medium</t>
  </si>
  <si>
    <t>5 Old Town Sq, Fort Collins 80524</t>
  </si>
  <si>
    <t>Choice City Butcher &amp; Deli</t>
  </si>
  <si>
    <t>Breakfast, Diner, Sandwich</t>
  </si>
  <si>
    <t>104 W Olive St, Fort Collins 80524</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</si>
  <si>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</si>
  <si>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</si>
  <si>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</si>
  <si>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</si>
  <si>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</si>
  <si>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</si>
  <si>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</si>
  <si>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</si>
  <si>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</si>
  <si>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</si>
  <si>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</si>
  <si>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</si>
  <si>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</si>
  <si>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</si>
  <si>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</si>
  <si>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</si>
  <si>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</si>
  <si>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</si>
  <si>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</si>
  <si>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</si>
  <si>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</si>
  <si>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</si>
  <si>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Italian, Pizza</t>
  </si>
  <si>
    <t>100 N College Ave, Fort Collins 80524</t>
  </si>
  <si>
    <t>Rodizio Grill</t>
  </si>
  <si>
    <t>Brazilian</t>
  </si>
  <si>
    <t>200 Jefferson St, Fort Collins 80524</t>
  </si>
  <si>
    <t>Melting Pot</t>
  </si>
  <si>
    <t>European</t>
  </si>
  <si>
    <t>334 E Mountain Ave, Fort Collins 80524</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</si>
  <si>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</si>
  <si>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</si>
  <si>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</si>
  <si>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</si>
  <si>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</si>
  <si>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</si>
  <si>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</si>
  <si>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</si>
  <si>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</si>
  <si>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</si>
  <si>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</si>
  <si>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</si>
  <si>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</si>
  <si>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</si>
  <si>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</si>
  <si>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</si>
  <si>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</si>
  <si>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</si>
  <si>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</si>
  <si>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</si>
  <si>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</si>
  <si>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</si>
  <si>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</si>
  <si>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</si>
  <si>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</si>
  <si>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</si>
  <si>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</si>
  <si>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</si>
  <si>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</si>
  <si>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</si>
  <si>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</si>
  <si>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</si>
  <si>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</si>
  <si>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</si>
  <si>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</si>
  <si>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</si>
  <si>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</si>
  <si>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</si>
  <si>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</si>
  <si>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</si>
  <si>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</si>
  <si>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</si>
  <si>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</si>
  <si>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</si>
  <si>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</si>
  <si>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</si>
  <si>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</si>
  <si>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</si>
  <si>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</si>
  <si>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</si>
  <si>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</si>
  <si>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</si>
  <si>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</si>
  <si>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</si>
  <si>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</si>
  <si>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</si>
  <si>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</si>
  <si>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</si>
  <si>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</si>
  <si>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</si>
  <si>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</si>
  <si>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</si>
  <si>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</si>
  <si>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</si>
  <si>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</si>
  <si>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</si>
  <si>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</si>
  <si>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</si>
  <si>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</si>
  <si>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</si>
  <si>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</si>
  <si>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</si>
  <si>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</si>
  <si>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</si>
  <si>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</si>
  <si>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</si>
  <si>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</si>
  <si>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</si>
  <si>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</si>
  <si>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</si>
  <si>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</si>
  <si>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</si>
  <si>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</si>
  <si>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</si>
  <si>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</si>
  <si>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</si>
  <si>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</si>
  <si>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</si>
  <si>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</si>
  <si>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</si>
  <si>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</si>
  <si>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</si>
  <si>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320 Walnut Street, Fort Collins, CO 80524</t>
  </si>
  <si>
    <t>Maxline Brewing</t>
  </si>
  <si>
    <t>2724 McClelland Drive Unit 190, Fort Collins, CO 80525</t>
  </si>
  <si>
    <t>Music City Hot Chicken</t>
  </si>
  <si>
    <t>111 W. Prospect Road, Propsector Shops, Fort Collins, CO 80525</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</si>
  <si>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</si>
  <si>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</si>
  <si>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</si>
  <si>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</si>
  <si>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</si>
  <si>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</si>
  <si>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</si>
  <si>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</si>
  <si>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</si>
  <si>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</si>
  <si>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</si>
  <si>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</si>
  <si>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</si>
  <si>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</si>
  <si>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</si>
  <si>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1335 W. Elizabeth Street, Fort Collins, CO 80521</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</si>
  <si>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</si>
  <si>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</si>
  <si>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</si>
  <si>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</si>
  <si>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</si>
  <si>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</si>
  <si>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</si>
  <si>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</si>
  <si>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</si>
  <si>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</si>
  <si>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</si>
  <si>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</si>
  <si>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</si>
  <si>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</si>
  <si>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</si>
  <si>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</si>
  <si>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</si>
  <si>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</si>
  <si>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</si>
  <si>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</si>
  <si>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</si>
  <si>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</si>
  <si>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</si>
  <si>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Cidery, Sandwich</t>
  </si>
  <si>
    <t> 215 N. College Avenue, Fort Collins, CO 80524</t>
  </si>
  <si>
    <t>Snowbank Brewing</t>
  </si>
  <si>
    <t>225 N. Lemay Avenue, Suite 1, Fort Collins, CO 80524</t>
  </si>
  <si>
    <t>The Colorado Room</t>
  </si>
  <si>
    <t>642 S. College Ave, Fort Collins, CO 80524</t>
  </si>
  <si>
    <t>Cocktails</t>
  </si>
  <si>
    <t>224 S. College Avenue, Fort Collins, CO 80524</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</si>
  <si>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</si>
  <si>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</si>
  <si>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</si>
  <si>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</si>
  <si>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</si>
  <si>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</si>
  <si>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</si>
  <si>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</si>
  <si>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</si>
  <si>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</si>
  <si>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</si>
  <si>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</si>
  <si>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</si>
  <si>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</si>
  <si>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</si>
  <si>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</si>
  <si>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</si>
  <si>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</si>
  <si>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</si>
  <si>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</si>
  <si>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</si>
  <si>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</si>
  <si>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</si>
  <si>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</si>
  <si>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</si>
  <si>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</si>
  <si>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</si>
  <si>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</si>
  <si>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</si>
  <si>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</si>
  <si>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</si>
  <si>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</si>
  <si>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</si>
  <si>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</si>
  <si>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</si>
  <si>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</si>
  <si>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</si>
  <si>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</si>
  <si>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</si>
  <si>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11 Old Town Square #120, Fort Collins, CO 80524</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</si>
  <si>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</si>
  <si>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</si>
  <si>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</si>
  <si>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</si>
  <si>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</si>
  <si>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</si>
  <si>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</si>
  <si>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</si>
  <si>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</si>
  <si>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</si>
  <si>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</si>
  <si>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</si>
  <si>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</si>
  <si>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</si>
  <si>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</si>
  <si>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</si>
  <si>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</si>
  <si>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</si>
  <si>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</si>
  <si>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</si>
  <si>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</si>
  <si>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</si>
  <si>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</si>
  <si>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</si>
  <si>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</si>
  <si>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</si>
  <si>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</si>
  <si>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</si>
  <si>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</si>
  <si>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</si>
  <si>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</si>
  <si>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</si>
  <si>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</si>
  <si>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</si>
  <si>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</si>
  <si>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</si>
  <si>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</si>
  <si>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</si>
  <si>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</si>
  <si>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</si>
  <si>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</si>
  <si>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</si>
  <si>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</si>
  <si>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</si>
  <si>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</si>
  <si>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</si>
  <si>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</si>
  <si>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</si>
  <si>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</si>
  <si>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</si>
  <si>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</si>
  <si>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</si>
  <si>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</si>
  <si>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</si>
  <si>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</si>
  <si>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</si>
  <si>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</si>
  <si>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</si>
  <si>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</si>
  <si>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</si>
  <si>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</si>
  <si>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</si>
  <si>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</si>
  <si>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</si>
  <si>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</si>
  <si>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</si>
  <si>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</si>
  <si>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</si>
  <si>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</si>
  <si>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</si>
  <si>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</si>
  <si>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</si>
  <si>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</si>
  <si>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</si>
  <si>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</si>
  <si>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</si>
  <si>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</si>
  <si>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</si>
  <si>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</si>
  <si>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</si>
  <si>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</si>
  <si>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</si>
  <si>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</si>
  <si>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</si>
  <si>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</si>
  <si>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</si>
  <si>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</si>
  <si>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</si>
  <si>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</si>
  <si>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</si>
  <si>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</si>
  <si>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</si>
  <si>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</si>
  <si>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</si>
  <si>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</si>
  <si>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</si>
  <si>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</si>
  <si>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</si>
  <si>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</si>
  <si>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</si>
  <si>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</si>
  <si>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</si>
  <si>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</si>
  <si>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</si>
  <si>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</si>
  <si>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</si>
  <si>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</si>
  <si>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</si>
  <si>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</si>
  <si>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</si>
  <si>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</si>
  <si>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</si>
  <si>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</si>
  <si>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</si>
  <si>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</si>
  <si>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</si>
  <si>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</si>
  <si>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</si>
  <si>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</si>
  <si>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</si>
  <si>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</si>
  <si>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</si>
  <si>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</si>
  <si>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</si>
  <si>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</si>
  <si>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</si>
  <si>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</si>
  <si>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</si>
  <si>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</si>
  <si>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</si>
  <si>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</si>
  <si>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</si>
  <si>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</si>
  <si>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</si>
  <si>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</si>
  <si>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</si>
  <si>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</si>
  <si>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</si>
  <si>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</si>
  <si>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</si>
  <si>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</si>
  <si>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</si>
  <si>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</si>
  <si>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</si>
  <si>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</si>
  <si>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</si>
  <si>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</si>
  <si>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</si>
  <si>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</si>
  <si>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</si>
  <si>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</si>
  <si>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</si>
  <si>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</si>
  <si>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</si>
  <si>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</si>
  <si>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</si>
  <si>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</si>
  <si>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</si>
  <si>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</si>
  <si>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</si>
  <si>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</si>
  <si>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</si>
  <si>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</si>
  <si>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</si>
  <si>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</si>
  <si>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</si>
  <si>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</si>
  <si>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</si>
  <si>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</si>
  <si>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Garlic Knot</t>
  </si>
  <si>
    <t>Inca</t>
  </si>
  <si>
    <t>Old Chicago Timberline</t>
  </si>
  <si>
    <t>Pueblo Viejo</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</si>
  <si>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</si>
  <si>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</si>
  <si>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</si>
  <si>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</si>
  <si>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</si>
  <si>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</si>
  <si>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</si>
  <si>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</si>
  <si>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</si>
  <si>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</si>
  <si>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</si>
  <si>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</si>
  <si>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</si>
  <si>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</si>
  <si>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</si>
  <si>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</si>
  <si>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</si>
  <si>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</si>
  <si>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</si>
  <si>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</si>
  <si>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</si>
  <si>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</si>
  <si>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</si>
  <si>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</si>
  <si>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</si>
  <si>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</si>
  <si>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</si>
  <si>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</si>
  <si>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</si>
  <si>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</si>
  <si>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</si>
  <si>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</si>
  <si>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</si>
  <si>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</si>
  <si>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</si>
  <si>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</si>
  <si>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</si>
  <si>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</si>
  <si>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</si>
  <si>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</si>
  <si>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</si>
  <si>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</si>
  <si>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</si>
  <si>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</si>
  <si>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</si>
  <si>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</si>
  <si>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</si>
  <si>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</si>
  <si>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</si>
  <si>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</si>
  <si>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</si>
  <si>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</si>
  <si>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</si>
  <si>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</si>
  <si>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</si>
  <si>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</si>
  <si>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</si>
  <si>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</si>
  <si>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</si>
  <si>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</si>
  <si>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</si>
  <si>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</si>
  <si>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</si>
  <si>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</si>
  <si>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</si>
  <si>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</si>
  <si>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</si>
  <si>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</si>
  <si>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</si>
  <si>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</si>
  <si>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</si>
  <si>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</si>
  <si>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</si>
  <si>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</si>
  <si>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</si>
  <si>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</si>
  <si>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</si>
  <si>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</si>
  <si>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</si>
  <si>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</si>
  <si>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</si>
  <si>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</si>
  <si>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</si>
  <si>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</si>
  <si>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</si>
  <si>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</si>
  <si>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</si>
  <si>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</si>
  <si>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</si>
  <si>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</si>
  <si>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</si>
  <si>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</si>
  <si>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</si>
  <si>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</si>
  <si>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</si>
  <si>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</si>
  <si>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</si>
  <si>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</si>
  <si>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</si>
  <si>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</si>
  <si>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</si>
  <si>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</si>
  <si>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</si>
  <si>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</si>
  <si>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</si>
  <si>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</si>
  <si>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</si>
  <si>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</si>
  <si>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</si>
  <si>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</si>
  <si>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</si>
  <si>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</si>
  <si>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</si>
  <si>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</si>
  <si>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</si>
  <si>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</si>
  <si>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</si>
  <si>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</si>
  <si>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</si>
  <si>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</si>
  <si>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</si>
  <si>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</si>
  <si>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</si>
  <si>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</si>
  <si>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</si>
  <si>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</si>
  <si>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</si>
  <si>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</si>
  <si>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</si>
  <si>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</si>
  <si>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</si>
  <si>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</si>
  <si>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</si>
  <si>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</si>
  <si>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</si>
  <si>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</si>
  <si>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</si>
  <si>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</si>
  <si>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</si>
  <si>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</si>
  <si>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</si>
  <si>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</si>
  <si>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</si>
  <si>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</si>
  <si>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</si>
  <si>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</si>
  <si>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</si>
  <si>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</si>
  <si>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</si>
  <si>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</si>
  <si>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</si>
  <si>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</si>
  <si>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</si>
  <si>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</si>
  <si>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</si>
  <si>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</si>
  <si>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</si>
  <si>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</si>
  <si>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</si>
  <si>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</si>
  <si>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</si>
  <si>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</si>
  <si>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</si>
  <si>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</si>
  <si>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Elevated Sandwiches</t>
  </si>
  <si>
    <t>Rainbow Restaurant</t>
  </si>
  <si>
    <t>Simmer</t>
  </si>
  <si>
    <t>Snack Attack Specialty Sandwiches &amp; Brews</t>
  </si>
  <si>
    <t>R Bar and Lounge</t>
  </si>
  <si>
    <t>NOCO Distillery</t>
  </si>
  <si>
    <t>Blue Door</t>
  </si>
  <si>
    <t>West End Pub</t>
  </si>
  <si>
    <t>Downtown Artery</t>
  </si>
  <si>
    <t>Ramskellar Pub &amp; Grub</t>
  </si>
  <si>
    <t>Sahara Night Smoke Lounge</t>
  </si>
  <si>
    <t>Sundance Steakhouse &amp; Saloon</t>
  </si>
  <si>
    <t>Match Ups Pool Hall</t>
  </si>
  <si>
    <t>Swing Station</t>
  </si>
  <si>
    <t>Ten Bears Winery</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</si>
  <si>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</si>
  <si>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</si>
  <si>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</si>
  <si>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</si>
  <si>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</si>
  <si>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</si>
  <si>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</si>
  <si>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</si>
  <si>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</si>
  <si>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</si>
  <si>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</si>
  <si>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</si>
  <si>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</si>
  <si>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</si>
  <si>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</si>
  <si>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</si>
  <si>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</si>
  <si>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</si>
  <si>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</si>
  <si>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</si>
  <si>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</si>
  <si>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</si>
  <si>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</si>
  <si>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</si>
  <si>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</si>
  <si>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</si>
  <si>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</si>
  <si>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</si>
  <si>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</si>
  <si>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</si>
  <si>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</si>
  <si>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</si>
  <si>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</si>
  <si>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</si>
  <si>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</si>
  <si>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</si>
  <si>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</si>
  <si>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</si>
  <si>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</si>
  <si>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</si>
  <si>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</si>
  <si>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</si>
  <si>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</si>
  <si>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</si>
  <si>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</si>
  <si>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</si>
  <si>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</si>
  <si>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</si>
  <si>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</si>
  <si>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</si>
  <si>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</si>
  <si>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</si>
  <si>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</si>
  <si>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</si>
  <si>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</si>
  <si>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</si>
  <si>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</si>
  <si>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</si>
  <si>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</si>
  <si>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</si>
  <si>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</si>
  <si>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</si>
  <si>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</si>
  <si>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</si>
  <si>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</si>
  <si>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</si>
  <si>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</si>
  <si>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</si>
  <si>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</si>
  <si>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</si>
  <si>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</si>
  <si>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</si>
  <si>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</si>
  <si>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</si>
  <si>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</si>
  <si>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</si>
  <si>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</si>
  <si>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</si>
  <si>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</si>
  <si>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</si>
  <si>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</si>
  <si>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</si>
  <si>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</si>
  <si>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</si>
  <si>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</si>
  <si>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</si>
  <si>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</si>
  <si>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</si>
  <si>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</si>
  <si>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</si>
  <si>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</si>
  <si>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</si>
  <si>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</si>
  <si>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</si>
  <si>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</si>
  <si>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</si>
  <si>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</si>
  <si>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</si>
  <si>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</si>
  <si>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</si>
  <si>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</si>
  <si>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</si>
  <si>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</si>
  <si>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</si>
  <si>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</si>
  <si>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</si>
  <si>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</si>
  <si>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</si>
  <si>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</si>
  <si>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</si>
  <si>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</si>
  <si>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</si>
  <si>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</si>
  <si>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</si>
  <si>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</si>
  <si>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</si>
  <si>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</si>
  <si>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</si>
  <si>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</si>
  <si>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</si>
  <si>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</si>
  <si>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</si>
  <si>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</si>
  <si>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</si>
  <si>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</si>
  <si>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</si>
  <si>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</si>
  <si>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</si>
  <si>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</si>
  <si>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</si>
  <si>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</si>
  <si>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</si>
  <si>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</si>
  <si>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</si>
  <si>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</si>
  <si>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</si>
  <si>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</si>
  <si>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</si>
  <si>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</si>
  <si>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</si>
  <si>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</si>
  <si>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</si>
  <si>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</si>
  <si>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</si>
  <si>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</si>
  <si>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</si>
  <si>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</si>
  <si>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</si>
  <si>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</si>
  <si>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</si>
  <si>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</si>
  <si>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</si>
  <si>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</si>
  <si>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</si>
  <si>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</si>
  <si>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</si>
  <si>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</si>
  <si>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</si>
  <si>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</si>
  <si>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</si>
  <si>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</si>
  <si>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</si>
  <si>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</si>
  <si>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</si>
  <si>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</si>
  <si>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</si>
  <si>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</si>
  <si>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</si>
  <si>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</si>
  <si>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</si>
  <si>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</si>
  <si>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</si>
  <si>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</si>
  <si>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</si>
  <si>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</si>
  <si>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</si>
  <si>
    <t>Ace Gilletts Lounge</t>
  </si>
  <si>
    <t>Austins American Grill</t>
  </si>
  <si>
    <t>Austins American Grill (W. Mountain)</t>
  </si>
  <si>
    <t>Avogadros Number</t>
  </si>
  <si>
    <t>Beau Jos Pizza</t>
  </si>
  <si>
    <t>Big Als Burgers &amp; Dogs</t>
  </si>
  <si>
    <t>BJs Restaurant &amp; Brewhouse</t>
  </si>
  <si>
    <t>Bondis Beach Bar</t>
  </si>
  <si>
    <t>Cacciatore at Hellers Kitchen</t>
  </si>
  <si>
    <t>Coopersmiths Pub &amp; Brewing</t>
  </si>
  <si>
    <t>Domenics Restaurant</t>
  </si>
  <si>
    <t>Elliots Martini Bar</t>
  </si>
  <si>
    <t>Everyday Joes Coffee House</t>
  </si>
  <si>
    <t>Famous Daves BBQ</t>
  </si>
  <si>
    <t>Fuzzys Taco Shop - Elizabeth</t>
  </si>
  <si>
    <t>Fuzzys Taco Shop - Harmony</t>
  </si>
  <si>
    <t>Hodis Half Note</t>
  </si>
  <si>
    <t>Illegal Petes</t>
  </si>
  <si>
    <t>J Js Lounge</t>
  </si>
  <si>
    <t>Jays Bistro</t>
  </si>
  <si>
    <t>Jims Wings</t>
  </si>
  <si>
    <t>Krazy Karls Pizza</t>
  </si>
  <si>
    <t>Mojeauxs</t>
  </si>
  <si>
    <t>Nicks Italian</t>
  </si>
  <si>
    <t>Oceans Bar &amp; Grill</t>
  </si>
  <si>
    <t>Ryans Sports Grill</t>
  </si>
  <si>
    <t>Scrumpys</t>
  </si>
  <si>
    <t>Tonys Bar</t>
  </si>
  <si>
    <t>Tortilla Marissas</t>
  </si>
  <si>
    <t>William Olivers</t>
  </si>
  <si>
    <t>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t>
  </si>
  <si>
    <t>$6 Stonewood House Wines&lt;br&gt;$6 Infused Cocktails&lt;br&gt;$5 Well Cocktails&lt;br&gt;$4 Canned Beer&lt;br&gt;$1 Off Draft Beer&lt;br&gt;$1.50 Raw Oysters&lt;br&gt;$6 Shared Plates&lt;br&gt;$8 Reggie Burger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</si>
</sst>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196"/>
  <sheetViews>
    <sheetView tabSelected="1" zoomScale="85" zoomScaleNormal="85" workbookViewId="0">
      <pane xSplit="4" ySplit="1" topLeftCell="E160" activePane="bottomRight" state="frozen"/>
      <selection pane="topRight" activeCell="E1" sqref="E1"/>
      <selection pane="bottomLeft" activeCell="U86" sqref="U86"/>
      <selection pane="bottomRight" activeCell="T174" sqref="T174"/>
    </sheetView>
  </sheetViews>
  <sheetFormatPr defaultColWidth="9.1796875" defaultRowHeight="21" customHeight="1" x14ac:dyDescent="0.35"/>
  <cols>
    <col min="2" max="2" width="34.7265625" customWidth="1"/>
    <col min="3" max="3" width="19.81640625" customWidth="1"/>
    <col min="4" max="36" width="6" customWidth="1"/>
    <col min="37" max="37" width="10.81640625" customWidth="1"/>
    <col min="38" max="38" width="13.54296875" customWidth="1"/>
    <col min="39" max="39" width="13" customWidth="1"/>
    <col min="40" max="42" width="10.26953125" customWidth="1"/>
    <col min="43" max="43" width="15.81640625" customWidth="1"/>
    <col min="50" max="50" width="90.54296875" bestFit="1" customWidth="1"/>
    <col min="51" max="51" width="5.54296875" bestFit="1" customWidth="1"/>
    <col min="53" max="53" width="10.1796875" customWidth="1"/>
    <col min="57" max="57" width="53.54296875" customWidth="1"/>
    <col min="58" max="58" width="19.453125" customWidth="1"/>
  </cols>
  <sheetData>
    <row r="1" spans="2:64" ht="21" customHeight="1" x14ac:dyDescent="0.3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379</v>
      </c>
      <c r="X1" t="s">
        <v>380</v>
      </c>
      <c r="Y1" t="s">
        <v>381</v>
      </c>
      <c r="Z1" t="s">
        <v>382</v>
      </c>
      <c r="AA1" t="s">
        <v>383</v>
      </c>
      <c r="AB1" t="s">
        <v>384</v>
      </c>
      <c r="AC1" t="s">
        <v>385</v>
      </c>
      <c r="AD1" t="s">
        <v>386</v>
      </c>
      <c r="AE1" t="s">
        <v>387</v>
      </c>
      <c r="AF1" t="s">
        <v>388</v>
      </c>
      <c r="AG1" t="s">
        <v>389</v>
      </c>
      <c r="AH1" t="s">
        <v>390</v>
      </c>
      <c r="AI1" t="s">
        <v>391</v>
      </c>
      <c r="AJ1" t="s">
        <v>392</v>
      </c>
      <c r="AK1" t="s">
        <v>372</v>
      </c>
      <c r="AL1" t="s">
        <v>373</v>
      </c>
      <c r="AM1" t="s">
        <v>374</v>
      </c>
      <c r="AN1" t="s">
        <v>375</v>
      </c>
      <c r="AO1" t="s">
        <v>376</v>
      </c>
      <c r="AP1" t="s">
        <v>377</v>
      </c>
      <c r="AQ1" t="s">
        <v>378</v>
      </c>
      <c r="AR1" t="s">
        <v>17</v>
      </c>
      <c r="AS1" t="s">
        <v>278</v>
      </c>
      <c r="AT1" t="s">
        <v>279</v>
      </c>
      <c r="AU1" t="s">
        <v>273</v>
      </c>
      <c r="AV1" t="s">
        <v>21</v>
      </c>
      <c r="AW1" t="s">
        <v>22</v>
      </c>
      <c r="AY1" s="4"/>
      <c r="BD1" t="s">
        <v>393</v>
      </c>
      <c r="BE1" t="s">
        <v>394</v>
      </c>
      <c r="BF1" t="s">
        <v>399</v>
      </c>
      <c r="BG1" t="s">
        <v>401</v>
      </c>
      <c r="BH1" t="s">
        <v>402</v>
      </c>
      <c r="BJ1" t="s">
        <v>404</v>
      </c>
      <c r="BL1" t="s">
        <v>405</v>
      </c>
    </row>
    <row r="2" spans="2:64" ht="21" customHeight="1" x14ac:dyDescent="0.35">
      <c r="B2" t="s">
        <v>421</v>
      </c>
      <c r="C2" t="s">
        <v>397</v>
      </c>
      <c r="E2" t="s">
        <v>400</v>
      </c>
      <c r="G2" t="s">
        <v>422</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423</v>
      </c>
      <c r="AU2" t="s">
        <v>275</v>
      </c>
      <c r="AV2" s="3" t="s">
        <v>281</v>
      </c>
      <c r="AW2" s="3" t="s">
        <v>281</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455</v>
      </c>
    </row>
    <row r="3" spans="2:64" ht="21" customHeight="1" x14ac:dyDescent="0.35">
      <c r="B3" t="s">
        <v>774</v>
      </c>
      <c r="C3" t="s">
        <v>395</v>
      </c>
      <c r="D3" t="s">
        <v>133</v>
      </c>
      <c r="E3" t="s">
        <v>400</v>
      </c>
      <c r="G3" s="1" t="s">
        <v>134</v>
      </c>
      <c r="H3">
        <v>1600</v>
      </c>
      <c r="I3">
        <v>1800</v>
      </c>
      <c r="J3">
        <v>1600</v>
      </c>
      <c r="K3">
        <v>1800</v>
      </c>
      <c r="L3">
        <v>1600</v>
      </c>
      <c r="M3">
        <v>1800</v>
      </c>
      <c r="N3">
        <v>1600</v>
      </c>
      <c r="O3">
        <v>1800</v>
      </c>
      <c r="P3">
        <v>1600</v>
      </c>
      <c r="Q3">
        <v>1800</v>
      </c>
      <c r="R3">
        <v>1600</v>
      </c>
      <c r="S3">
        <v>1800</v>
      </c>
      <c r="T3">
        <v>1600</v>
      </c>
      <c r="U3">
        <v>1800</v>
      </c>
      <c r="V3" t="s">
        <v>717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230</v>
      </c>
      <c r="AU3" t="s">
        <v>274</v>
      </c>
      <c r="AV3" s="3" t="s">
        <v>281</v>
      </c>
      <c r="AW3" s="3" t="s">
        <v>282</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35">
      <c r="B4" t="s">
        <v>598</v>
      </c>
      <c r="C4" t="s">
        <v>395</v>
      </c>
      <c r="E4" t="s">
        <v>400</v>
      </c>
      <c r="G4" t="s">
        <v>617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622</v>
      </c>
      <c r="AU4" t="s">
        <v>274</v>
      </c>
      <c r="AV4" s="3" t="s">
        <v>282</v>
      </c>
      <c r="AW4" s="3" t="s">
        <v>282</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35">
      <c r="B5" t="s">
        <v>138</v>
      </c>
      <c r="C5" t="s">
        <v>283</v>
      </c>
      <c r="D5" t="s">
        <v>139</v>
      </c>
      <c r="E5" t="s">
        <v>52</v>
      </c>
      <c r="G5" s="1" t="s">
        <v>140</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308</v>
      </c>
      <c r="AU5" t="s">
        <v>27</v>
      </c>
      <c r="AV5" s="3" t="s">
        <v>282</v>
      </c>
      <c r="AW5" s="3" t="s">
        <v>282</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35">
      <c r="B6" t="s">
        <v>456</v>
      </c>
      <c r="C6" t="s">
        <v>283</v>
      </c>
      <c r="D6" t="s">
        <v>457</v>
      </c>
      <c r="E6" t="s">
        <v>52</v>
      </c>
      <c r="G6" s="1" t="s">
        <v>458</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27</v>
      </c>
      <c r="AV6" s="3" t="s">
        <v>282</v>
      </c>
      <c r="AW6" s="3" t="s">
        <v>282</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35">
      <c r="B7" t="s">
        <v>141</v>
      </c>
      <c r="C7" t="s">
        <v>396</v>
      </c>
      <c r="D7" t="s">
        <v>248</v>
      </c>
      <c r="E7" t="s">
        <v>400</v>
      </c>
      <c r="G7" t="s">
        <v>142</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309</v>
      </c>
      <c r="AS7" t="s">
        <v>271</v>
      </c>
      <c r="AT7" t="s">
        <v>280</v>
      </c>
      <c r="AU7" t="s">
        <v>275</v>
      </c>
      <c r="AV7" s="3" t="s">
        <v>282</v>
      </c>
      <c r="AW7" s="3" t="s">
        <v>282</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35">
      <c r="B8" t="s">
        <v>775</v>
      </c>
      <c r="C8" t="s">
        <v>397</v>
      </c>
      <c r="D8" t="s">
        <v>62</v>
      </c>
      <c r="E8" t="s">
        <v>400</v>
      </c>
      <c r="G8" s="1" t="s">
        <v>63</v>
      </c>
      <c r="H8">
        <v>1600</v>
      </c>
      <c r="I8">
        <v>1800</v>
      </c>
      <c r="J8">
        <v>1500</v>
      </c>
      <c r="K8">
        <v>1800</v>
      </c>
      <c r="L8">
        <v>1500</v>
      </c>
      <c r="M8">
        <v>1800</v>
      </c>
      <c r="N8">
        <v>1500</v>
      </c>
      <c r="O8">
        <v>1800</v>
      </c>
      <c r="P8">
        <v>1500</v>
      </c>
      <c r="Q8">
        <v>1800</v>
      </c>
      <c r="R8">
        <v>1500</v>
      </c>
      <c r="S8">
        <v>1800</v>
      </c>
      <c r="T8">
        <v>1600</v>
      </c>
      <c r="U8">
        <v>1800</v>
      </c>
      <c r="V8" t="s">
        <v>718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286</v>
      </c>
      <c r="AS8" t="s">
        <v>271</v>
      </c>
      <c r="AU8" t="s">
        <v>275</v>
      </c>
      <c r="AV8" s="3" t="s">
        <v>281</v>
      </c>
      <c r="AW8" s="3" t="s">
        <v>281</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35">
      <c r="B9" t="s">
        <v>776</v>
      </c>
      <c r="C9" t="s">
        <v>395</v>
      </c>
      <c r="D9" t="s">
        <v>459</v>
      </c>
      <c r="E9" t="s">
        <v>400</v>
      </c>
      <c r="G9" s="1" t="s">
        <v>460</v>
      </c>
      <c r="H9">
        <v>1600</v>
      </c>
      <c r="I9">
        <v>1800</v>
      </c>
      <c r="J9">
        <v>1500</v>
      </c>
      <c r="K9">
        <v>1800</v>
      </c>
      <c r="L9">
        <v>1500</v>
      </c>
      <c r="M9">
        <v>1800</v>
      </c>
      <c r="N9">
        <v>1500</v>
      </c>
      <c r="O9">
        <v>1800</v>
      </c>
      <c r="P9">
        <v>1500</v>
      </c>
      <c r="Q9">
        <v>1800</v>
      </c>
      <c r="R9">
        <v>1500</v>
      </c>
      <c r="S9">
        <v>1800</v>
      </c>
      <c r="T9">
        <v>1600</v>
      </c>
      <c r="U9">
        <v>1800</v>
      </c>
      <c r="V9" t="s">
        <v>718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286</v>
      </c>
      <c r="AS9" t="s">
        <v>271</v>
      </c>
      <c r="AU9" t="s">
        <v>274</v>
      </c>
      <c r="AV9" s="3" t="s">
        <v>281</v>
      </c>
      <c r="AW9" s="3" t="s">
        <v>281</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35">
      <c r="B10" t="s">
        <v>777</v>
      </c>
      <c r="C10" t="s">
        <v>283</v>
      </c>
      <c r="D10" t="s">
        <v>104</v>
      </c>
      <c r="E10" t="s">
        <v>400</v>
      </c>
      <c r="G10" s="1" t="s">
        <v>105</v>
      </c>
      <c r="H10">
        <v>900</v>
      </c>
      <c r="I10">
        <v>2400</v>
      </c>
      <c r="J10">
        <v>1100</v>
      </c>
      <c r="K10">
        <v>2400</v>
      </c>
      <c r="L10">
        <v>1100</v>
      </c>
      <c r="M10">
        <v>2400</v>
      </c>
      <c r="N10">
        <v>1100</v>
      </c>
      <c r="O10">
        <v>2400</v>
      </c>
      <c r="P10">
        <v>1100</v>
      </c>
      <c r="Q10">
        <v>2400</v>
      </c>
      <c r="R10">
        <v>1100</v>
      </c>
      <c r="S10">
        <v>2400</v>
      </c>
      <c r="T10">
        <v>900</v>
      </c>
      <c r="U10">
        <v>2400</v>
      </c>
      <c r="V10" t="s">
        <v>226</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299</v>
      </c>
      <c r="AS10" t="s">
        <v>271</v>
      </c>
      <c r="AU10" t="s">
        <v>27</v>
      </c>
      <c r="AV10" s="3" t="s">
        <v>281</v>
      </c>
      <c r="AW10" s="3" t="s">
        <v>282</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35">
      <c r="B11" s="2" t="s">
        <v>505</v>
      </c>
      <c r="C11" t="s">
        <v>283</v>
      </c>
      <c r="D11" t="s">
        <v>497</v>
      </c>
      <c r="E11" t="s">
        <v>400</v>
      </c>
      <c r="G11" s="1" t="s">
        <v>506</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507</v>
      </c>
      <c r="AU11" t="s">
        <v>27</v>
      </c>
      <c r="AV11" s="3" t="s">
        <v>282</v>
      </c>
      <c r="AW11" s="3" t="s">
        <v>282</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35">
      <c r="B12" t="s">
        <v>461</v>
      </c>
      <c r="C12" t="s">
        <v>396</v>
      </c>
      <c r="D12" t="s">
        <v>459</v>
      </c>
      <c r="E12" t="s">
        <v>400</v>
      </c>
      <c r="G12" s="1" t="s">
        <v>462</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275</v>
      </c>
      <c r="AV12" s="3" t="s">
        <v>282</v>
      </c>
      <c r="AW12" s="3" t="s">
        <v>282</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35">
      <c r="B13" t="s">
        <v>463</v>
      </c>
      <c r="C13" t="s">
        <v>395</v>
      </c>
      <c r="E13" t="s">
        <v>400</v>
      </c>
      <c r="G13" s="1" t="s">
        <v>464</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274</v>
      </c>
      <c r="AV13" s="3" t="s">
        <v>282</v>
      </c>
      <c r="AW13" s="3" t="s">
        <v>282</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35">
      <c r="B14" t="s">
        <v>640</v>
      </c>
      <c r="C14" t="s">
        <v>284</v>
      </c>
      <c r="E14" t="s">
        <v>400</v>
      </c>
      <c r="G14" s="1" t="s">
        <v>641</v>
      </c>
      <c r="H14">
        <v>1500</v>
      </c>
      <c r="I14">
        <v>1800</v>
      </c>
      <c r="J14">
        <v>1500</v>
      </c>
      <c r="K14">
        <v>1800</v>
      </c>
      <c r="L14">
        <v>1500</v>
      </c>
      <c r="M14">
        <v>1800</v>
      </c>
      <c r="N14">
        <v>1500</v>
      </c>
      <c r="O14">
        <v>1800</v>
      </c>
      <c r="P14">
        <v>1500</v>
      </c>
      <c r="Q14">
        <v>1800</v>
      </c>
      <c r="R14">
        <v>1500</v>
      </c>
      <c r="S14">
        <v>1800</v>
      </c>
      <c r="T14">
        <v>1500</v>
      </c>
      <c r="U14">
        <v>1800</v>
      </c>
      <c r="V14" s="13" t="s">
        <v>644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645</v>
      </c>
      <c r="AS14" t="s">
        <v>271</v>
      </c>
      <c r="AU14" t="s">
        <v>275</v>
      </c>
      <c r="AV14" s="6" t="s">
        <v>646</v>
      </c>
      <c r="AW14" s="3" t="s">
        <v>281</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35">
      <c r="B15" t="s">
        <v>127</v>
      </c>
      <c r="C15" t="s">
        <v>283</v>
      </c>
      <c r="D15" t="s">
        <v>113</v>
      </c>
      <c r="E15" t="s">
        <v>52</v>
      </c>
      <c r="G15" s="1" t="s">
        <v>103</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306</v>
      </c>
      <c r="AU15" t="s">
        <v>27</v>
      </c>
      <c r="AV15" s="3" t="s">
        <v>282</v>
      </c>
      <c r="AW15" s="3" t="s">
        <v>282</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35">
      <c r="B16" t="s">
        <v>23</v>
      </c>
      <c r="C16" t="s">
        <v>284</v>
      </c>
      <c r="D16" t="s">
        <v>163</v>
      </c>
      <c r="E16" t="s">
        <v>400</v>
      </c>
      <c r="G16" t="s">
        <v>164</v>
      </c>
      <c r="J16">
        <v>1600</v>
      </c>
      <c r="K16">
        <v>1900</v>
      </c>
      <c r="L16">
        <v>1600</v>
      </c>
      <c r="M16">
        <v>1900</v>
      </c>
      <c r="N16">
        <v>1600</v>
      </c>
      <c r="O16">
        <v>1900</v>
      </c>
      <c r="P16">
        <v>1600</v>
      </c>
      <c r="Q16">
        <v>1900</v>
      </c>
      <c r="R16">
        <v>1600</v>
      </c>
      <c r="S16">
        <v>1900</v>
      </c>
      <c r="V16" s="15" t="s">
        <v>709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318</v>
      </c>
      <c r="AS16" t="s">
        <v>271</v>
      </c>
      <c r="AU16" t="s">
        <v>275</v>
      </c>
      <c r="AV16" s="3" t="s">
        <v>281</v>
      </c>
      <c r="AW16" s="3" t="s">
        <v>281</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35">
      <c r="B17" t="s">
        <v>516</v>
      </c>
      <c r="C17" t="s">
        <v>283</v>
      </c>
      <c r="G17" s="6" t="s">
        <v>517</v>
      </c>
      <c r="V17" s="13" t="s">
        <v>642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518</v>
      </c>
      <c r="AS17" t="s">
        <v>271</v>
      </c>
      <c r="AU17" t="s">
        <v>275</v>
      </c>
      <c r="AV17" s="3" t="s">
        <v>282</v>
      </c>
      <c r="AW17" s="3" t="s">
        <v>282</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35">
      <c r="B18" t="s">
        <v>778</v>
      </c>
      <c r="C18" t="s">
        <v>395</v>
      </c>
      <c r="D18" t="s">
        <v>54</v>
      </c>
      <c r="E18" t="s">
        <v>400</v>
      </c>
      <c r="G18" s="1" t="s">
        <v>55</v>
      </c>
      <c r="H18">
        <v>1500</v>
      </c>
      <c r="I18">
        <v>1800</v>
      </c>
      <c r="J18">
        <v>1500</v>
      </c>
      <c r="K18">
        <v>1800</v>
      </c>
      <c r="L18">
        <v>1500</v>
      </c>
      <c r="M18">
        <v>1800</v>
      </c>
      <c r="N18">
        <v>1500</v>
      </c>
      <c r="O18">
        <v>1800</v>
      </c>
      <c r="P18">
        <v>1500</v>
      </c>
      <c r="Q18">
        <v>1800</v>
      </c>
      <c r="R18">
        <v>1500</v>
      </c>
      <c r="S18">
        <v>1800</v>
      </c>
      <c r="T18">
        <v>1500</v>
      </c>
      <c r="U18">
        <v>1800</v>
      </c>
      <c r="V18" s="15" t="s">
        <v>719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220</v>
      </c>
      <c r="AS18" t="s">
        <v>271</v>
      </c>
      <c r="AU18" t="s">
        <v>27</v>
      </c>
      <c r="AV18" s="3" t="s">
        <v>281</v>
      </c>
      <c r="AW18" s="3" t="s">
        <v>281</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406</v>
      </c>
    </row>
    <row r="19" spans="2:64" ht="21" customHeight="1" x14ac:dyDescent="0.35">
      <c r="B19" t="s">
        <v>779</v>
      </c>
      <c r="C19" t="s">
        <v>395</v>
      </c>
      <c r="D19" t="s">
        <v>101</v>
      </c>
      <c r="E19" t="s">
        <v>52</v>
      </c>
      <c r="G19" s="1" t="s">
        <v>102</v>
      </c>
      <c r="V19" s="13" t="s">
        <v>643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297</v>
      </c>
      <c r="AU19" t="s">
        <v>27</v>
      </c>
      <c r="AV19" s="3" t="s">
        <v>282</v>
      </c>
      <c r="AW19" s="3" t="s">
        <v>282</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35">
      <c r="B20" t="s">
        <v>50</v>
      </c>
      <c r="C20" t="s">
        <v>283</v>
      </c>
      <c r="D20" t="s">
        <v>51</v>
      </c>
      <c r="E20" t="s">
        <v>52</v>
      </c>
      <c r="G20" s="1" t="s">
        <v>53</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285</v>
      </c>
      <c r="AU20" t="s">
        <v>27</v>
      </c>
      <c r="AV20" s="3" t="s">
        <v>282</v>
      </c>
      <c r="AW20" s="3" t="s">
        <v>282</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35">
      <c r="B21" t="s">
        <v>780</v>
      </c>
      <c r="C21" t="s">
        <v>397</v>
      </c>
      <c r="D21" t="s">
        <v>74</v>
      </c>
      <c r="E21" t="s">
        <v>400</v>
      </c>
      <c r="G21" s="6" t="s">
        <v>266</v>
      </c>
      <c r="H21">
        <v>2200</v>
      </c>
      <c r="I21">
        <v>2400</v>
      </c>
      <c r="J21">
        <v>1500</v>
      </c>
      <c r="K21">
        <v>1900</v>
      </c>
      <c r="L21">
        <v>1500</v>
      </c>
      <c r="M21">
        <v>1900</v>
      </c>
      <c r="N21">
        <v>1500</v>
      </c>
      <c r="O21">
        <v>1900</v>
      </c>
      <c r="P21">
        <v>1500</v>
      </c>
      <c r="Q21">
        <v>1900</v>
      </c>
      <c r="R21">
        <v>1500</v>
      </c>
      <c r="S21">
        <v>1900</v>
      </c>
      <c r="T21">
        <v>2200</v>
      </c>
      <c r="U21">
        <v>2400</v>
      </c>
      <c r="V21" t="s">
        <v>720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277</v>
      </c>
      <c r="AU21" t="s">
        <v>275</v>
      </c>
      <c r="AV21" s="3" t="s">
        <v>281</v>
      </c>
      <c r="AW21" s="3" t="s">
        <v>281</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35">
      <c r="B22" t="s">
        <v>143</v>
      </c>
      <c r="C22" t="s">
        <v>283</v>
      </c>
      <c r="D22" t="s">
        <v>248</v>
      </c>
      <c r="E22" t="s">
        <v>400</v>
      </c>
      <c r="G22" t="s">
        <v>144</v>
      </c>
      <c r="H22">
        <v>1100</v>
      </c>
      <c r="I22">
        <v>1800</v>
      </c>
      <c r="J22">
        <v>1100</v>
      </c>
      <c r="K22">
        <v>1800</v>
      </c>
      <c r="L22">
        <v>1100</v>
      </c>
      <c r="M22">
        <v>1800</v>
      </c>
      <c r="N22">
        <v>1100</v>
      </c>
      <c r="O22">
        <v>1800</v>
      </c>
      <c r="P22">
        <v>1100</v>
      </c>
      <c r="Q22">
        <v>1800</v>
      </c>
      <c r="R22">
        <v>1100</v>
      </c>
      <c r="S22">
        <v>1800</v>
      </c>
      <c r="T22">
        <v>1100</v>
      </c>
      <c r="U22">
        <v>1800</v>
      </c>
      <c r="V22" t="s">
        <v>722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249</v>
      </c>
      <c r="AS22" t="s">
        <v>271</v>
      </c>
      <c r="AU22" t="s">
        <v>275</v>
      </c>
      <c r="AV22" s="3" t="s">
        <v>281</v>
      </c>
      <c r="AW22" s="3" t="s">
        <v>282</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407</v>
      </c>
    </row>
    <row r="23" spans="2:64" ht="21" customHeight="1" x14ac:dyDescent="0.35">
      <c r="B23" t="s">
        <v>244</v>
      </c>
      <c r="C23" t="s">
        <v>395</v>
      </c>
      <c r="D23" t="s">
        <v>74</v>
      </c>
      <c r="E23" t="s">
        <v>400</v>
      </c>
      <c r="G23" s="6" t="s">
        <v>267</v>
      </c>
      <c r="J23">
        <v>1000</v>
      </c>
      <c r="K23">
        <v>1400</v>
      </c>
      <c r="L23">
        <v>1400</v>
      </c>
      <c r="M23">
        <v>1900</v>
      </c>
      <c r="N23">
        <v>1400</v>
      </c>
      <c r="O23">
        <v>1900</v>
      </c>
      <c r="P23">
        <v>1400</v>
      </c>
      <c r="Q23">
        <v>1900</v>
      </c>
      <c r="R23">
        <v>1400</v>
      </c>
      <c r="S23">
        <v>1900</v>
      </c>
      <c r="T23">
        <v>1100</v>
      </c>
      <c r="U23">
        <v>1600</v>
      </c>
      <c r="V23" t="s">
        <v>723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333</v>
      </c>
      <c r="AU23" t="s">
        <v>274</v>
      </c>
      <c r="AV23" s="3" t="s">
        <v>281</v>
      </c>
      <c r="AW23" s="3" t="s">
        <v>281</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408</v>
      </c>
    </row>
    <row r="24" spans="2:64" ht="21" customHeight="1" x14ac:dyDescent="0.35">
      <c r="B24" t="s">
        <v>165</v>
      </c>
      <c r="C24" t="s">
        <v>395</v>
      </c>
      <c r="D24" t="s">
        <v>51</v>
      </c>
      <c r="E24" t="s">
        <v>400</v>
      </c>
      <c r="G24" t="s">
        <v>166</v>
      </c>
      <c r="J24">
        <v>1500</v>
      </c>
      <c r="K24">
        <v>1800</v>
      </c>
      <c r="L24">
        <v>1500</v>
      </c>
      <c r="M24">
        <v>1800</v>
      </c>
      <c r="N24">
        <v>1500</v>
      </c>
      <c r="O24">
        <v>1800</v>
      </c>
      <c r="P24">
        <v>1500</v>
      </c>
      <c r="Q24">
        <v>1800</v>
      </c>
      <c r="R24">
        <v>1500</v>
      </c>
      <c r="S24">
        <v>1800</v>
      </c>
      <c r="V24" t="s">
        <v>724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319</v>
      </c>
      <c r="AS24" t="s">
        <v>271</v>
      </c>
      <c r="AU24" t="s">
        <v>274</v>
      </c>
      <c r="AV24" s="3" t="s">
        <v>281</v>
      </c>
      <c r="AW24" s="3" t="s">
        <v>281</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35">
      <c r="B25" t="s">
        <v>589</v>
      </c>
      <c r="C25" t="s">
        <v>395</v>
      </c>
      <c r="E25" t="s">
        <v>400</v>
      </c>
      <c r="G25" t="s">
        <v>608</v>
      </c>
      <c r="P25">
        <v>2000</v>
      </c>
      <c r="Q25">
        <v>2400</v>
      </c>
      <c r="R25">
        <v>1800</v>
      </c>
      <c r="S25">
        <v>2000</v>
      </c>
      <c r="T25">
        <v>1800</v>
      </c>
      <c r="U25">
        <v>2000</v>
      </c>
      <c r="V25" t="s">
        <v>624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623</v>
      </c>
      <c r="AU25" t="s">
        <v>274</v>
      </c>
      <c r="AV25" s="3" t="s">
        <v>281</v>
      </c>
      <c r="AW25" s="3" t="s">
        <v>281</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35">
      <c r="B26" t="s">
        <v>781</v>
      </c>
      <c r="C26" t="s">
        <v>395</v>
      </c>
      <c r="D26" t="s">
        <v>74</v>
      </c>
      <c r="E26" t="s">
        <v>400</v>
      </c>
      <c r="G26" t="s">
        <v>245</v>
      </c>
      <c r="H26">
        <v>1100</v>
      </c>
      <c r="I26">
        <v>2400</v>
      </c>
      <c r="N26">
        <v>1200</v>
      </c>
      <c r="O26">
        <v>2400</v>
      </c>
      <c r="P26">
        <v>1700</v>
      </c>
      <c r="Q26">
        <v>2100</v>
      </c>
      <c r="R26">
        <v>1500</v>
      </c>
      <c r="S26">
        <v>1800</v>
      </c>
      <c r="T26">
        <v>1500</v>
      </c>
      <c r="U26">
        <v>1800</v>
      </c>
      <c r="V26" t="s">
        <v>759</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274</v>
      </c>
      <c r="AV26" s="3" t="s">
        <v>281</v>
      </c>
      <c r="AW26" s="3" t="s">
        <v>282</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35">
      <c r="B27" t="s">
        <v>465</v>
      </c>
      <c r="C27" t="s">
        <v>284</v>
      </c>
      <c r="D27" t="s">
        <v>466</v>
      </c>
      <c r="E27" t="s">
        <v>52</v>
      </c>
      <c r="G27" t="s">
        <v>467</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275</v>
      </c>
      <c r="AV27" s="3" t="s">
        <v>282</v>
      </c>
      <c r="AW27" s="3" t="s">
        <v>282</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35">
      <c r="B28" t="s">
        <v>167</v>
      </c>
      <c r="C28" t="s">
        <v>397</v>
      </c>
      <c r="D28" t="s">
        <v>74</v>
      </c>
      <c r="E28" t="s">
        <v>52</v>
      </c>
      <c r="G28" t="s">
        <v>168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320</v>
      </c>
      <c r="AU28" t="s">
        <v>275</v>
      </c>
      <c r="AV28" s="3" t="s">
        <v>282</v>
      </c>
      <c r="AW28" s="3" t="s">
        <v>282</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409</v>
      </c>
    </row>
    <row r="29" spans="2:64" ht="21" customHeight="1" x14ac:dyDescent="0.35">
      <c r="B29" t="s">
        <v>782</v>
      </c>
      <c r="C29" t="s">
        <v>284</v>
      </c>
      <c r="E29" t="s">
        <v>400</v>
      </c>
      <c r="G29" t="s">
        <v>599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27</v>
      </c>
      <c r="AV29" s="3" t="s">
        <v>282</v>
      </c>
      <c r="AW29" s="3" t="s">
        <v>282</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35">
      <c r="B30" t="s">
        <v>468</v>
      </c>
      <c r="C30" t="s">
        <v>397</v>
      </c>
      <c r="E30" t="s">
        <v>400</v>
      </c>
      <c r="G30" t="s">
        <v>469</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275</v>
      </c>
      <c r="AV30" s="3" t="s">
        <v>282</v>
      </c>
      <c r="AW30" s="3" t="s">
        <v>282</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35">
      <c r="B31" t="s">
        <v>470</v>
      </c>
      <c r="C31" t="s">
        <v>283</v>
      </c>
      <c r="E31" t="s">
        <v>400</v>
      </c>
      <c r="G31" t="s">
        <v>471</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27</v>
      </c>
      <c r="AV31" s="3" t="s">
        <v>282</v>
      </c>
      <c r="AW31" s="3" t="s">
        <v>282</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35">
      <c r="B32" t="s">
        <v>519</v>
      </c>
      <c r="C32" t="s">
        <v>398</v>
      </c>
      <c r="G32" s="6" t="s">
        <v>520</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521</v>
      </c>
      <c r="AU32" t="s">
        <v>275</v>
      </c>
      <c r="AV32" s="3" t="s">
        <v>282</v>
      </c>
      <c r="AW32" s="3" t="s">
        <v>282</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35">
      <c r="B33" t="s">
        <v>522</v>
      </c>
      <c r="C33" t="s">
        <v>284</v>
      </c>
      <c r="G33" s="6" t="s">
        <v>523</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524</v>
      </c>
      <c r="AU33" t="s">
        <v>275</v>
      </c>
      <c r="AV33" s="3" t="s">
        <v>282</v>
      </c>
      <c r="AW33" s="3" t="s">
        <v>282</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424</v>
      </c>
    </row>
    <row r="34" spans="2:64" ht="21" customHeight="1" x14ac:dyDescent="0.35">
      <c r="B34" t="s">
        <v>341</v>
      </c>
      <c r="C34" t="s">
        <v>283</v>
      </c>
      <c r="D34" t="s">
        <v>67</v>
      </c>
      <c r="E34" t="s">
        <v>400</v>
      </c>
      <c r="G34" s="1" t="s">
        <v>68</v>
      </c>
      <c r="H34">
        <v>1500</v>
      </c>
      <c r="I34">
        <v>1800</v>
      </c>
      <c r="J34">
        <v>1500</v>
      </c>
      <c r="K34">
        <v>1800</v>
      </c>
      <c r="L34">
        <v>1500</v>
      </c>
      <c r="M34">
        <v>1800</v>
      </c>
      <c r="N34">
        <v>1500</v>
      </c>
      <c r="O34">
        <v>1800</v>
      </c>
      <c r="P34">
        <v>1500</v>
      </c>
      <c r="Q34">
        <v>1800</v>
      </c>
      <c r="R34">
        <v>1500</v>
      </c>
      <c r="S34">
        <v>1800</v>
      </c>
      <c r="T34">
        <v>1500</v>
      </c>
      <c r="U34">
        <v>1800</v>
      </c>
      <c r="V34" t="s">
        <v>716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288</v>
      </c>
      <c r="AS34" t="s">
        <v>271</v>
      </c>
      <c r="AU34" t="s">
        <v>27</v>
      </c>
      <c r="AV34" s="3" t="s">
        <v>281</v>
      </c>
      <c r="AW34" s="3" t="s">
        <v>281</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x14ac:dyDescent="0.35">
      <c r="B35" t="s">
        <v>525</v>
      </c>
      <c r="C35" t="s">
        <v>395</v>
      </c>
      <c r="G35" s="6" t="s">
        <v>526</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527</v>
      </c>
      <c r="AU35" t="s">
        <v>27</v>
      </c>
      <c r="AV35" s="3" t="s">
        <v>282</v>
      </c>
      <c r="AW35" s="3" t="s">
        <v>282</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35">
      <c r="B36" t="s">
        <v>251</v>
      </c>
      <c r="C36" t="s">
        <v>284</v>
      </c>
      <c r="E36" t="s">
        <v>400</v>
      </c>
      <c r="G36" s="6" t="s">
        <v>265</v>
      </c>
      <c r="H36">
        <v>2100</v>
      </c>
      <c r="I36">
        <v>2300</v>
      </c>
      <c r="J36">
        <v>1500</v>
      </c>
      <c r="K36">
        <v>1800</v>
      </c>
      <c r="L36">
        <v>1500</v>
      </c>
      <c r="M36">
        <v>1800</v>
      </c>
      <c r="N36">
        <v>1500</v>
      </c>
      <c r="O36">
        <v>1800</v>
      </c>
      <c r="P36">
        <v>1500</v>
      </c>
      <c r="Q36">
        <v>1800</v>
      </c>
      <c r="R36">
        <v>1500</v>
      </c>
      <c r="S36">
        <v>1800</v>
      </c>
      <c r="T36">
        <v>2100</v>
      </c>
      <c r="U36">
        <v>2300</v>
      </c>
      <c r="V36" s="4" t="s">
        <v>730</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276</v>
      </c>
      <c r="AS36" t="s">
        <v>271</v>
      </c>
      <c r="AU36" t="s">
        <v>275</v>
      </c>
      <c r="AV36" s="3" t="s">
        <v>281</v>
      </c>
      <c r="AW36" s="3" t="s">
        <v>281</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636</v>
      </c>
    </row>
    <row r="37" spans="2:64" ht="21" customHeight="1" x14ac:dyDescent="0.35">
      <c r="B37" t="s">
        <v>250</v>
      </c>
      <c r="C37" t="s">
        <v>284</v>
      </c>
      <c r="D37" t="s">
        <v>74</v>
      </c>
      <c r="E37" t="s">
        <v>400</v>
      </c>
      <c r="G37" t="s">
        <v>169</v>
      </c>
      <c r="J37">
        <v>1500</v>
      </c>
      <c r="K37">
        <v>1800</v>
      </c>
      <c r="L37">
        <v>1500</v>
      </c>
      <c r="M37">
        <v>1800</v>
      </c>
      <c r="N37">
        <v>1500</v>
      </c>
      <c r="O37">
        <v>1800</v>
      </c>
      <c r="P37">
        <v>1500</v>
      </c>
      <c r="Q37">
        <v>1800</v>
      </c>
      <c r="R37">
        <v>1500</v>
      </c>
      <c r="S37">
        <v>1800</v>
      </c>
      <c r="V37" t="s">
        <v>725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233</v>
      </c>
      <c r="AS37" t="s">
        <v>271</v>
      </c>
      <c r="AU37" t="s">
        <v>275</v>
      </c>
      <c r="AV37" s="3" t="s">
        <v>281</v>
      </c>
      <c r="AW37" s="3" t="s">
        <v>281</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35">
      <c r="B38" t="s">
        <v>528</v>
      </c>
      <c r="C38" t="s">
        <v>396</v>
      </c>
      <c r="G38" s="6" t="s">
        <v>529</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530</v>
      </c>
      <c r="AU38" t="s">
        <v>275</v>
      </c>
      <c r="AV38" s="3" t="s">
        <v>282</v>
      </c>
      <c r="AW38" s="3" t="s">
        <v>282</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35">
      <c r="B39" t="s">
        <v>120</v>
      </c>
      <c r="C39" t="s">
        <v>283</v>
      </c>
      <c r="D39" t="s">
        <v>86</v>
      </c>
      <c r="E39" t="s">
        <v>52</v>
      </c>
      <c r="G39" s="1" t="s">
        <v>121</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228</v>
      </c>
      <c r="AS39" t="s">
        <v>272</v>
      </c>
      <c r="AU39" t="s">
        <v>27</v>
      </c>
      <c r="AV39" s="3" t="s">
        <v>282</v>
      </c>
      <c r="AW39" s="3" t="s">
        <v>282</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35">
      <c r="B40" t="s">
        <v>649</v>
      </c>
      <c r="C40" t="s">
        <v>650</v>
      </c>
      <c r="E40" t="s">
        <v>400</v>
      </c>
      <c r="G40" s="1" t="s">
        <v>651</v>
      </c>
      <c r="H40">
        <v>1600</v>
      </c>
      <c r="I40">
        <v>1800</v>
      </c>
      <c r="J40">
        <v>1600</v>
      </c>
      <c r="K40">
        <v>1800</v>
      </c>
      <c r="L40">
        <v>1600</v>
      </c>
      <c r="M40">
        <v>1800</v>
      </c>
      <c r="N40">
        <v>1600</v>
      </c>
      <c r="O40">
        <v>1800</v>
      </c>
      <c r="P40">
        <v>1600</v>
      </c>
      <c r="Q40">
        <v>1800</v>
      </c>
      <c r="R40">
        <v>1600</v>
      </c>
      <c r="S40">
        <v>1800</v>
      </c>
      <c r="T40">
        <v>1600</v>
      </c>
      <c r="U40">
        <v>1800</v>
      </c>
      <c r="V40" t="s">
        <v>763</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652</v>
      </c>
      <c r="AU40" t="s">
        <v>27</v>
      </c>
      <c r="AV40" s="3" t="s">
        <v>281</v>
      </c>
      <c r="AW40" s="3" t="s">
        <v>281</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35">
      <c r="B41" t="s">
        <v>29</v>
      </c>
      <c r="C41" t="s">
        <v>395</v>
      </c>
      <c r="D41" t="s">
        <v>30</v>
      </c>
      <c r="E41" t="s">
        <v>400</v>
      </c>
      <c r="G41" s="1" t="s">
        <v>31</v>
      </c>
      <c r="J41">
        <v>1500</v>
      </c>
      <c r="K41">
        <v>1800</v>
      </c>
      <c r="L41">
        <v>1500</v>
      </c>
      <c r="M41">
        <v>1800</v>
      </c>
      <c r="N41">
        <v>1500</v>
      </c>
      <c r="O41">
        <v>1800</v>
      </c>
      <c r="P41">
        <v>1500</v>
      </c>
      <c r="Q41">
        <v>1800</v>
      </c>
      <c r="R41">
        <v>1500</v>
      </c>
      <c r="S41">
        <v>1800</v>
      </c>
      <c r="V41" t="s">
        <v>752</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212</v>
      </c>
      <c r="AS41" t="s">
        <v>271</v>
      </c>
      <c r="AU41" t="s">
        <v>274</v>
      </c>
      <c r="AV41" s="3" t="s">
        <v>281</v>
      </c>
      <c r="AW41" s="3" t="s">
        <v>281</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x14ac:dyDescent="0.35">
      <c r="B42" t="s">
        <v>145</v>
      </c>
      <c r="C42" t="s">
        <v>395</v>
      </c>
      <c r="D42" t="s">
        <v>146</v>
      </c>
      <c r="E42" t="s">
        <v>400</v>
      </c>
      <c r="G42" t="s">
        <v>147</v>
      </c>
      <c r="H42">
        <v>1500</v>
      </c>
      <c r="I42">
        <v>1700</v>
      </c>
      <c r="J42">
        <v>1500</v>
      </c>
      <c r="K42">
        <v>1700</v>
      </c>
      <c r="L42">
        <v>1500</v>
      </c>
      <c r="M42">
        <v>1700</v>
      </c>
      <c r="N42">
        <v>1500</v>
      </c>
      <c r="O42">
        <v>1700</v>
      </c>
      <c r="P42">
        <v>1500</v>
      </c>
      <c r="Q42">
        <v>1700</v>
      </c>
      <c r="R42">
        <v>1500</v>
      </c>
      <c r="S42">
        <v>1700</v>
      </c>
      <c r="T42">
        <v>1500</v>
      </c>
      <c r="U42">
        <v>1700</v>
      </c>
      <c r="V42" t="s">
        <v>731</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310</v>
      </c>
      <c r="AU42" t="s">
        <v>27</v>
      </c>
      <c r="AV42" s="3" t="s">
        <v>282</v>
      </c>
      <c r="AW42" s="3" t="s">
        <v>282</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35">
      <c r="B43" t="s">
        <v>783</v>
      </c>
      <c r="C43" t="s">
        <v>395</v>
      </c>
      <c r="D43" t="s">
        <v>26</v>
      </c>
      <c r="E43" t="s">
        <v>400</v>
      </c>
      <c r="G43" s="1" t="s">
        <v>28</v>
      </c>
      <c r="J43">
        <v>1500</v>
      </c>
      <c r="K43">
        <v>1800</v>
      </c>
      <c r="L43">
        <v>1500</v>
      </c>
      <c r="M43">
        <v>1800</v>
      </c>
      <c r="N43">
        <v>1500</v>
      </c>
      <c r="O43">
        <v>1800</v>
      </c>
      <c r="P43">
        <v>1500</v>
      </c>
      <c r="Q43">
        <v>1800</v>
      </c>
      <c r="R43">
        <v>1500</v>
      </c>
      <c r="S43">
        <v>1800</v>
      </c>
      <c r="V43" t="s">
        <v>732</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211</v>
      </c>
      <c r="AS43" t="s">
        <v>271</v>
      </c>
      <c r="AT43" t="s">
        <v>280</v>
      </c>
      <c r="AU43" t="s">
        <v>27</v>
      </c>
      <c r="AV43" s="3" t="s">
        <v>281</v>
      </c>
      <c r="AW43" s="3" t="s">
        <v>282</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35">
      <c r="B44" t="s">
        <v>148</v>
      </c>
      <c r="C44" t="s">
        <v>395</v>
      </c>
      <c r="D44" t="s">
        <v>149</v>
      </c>
      <c r="E44" t="s">
        <v>400</v>
      </c>
      <c r="G44" t="s">
        <v>150</v>
      </c>
      <c r="H44">
        <v>1200</v>
      </c>
      <c r="I44">
        <v>1900</v>
      </c>
      <c r="N44">
        <v>1600</v>
      </c>
      <c r="O44">
        <v>2100</v>
      </c>
      <c r="P44">
        <v>1600</v>
      </c>
      <c r="Q44">
        <v>2100</v>
      </c>
      <c r="V44" t="s">
        <v>766</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311</v>
      </c>
      <c r="AS44" t="s">
        <v>271</v>
      </c>
      <c r="AU44" t="s">
        <v>27</v>
      </c>
      <c r="AV44" s="3" t="s">
        <v>281</v>
      </c>
      <c r="AW44" s="3" t="s">
        <v>281</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35">
      <c r="B45" t="s">
        <v>73</v>
      </c>
      <c r="C45" t="s">
        <v>395</v>
      </c>
      <c r="D45" t="s">
        <v>74</v>
      </c>
      <c r="E45" t="s">
        <v>400</v>
      </c>
      <c r="G45" s="1" t="s">
        <v>75</v>
      </c>
      <c r="H45">
        <v>2200</v>
      </c>
      <c r="I45">
        <v>2400</v>
      </c>
      <c r="J45">
        <v>1500</v>
      </c>
      <c r="K45">
        <v>1800</v>
      </c>
      <c r="L45">
        <v>1500</v>
      </c>
      <c r="M45">
        <v>1800</v>
      </c>
      <c r="N45">
        <v>1500</v>
      </c>
      <c r="O45">
        <v>1800</v>
      </c>
      <c r="P45">
        <v>1500</v>
      </c>
      <c r="Q45">
        <v>1800</v>
      </c>
      <c r="R45">
        <v>2200</v>
      </c>
      <c r="S45">
        <v>2400</v>
      </c>
      <c r="T45">
        <v>2200</v>
      </c>
      <c r="U45">
        <v>2400</v>
      </c>
      <c r="V45" t="s">
        <v>448</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290</v>
      </c>
      <c r="AS45" t="s">
        <v>271</v>
      </c>
      <c r="AU45" t="s">
        <v>27</v>
      </c>
      <c r="AV45" s="3" t="s">
        <v>281</v>
      </c>
      <c r="AW45" s="3" t="s">
        <v>282</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35">
      <c r="B46" t="s">
        <v>704</v>
      </c>
      <c r="C46" t="s">
        <v>395</v>
      </c>
      <c r="E46" t="s">
        <v>400</v>
      </c>
      <c r="G46" s="1" t="s">
        <v>705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271</v>
      </c>
      <c r="AT46" t="s">
        <v>706</v>
      </c>
      <c r="AU46" t="s">
        <v>274</v>
      </c>
      <c r="AV46" s="3" t="s">
        <v>282</v>
      </c>
      <c r="AW46" s="3" t="s">
        <v>282</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x14ac:dyDescent="0.35">
      <c r="B47" t="s">
        <v>413</v>
      </c>
      <c r="C47" t="s">
        <v>397</v>
      </c>
      <c r="E47" t="s">
        <v>400</v>
      </c>
      <c r="G47" t="s">
        <v>425</v>
      </c>
      <c r="J47">
        <v>1500</v>
      </c>
      <c r="K47">
        <v>1800</v>
      </c>
      <c r="L47">
        <v>1500</v>
      </c>
      <c r="M47">
        <v>1800</v>
      </c>
      <c r="N47">
        <v>1500</v>
      </c>
      <c r="O47">
        <v>1800</v>
      </c>
      <c r="P47">
        <v>1500</v>
      </c>
      <c r="Q47">
        <v>1800</v>
      </c>
      <c r="R47">
        <v>1500</v>
      </c>
      <c r="S47">
        <v>1800</v>
      </c>
      <c r="V47" t="s">
        <v>446</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426</v>
      </c>
      <c r="AU47" t="s">
        <v>27</v>
      </c>
      <c r="AV47" s="3" t="s">
        <v>281</v>
      </c>
      <c r="AW47" s="3" t="s">
        <v>281</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427</v>
      </c>
    </row>
    <row r="48" spans="2:64" ht="21" customHeight="1" x14ac:dyDescent="0.35">
      <c r="B48" t="s">
        <v>414</v>
      </c>
      <c r="C48" t="s">
        <v>284</v>
      </c>
      <c r="E48" t="s">
        <v>52</v>
      </c>
      <c r="G48" t="s">
        <v>428</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275</v>
      </c>
      <c r="AV48" s="3" t="s">
        <v>282</v>
      </c>
      <c r="AW48" s="3" t="s">
        <v>282</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429</v>
      </c>
    </row>
    <row r="49" spans="2:64" ht="21" customHeight="1" x14ac:dyDescent="0.35">
      <c r="B49" t="s">
        <v>784</v>
      </c>
      <c r="C49" t="s">
        <v>397</v>
      </c>
      <c r="D49" t="s">
        <v>170</v>
      </c>
      <c r="E49" t="s">
        <v>400</v>
      </c>
      <c r="G49" t="s">
        <v>171</v>
      </c>
      <c r="L49">
        <v>1600</v>
      </c>
      <c r="M49">
        <v>1800</v>
      </c>
      <c r="N49">
        <v>1600</v>
      </c>
      <c r="O49">
        <v>1800</v>
      </c>
      <c r="P49">
        <v>1600</v>
      </c>
      <c r="Q49">
        <v>1800</v>
      </c>
      <c r="R49">
        <v>1600</v>
      </c>
      <c r="S49">
        <v>1800</v>
      </c>
      <c r="V49" t="s">
        <v>733</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234</v>
      </c>
      <c r="AS49" t="s">
        <v>271</v>
      </c>
      <c r="AU49" t="s">
        <v>275</v>
      </c>
      <c r="AV49" s="3" t="s">
        <v>282</v>
      </c>
      <c r="AW49" s="3" t="s">
        <v>282</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35">
      <c r="B50" t="s">
        <v>591</v>
      </c>
      <c r="C50" t="s">
        <v>395</v>
      </c>
      <c r="E50" t="s">
        <v>52</v>
      </c>
      <c r="G50" t="s">
        <v>610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625</v>
      </c>
      <c r="AU50" t="s">
        <v>274</v>
      </c>
      <c r="AV50" s="3" t="s">
        <v>282</v>
      </c>
      <c r="AW50" s="3" t="s">
        <v>282</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35">
      <c r="B51" t="s">
        <v>82</v>
      </c>
      <c r="C51" t="s">
        <v>284</v>
      </c>
      <c r="D51" t="s">
        <v>83</v>
      </c>
      <c r="E51" t="s">
        <v>400</v>
      </c>
      <c r="G51" s="1" t="s">
        <v>84</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287</v>
      </c>
      <c r="AU51" t="s">
        <v>275</v>
      </c>
      <c r="AV51" s="3" t="s">
        <v>282</v>
      </c>
      <c r="AW51" s="3" t="s">
        <v>282</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x14ac:dyDescent="0.35">
      <c r="B52" t="s">
        <v>64</v>
      </c>
      <c r="C52" t="s">
        <v>397</v>
      </c>
      <c r="D52" t="s">
        <v>65</v>
      </c>
      <c r="E52" t="s">
        <v>400</v>
      </c>
      <c r="G52" s="1" t="s">
        <v>66</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287</v>
      </c>
      <c r="AU52" t="s">
        <v>275</v>
      </c>
      <c r="AV52" s="3" t="s">
        <v>282</v>
      </c>
      <c r="AW52" s="3" t="s">
        <v>282</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x14ac:dyDescent="0.35">
      <c r="B53" t="s">
        <v>583</v>
      </c>
      <c r="C53" t="s">
        <v>396</v>
      </c>
      <c r="E53" t="s">
        <v>400</v>
      </c>
      <c r="G53" t="s">
        <v>600</v>
      </c>
      <c r="L53">
        <v>1600</v>
      </c>
      <c r="M53">
        <v>1800</v>
      </c>
      <c r="N53">
        <v>1600</v>
      </c>
      <c r="O53">
        <v>1800</v>
      </c>
      <c r="P53">
        <v>1600</v>
      </c>
      <c r="Q53">
        <v>1800</v>
      </c>
      <c r="R53">
        <v>1600</v>
      </c>
      <c r="S53">
        <v>1800</v>
      </c>
      <c r="T53">
        <v>1600</v>
      </c>
      <c r="U53">
        <v>1800</v>
      </c>
      <c r="V53" t="s">
        <v>714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626</v>
      </c>
      <c r="AS53" t="s">
        <v>271</v>
      </c>
      <c r="AU53" t="s">
        <v>275</v>
      </c>
      <c r="AV53" s="3" t="s">
        <v>281</v>
      </c>
      <c r="AW53" s="3" t="s">
        <v>281</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x14ac:dyDescent="0.35">
      <c r="B54" t="s">
        <v>151</v>
      </c>
      <c r="C54" t="s">
        <v>284</v>
      </c>
      <c r="D54" t="s">
        <v>152</v>
      </c>
      <c r="E54" t="s">
        <v>400</v>
      </c>
      <c r="G54" t="s">
        <v>153</v>
      </c>
      <c r="N54">
        <v>1600</v>
      </c>
      <c r="O54">
        <v>1800</v>
      </c>
      <c r="P54">
        <v>1600</v>
      </c>
      <c r="Q54">
        <v>1800</v>
      </c>
      <c r="V54" t="s">
        <v>693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312</v>
      </c>
      <c r="AS54" t="s">
        <v>271</v>
      </c>
      <c r="AT54" t="s">
        <v>706</v>
      </c>
      <c r="AU54" t="s">
        <v>275</v>
      </c>
      <c r="AV54" s="3" t="s">
        <v>282</v>
      </c>
      <c r="AW54" s="3" t="s">
        <v>282</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x14ac:dyDescent="0.35">
      <c r="B55" t="s">
        <v>785</v>
      </c>
      <c r="C55" t="s">
        <v>395</v>
      </c>
      <c r="D55" t="s">
        <v>204</v>
      </c>
      <c r="E55" t="s">
        <v>400</v>
      </c>
      <c r="G55" s="6" t="s">
        <v>268</v>
      </c>
      <c r="J55">
        <v>1630</v>
      </c>
      <c r="K55">
        <v>1900</v>
      </c>
      <c r="L55">
        <v>1630</v>
      </c>
      <c r="M55">
        <v>1900</v>
      </c>
      <c r="N55">
        <v>1630</v>
      </c>
      <c r="O55">
        <v>2400</v>
      </c>
      <c r="P55">
        <v>1630</v>
      </c>
      <c r="Q55">
        <v>1900</v>
      </c>
      <c r="R55">
        <v>1630</v>
      </c>
      <c r="S55">
        <v>1900</v>
      </c>
      <c r="V55" t="s">
        <v>747</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334</v>
      </c>
      <c r="AU55" t="s">
        <v>274</v>
      </c>
      <c r="AV55" s="3" t="s">
        <v>281</v>
      </c>
      <c r="AW55" s="3" t="s">
        <v>281</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x14ac:dyDescent="0.35">
      <c r="B56" t="s">
        <v>342</v>
      </c>
      <c r="C56" t="s">
        <v>395</v>
      </c>
      <c r="D56" t="s">
        <v>344</v>
      </c>
      <c r="E56" t="s">
        <v>400</v>
      </c>
      <c r="G56" s="6" t="s">
        <v>343</v>
      </c>
      <c r="H56">
        <v>1500</v>
      </c>
      <c r="I56">
        <v>1800</v>
      </c>
      <c r="J56">
        <v>1500</v>
      </c>
      <c r="K56">
        <v>1800</v>
      </c>
      <c r="L56">
        <v>1500</v>
      </c>
      <c r="M56">
        <v>1800</v>
      </c>
      <c r="N56">
        <v>1500</v>
      </c>
      <c r="O56">
        <v>1800</v>
      </c>
      <c r="P56">
        <v>1500</v>
      </c>
      <c r="Q56">
        <v>1800</v>
      </c>
      <c r="R56">
        <v>1500</v>
      </c>
      <c r="S56">
        <v>1800</v>
      </c>
      <c r="T56">
        <v>1500</v>
      </c>
      <c r="U56">
        <v>1800</v>
      </c>
      <c r="V56" t="s">
        <v>748</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345</v>
      </c>
      <c r="AU56" t="s">
        <v>27</v>
      </c>
      <c r="AV56" s="3" t="s">
        <v>281</v>
      </c>
      <c r="AW56" s="3" t="s">
        <v>281</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x14ac:dyDescent="0.35">
      <c r="B57" t="s">
        <v>754</v>
      </c>
      <c r="C57" t="s">
        <v>397</v>
      </c>
      <c r="E57" t="s">
        <v>400</v>
      </c>
      <c r="G57" s="16" t="s">
        <v>757</v>
      </c>
      <c r="J57">
        <v>1500</v>
      </c>
      <c r="K57">
        <v>1800</v>
      </c>
      <c r="L57">
        <v>1500</v>
      </c>
      <c r="M57">
        <v>1800</v>
      </c>
      <c r="N57">
        <v>1500</v>
      </c>
      <c r="O57">
        <v>1800</v>
      </c>
      <c r="P57">
        <v>1500</v>
      </c>
      <c r="Q57">
        <v>1800</v>
      </c>
      <c r="V57" t="s">
        <v>755</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756</v>
      </c>
      <c r="AU57" t="s">
        <v>275</v>
      </c>
      <c r="AV57" s="3" t="s">
        <v>281</v>
      </c>
      <c r="AW57" s="3" t="s">
        <v>282</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x14ac:dyDescent="0.35">
      <c r="B58" t="s">
        <v>786</v>
      </c>
      <c r="C58" t="s">
        <v>395</v>
      </c>
      <c r="E58" t="s">
        <v>52</v>
      </c>
      <c r="G58" t="s">
        <v>616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627</v>
      </c>
      <c r="AU58" t="s">
        <v>274</v>
      </c>
      <c r="AV58" s="3" t="s">
        <v>282</v>
      </c>
      <c r="AW58" s="3" t="s">
        <v>282</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x14ac:dyDescent="0.35">
      <c r="B59" t="s">
        <v>787</v>
      </c>
      <c r="C59" t="s">
        <v>397</v>
      </c>
      <c r="E59" t="s">
        <v>52</v>
      </c>
      <c r="G59" t="s">
        <v>430</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275</v>
      </c>
      <c r="AV59" s="3" t="s">
        <v>282</v>
      </c>
      <c r="AW59" s="3" t="s">
        <v>282</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427</v>
      </c>
    </row>
    <row r="60" spans="2:64" ht="21" customHeight="1" x14ac:dyDescent="0.35">
      <c r="B60" t="s">
        <v>235</v>
      </c>
      <c r="C60" t="s">
        <v>395</v>
      </c>
      <c r="D60" t="s">
        <v>172</v>
      </c>
      <c r="E60" t="s">
        <v>400</v>
      </c>
      <c r="G60" t="s">
        <v>173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321</v>
      </c>
      <c r="AU60" t="s">
        <v>275</v>
      </c>
      <c r="AV60" s="3" t="s">
        <v>282</v>
      </c>
      <c r="AW60" s="3" t="s">
        <v>282</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x14ac:dyDescent="0.35">
      <c r="B61" t="s">
        <v>93</v>
      </c>
      <c r="C61" t="s">
        <v>395</v>
      </c>
      <c r="D61" t="s">
        <v>89</v>
      </c>
      <c r="E61" t="s">
        <v>33</v>
      </c>
      <c r="G61" s="1" t="s">
        <v>94</v>
      </c>
      <c r="H61">
        <v>1600</v>
      </c>
      <c r="I61">
        <v>1800</v>
      </c>
      <c r="J61">
        <v>1500</v>
      </c>
      <c r="K61">
        <v>1800</v>
      </c>
      <c r="L61">
        <v>1500</v>
      </c>
      <c r="M61">
        <v>1800</v>
      </c>
      <c r="N61">
        <v>1500</v>
      </c>
      <c r="O61">
        <v>1800</v>
      </c>
      <c r="P61">
        <v>1500</v>
      </c>
      <c r="Q61">
        <v>1800</v>
      </c>
      <c r="R61">
        <v>1500</v>
      </c>
      <c r="S61">
        <v>1800</v>
      </c>
      <c r="T61">
        <v>1500</v>
      </c>
      <c r="U61">
        <v>1800</v>
      </c>
      <c r="V61" t="s">
        <v>744</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294</v>
      </c>
      <c r="AU61" t="s">
        <v>27</v>
      </c>
      <c r="AV61" s="3" t="s">
        <v>281</v>
      </c>
      <c r="AW61" s="3" t="s">
        <v>281</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x14ac:dyDescent="0.35">
      <c r="B62" t="s">
        <v>69</v>
      </c>
      <c r="C62" t="s">
        <v>398</v>
      </c>
      <c r="D62" t="s">
        <v>71</v>
      </c>
      <c r="E62" t="s">
        <v>70</v>
      </c>
      <c r="G62" s="1" t="s">
        <v>72</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289</v>
      </c>
      <c r="AU62" t="s">
        <v>275</v>
      </c>
      <c r="AV62" s="3" t="s">
        <v>282</v>
      </c>
      <c r="AW62" s="3" t="s">
        <v>282</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x14ac:dyDescent="0.35">
      <c r="B63" t="s">
        <v>662</v>
      </c>
      <c r="C63" t="s">
        <v>395</v>
      </c>
      <c r="E63" t="s">
        <v>52</v>
      </c>
      <c r="G63" s="6" t="s">
        <v>670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671</v>
      </c>
      <c r="AS63" t="s">
        <v>271</v>
      </c>
      <c r="AU63" t="s">
        <v>27</v>
      </c>
      <c r="AV63" s="3" t="s">
        <v>282</v>
      </c>
      <c r="AW63" s="3" t="s">
        <v>282</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x14ac:dyDescent="0.35">
      <c r="B64" t="s">
        <v>246</v>
      </c>
      <c r="C64" t="s">
        <v>395</v>
      </c>
      <c r="D64" t="s">
        <v>247</v>
      </c>
      <c r="E64" t="s">
        <v>400</v>
      </c>
      <c r="G64" t="s">
        <v>253</v>
      </c>
      <c r="H64">
        <v>1400</v>
      </c>
      <c r="I64">
        <v>2200</v>
      </c>
      <c r="J64">
        <v>1600</v>
      </c>
      <c r="K64">
        <v>1800</v>
      </c>
      <c r="L64">
        <v>1600</v>
      </c>
      <c r="M64">
        <v>1800</v>
      </c>
      <c r="N64">
        <v>1600</v>
      </c>
      <c r="O64">
        <v>1800</v>
      </c>
      <c r="P64">
        <v>1600</v>
      </c>
      <c r="Q64">
        <v>1800</v>
      </c>
      <c r="R64">
        <v>1600</v>
      </c>
      <c r="S64">
        <v>1800</v>
      </c>
      <c r="T64">
        <v>1600</v>
      </c>
      <c r="U64">
        <v>1800</v>
      </c>
      <c r="V64" t="s">
        <v>252</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335</v>
      </c>
      <c r="AS64" t="s">
        <v>271</v>
      </c>
      <c r="AU64" t="s">
        <v>274</v>
      </c>
      <c r="AV64" s="3" t="s">
        <v>281</v>
      </c>
      <c r="AW64" s="3" t="s">
        <v>282</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x14ac:dyDescent="0.35">
      <c r="B65" t="s">
        <v>254</v>
      </c>
      <c r="C65" t="s">
        <v>284</v>
      </c>
      <c r="D65" t="s">
        <v>170</v>
      </c>
      <c r="E65" t="s">
        <v>400</v>
      </c>
      <c r="G65" t="s">
        <v>255</v>
      </c>
      <c r="J65">
        <v>1500</v>
      </c>
      <c r="K65">
        <v>1800</v>
      </c>
      <c r="L65">
        <v>1500</v>
      </c>
      <c r="M65">
        <v>1800</v>
      </c>
      <c r="N65">
        <v>1500</v>
      </c>
      <c r="O65">
        <v>1800</v>
      </c>
      <c r="P65">
        <v>1500</v>
      </c>
      <c r="Q65">
        <v>1800</v>
      </c>
      <c r="R65">
        <v>1500</v>
      </c>
      <c r="S65">
        <v>1800</v>
      </c>
      <c r="V65" t="s">
        <v>648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336</v>
      </c>
      <c r="AS65" t="s">
        <v>271</v>
      </c>
      <c r="AU65" t="s">
        <v>275</v>
      </c>
      <c r="AV65" s="3" t="s">
        <v>281</v>
      </c>
      <c r="AW65" s="3" t="s">
        <v>281</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x14ac:dyDescent="0.35">
      <c r="B66" t="s">
        <v>664</v>
      </c>
      <c r="C66" t="s">
        <v>284</v>
      </c>
      <c r="E66" t="s">
        <v>400</v>
      </c>
      <c r="G66" s="6" t="s">
        <v>674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675</v>
      </c>
      <c r="AU66" t="s">
        <v>275</v>
      </c>
      <c r="AV66" s="3" t="s">
        <v>282</v>
      </c>
      <c r="AW66" s="3" t="s">
        <v>282</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x14ac:dyDescent="0.35">
      <c r="B67" t="s">
        <v>473</v>
      </c>
      <c r="C67" t="s">
        <v>395</v>
      </c>
      <c r="G67" t="s">
        <v>472</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27</v>
      </c>
      <c r="AV67" s="3" t="s">
        <v>282</v>
      </c>
      <c r="AW67" s="3" t="s">
        <v>282</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x14ac:dyDescent="0.35">
      <c r="B68" t="s">
        <v>788</v>
      </c>
      <c r="C68" t="s">
        <v>398</v>
      </c>
      <c r="D68" t="s">
        <v>51</v>
      </c>
      <c r="E68" t="s">
        <v>52</v>
      </c>
      <c r="G68" t="s">
        <v>174</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236</v>
      </c>
      <c r="AU68" t="s">
        <v>27</v>
      </c>
      <c r="AV68" s="3" t="s">
        <v>281</v>
      </c>
      <c r="AW68" s="3" t="s">
        <v>281</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x14ac:dyDescent="0.35">
      <c r="B69" t="s">
        <v>789</v>
      </c>
      <c r="C69" t="s">
        <v>397</v>
      </c>
      <c r="D69" t="s">
        <v>51</v>
      </c>
      <c r="E69" t="s">
        <v>52</v>
      </c>
      <c r="G69" t="s">
        <v>175</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237</v>
      </c>
      <c r="AU69" t="s">
        <v>275</v>
      </c>
      <c r="AV69" s="3" t="s">
        <v>281</v>
      </c>
      <c r="AW69" s="3" t="s">
        <v>281</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x14ac:dyDescent="0.35">
      <c r="B70" t="s">
        <v>415</v>
      </c>
      <c r="C70" t="s">
        <v>284</v>
      </c>
      <c r="E70" t="s">
        <v>400</v>
      </c>
      <c r="G70" t="s">
        <v>431</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275</v>
      </c>
      <c r="AV70" s="3" t="s">
        <v>282</v>
      </c>
      <c r="AW70" s="3" t="s">
        <v>282</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424</v>
      </c>
    </row>
    <row r="71" spans="2:64" ht="21" customHeight="1" x14ac:dyDescent="0.35">
      <c r="B71" t="s">
        <v>176</v>
      </c>
      <c r="C71" t="s">
        <v>284</v>
      </c>
      <c r="D71" t="s">
        <v>247</v>
      </c>
      <c r="E71" t="s">
        <v>400</v>
      </c>
      <c r="G71" t="s">
        <v>177</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238</v>
      </c>
      <c r="AS71" t="s">
        <v>271</v>
      </c>
      <c r="AU71" t="s">
        <v>275</v>
      </c>
      <c r="AV71" s="3" t="s">
        <v>282</v>
      </c>
      <c r="AW71" s="3" t="s">
        <v>282</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x14ac:dyDescent="0.35">
      <c r="B72" t="s">
        <v>531</v>
      </c>
      <c r="C72" t="s">
        <v>395</v>
      </c>
      <c r="E72" t="s">
        <v>400</v>
      </c>
      <c r="G72" s="6" t="s">
        <v>532</v>
      </c>
      <c r="H72">
        <v>1600</v>
      </c>
      <c r="I72">
        <v>1800</v>
      </c>
      <c r="J72">
        <v>1600</v>
      </c>
      <c r="K72">
        <v>1800</v>
      </c>
      <c r="L72">
        <v>1600</v>
      </c>
      <c r="M72">
        <v>1800</v>
      </c>
      <c r="N72">
        <v>1600</v>
      </c>
      <c r="O72">
        <v>1800</v>
      </c>
      <c r="P72">
        <v>1600</v>
      </c>
      <c r="Q72">
        <v>1800</v>
      </c>
      <c r="R72">
        <v>1600</v>
      </c>
      <c r="S72">
        <v>1800</v>
      </c>
      <c r="T72">
        <v>1600</v>
      </c>
      <c r="U72">
        <v>1800</v>
      </c>
      <c r="V72" s="4" t="s">
        <v>657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533</v>
      </c>
      <c r="AS72" t="s">
        <v>271</v>
      </c>
      <c r="AU72" t="s">
        <v>275</v>
      </c>
      <c r="AV72" s="3" t="s">
        <v>281</v>
      </c>
      <c r="AW72" s="3" t="s">
        <v>282</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x14ac:dyDescent="0.35">
      <c r="B73" t="s">
        <v>474</v>
      </c>
      <c r="C73" t="s">
        <v>647</v>
      </c>
      <c r="E73" t="s">
        <v>400</v>
      </c>
      <c r="G73" t="s">
        <v>475</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275</v>
      </c>
      <c r="AV73" s="3" t="s">
        <v>282</v>
      </c>
      <c r="AW73" s="3" t="s">
        <v>282</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x14ac:dyDescent="0.35">
      <c r="B74" t="s">
        <v>653</v>
      </c>
      <c r="C74" t="s">
        <v>650</v>
      </c>
      <c r="E74" t="s">
        <v>400</v>
      </c>
      <c r="G74" t="s">
        <v>656</v>
      </c>
      <c r="H74">
        <v>1500</v>
      </c>
      <c r="I74">
        <v>1800</v>
      </c>
      <c r="J74">
        <v>1500</v>
      </c>
      <c r="K74">
        <v>2100</v>
      </c>
      <c r="L74">
        <v>1500</v>
      </c>
      <c r="M74">
        <v>1800</v>
      </c>
      <c r="N74">
        <v>1500</v>
      </c>
      <c r="O74">
        <v>1800</v>
      </c>
      <c r="P74">
        <v>1500</v>
      </c>
      <c r="Q74">
        <v>1800</v>
      </c>
      <c r="R74">
        <v>1500</v>
      </c>
      <c r="S74">
        <v>1800</v>
      </c>
      <c r="T74">
        <v>1500</v>
      </c>
      <c r="U74">
        <v>1800</v>
      </c>
      <c r="V74" t="s">
        <v>655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654</v>
      </c>
      <c r="AU74" t="s">
        <v>275</v>
      </c>
      <c r="AV74" s="3" t="s">
        <v>281</v>
      </c>
      <c r="AW74" s="3" t="s">
        <v>281</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x14ac:dyDescent="0.35">
      <c r="B75" t="s">
        <v>256</v>
      </c>
      <c r="C75" t="s">
        <v>395</v>
      </c>
      <c r="D75" t="s">
        <v>247</v>
      </c>
      <c r="E75" t="s">
        <v>400</v>
      </c>
      <c r="G75" t="s">
        <v>257</v>
      </c>
      <c r="H75">
        <v>1400</v>
      </c>
      <c r="I75">
        <v>2400</v>
      </c>
      <c r="J75">
        <v>1600</v>
      </c>
      <c r="K75">
        <v>1900</v>
      </c>
      <c r="L75">
        <v>1600</v>
      </c>
      <c r="M75">
        <v>1900</v>
      </c>
      <c r="N75">
        <v>1600</v>
      </c>
      <c r="O75">
        <v>1900</v>
      </c>
      <c r="P75">
        <v>1600</v>
      </c>
      <c r="Q75">
        <v>1900</v>
      </c>
      <c r="R75">
        <v>1600</v>
      </c>
      <c r="S75">
        <v>1900</v>
      </c>
      <c r="T75">
        <v>1600</v>
      </c>
      <c r="U75">
        <v>1900</v>
      </c>
      <c r="V75" t="s">
        <v>713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337</v>
      </c>
      <c r="AU75" t="s">
        <v>274</v>
      </c>
      <c r="AV75" s="3" t="s">
        <v>281</v>
      </c>
      <c r="AW75" s="3" t="s">
        <v>282</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x14ac:dyDescent="0.35">
      <c r="B76" t="s">
        <v>790</v>
      </c>
      <c r="C76" t="s">
        <v>395</v>
      </c>
      <c r="E76" t="s">
        <v>400</v>
      </c>
      <c r="G76" t="s">
        <v>614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628</v>
      </c>
      <c r="AU76" t="s">
        <v>274</v>
      </c>
      <c r="AV76" s="3" t="s">
        <v>282</v>
      </c>
      <c r="AW76" s="3" t="s">
        <v>282</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x14ac:dyDescent="0.35">
      <c r="B77" t="s">
        <v>178</v>
      </c>
      <c r="C77" t="s">
        <v>395</v>
      </c>
      <c r="D77" t="s">
        <v>247</v>
      </c>
      <c r="E77" t="s">
        <v>400</v>
      </c>
      <c r="G77" t="s">
        <v>179</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322</v>
      </c>
      <c r="AS77" t="s">
        <v>271</v>
      </c>
      <c r="AT77" t="s">
        <v>280</v>
      </c>
      <c r="AU77" t="s">
        <v>27</v>
      </c>
      <c r="AV77" s="3" t="s">
        <v>282</v>
      </c>
      <c r="AW77" s="3" t="s">
        <v>282</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x14ac:dyDescent="0.35">
      <c r="B78" t="s">
        <v>44</v>
      </c>
      <c r="C78" t="s">
        <v>395</v>
      </c>
      <c r="D78" t="s">
        <v>45</v>
      </c>
      <c r="E78" t="s">
        <v>400</v>
      </c>
      <c r="G78" s="1" t="s">
        <v>46</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218</v>
      </c>
      <c r="AU78" t="s">
        <v>274</v>
      </c>
      <c r="AV78" s="3" t="s">
        <v>282</v>
      </c>
      <c r="AW78" s="3" t="s">
        <v>282</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x14ac:dyDescent="0.35">
      <c r="B79" t="s">
        <v>791</v>
      </c>
      <c r="C79" t="s">
        <v>395</v>
      </c>
      <c r="D79" t="s">
        <v>51</v>
      </c>
      <c r="E79" t="s">
        <v>52</v>
      </c>
      <c r="G79" t="s">
        <v>154</v>
      </c>
      <c r="H79">
        <v>1500</v>
      </c>
      <c r="I79">
        <v>2000</v>
      </c>
      <c r="J79">
        <v>1500</v>
      </c>
      <c r="K79">
        <v>2000</v>
      </c>
      <c r="L79">
        <v>1500</v>
      </c>
      <c r="M79">
        <v>2000</v>
      </c>
      <c r="N79">
        <v>1500</v>
      </c>
      <c r="O79">
        <v>2000</v>
      </c>
      <c r="P79">
        <v>1500</v>
      </c>
      <c r="Q79">
        <v>2000</v>
      </c>
      <c r="R79">
        <v>1500</v>
      </c>
      <c r="S79">
        <v>2000</v>
      </c>
      <c r="T79">
        <v>1500</v>
      </c>
      <c r="U79">
        <v>2000</v>
      </c>
      <c r="V79" t="s">
        <v>449</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313</v>
      </c>
      <c r="AS79" t="s">
        <v>271</v>
      </c>
      <c r="AU79" t="s">
        <v>274</v>
      </c>
      <c r="AV79" s="3" t="s">
        <v>281</v>
      </c>
      <c r="AW79" s="3" t="s">
        <v>281</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x14ac:dyDescent="0.35">
      <c r="B80" t="s">
        <v>416</v>
      </c>
      <c r="C80" t="s">
        <v>284</v>
      </c>
      <c r="E80" t="s">
        <v>400</v>
      </c>
      <c r="G80" t="s">
        <v>433</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275</v>
      </c>
      <c r="AV80" s="3" t="s">
        <v>282</v>
      </c>
      <c r="AW80" s="3" t="s">
        <v>282</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432</v>
      </c>
    </row>
    <row r="81" spans="2:64" ht="21" customHeight="1" x14ac:dyDescent="0.35">
      <c r="B81" t="s">
        <v>702</v>
      </c>
      <c r="C81" t="s">
        <v>395</v>
      </c>
      <c r="E81" t="s">
        <v>400</v>
      </c>
      <c r="G81" s="6" t="s">
        <v>703</v>
      </c>
      <c r="H81">
        <v>1600</v>
      </c>
      <c r="I81">
        <v>2200</v>
      </c>
      <c r="J81">
        <v>1600</v>
      </c>
      <c r="K81">
        <v>1800</v>
      </c>
      <c r="L81">
        <v>1600</v>
      </c>
      <c r="M81">
        <v>1800</v>
      </c>
      <c r="N81">
        <v>1600</v>
      </c>
      <c r="O81">
        <v>1800</v>
      </c>
      <c r="P81">
        <v>1600</v>
      </c>
      <c r="Q81">
        <v>1800</v>
      </c>
      <c r="R81">
        <v>1600</v>
      </c>
      <c r="S81">
        <v>1800</v>
      </c>
      <c r="V81" t="s">
        <v>743</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271</v>
      </c>
      <c r="AU81" t="s">
        <v>27</v>
      </c>
      <c r="AV81" s="3" t="s">
        <v>281</v>
      </c>
      <c r="AW81" s="3" t="s">
        <v>282</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x14ac:dyDescent="0.35">
      <c r="B82" t="s">
        <v>180</v>
      </c>
      <c r="C82" t="s">
        <v>398</v>
      </c>
      <c r="D82" t="s">
        <v>247</v>
      </c>
      <c r="E82" t="s">
        <v>400</v>
      </c>
      <c r="G82" t="s">
        <v>181</v>
      </c>
      <c r="J82">
        <v>1300</v>
      </c>
      <c r="K82">
        <v>2100</v>
      </c>
      <c r="L82">
        <v>1300</v>
      </c>
      <c r="M82">
        <v>2100</v>
      </c>
      <c r="P82">
        <v>1300</v>
      </c>
      <c r="Q82">
        <v>2100</v>
      </c>
      <c r="V82" t="s">
        <v>745</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323</v>
      </c>
      <c r="AU82" s="3" t="s">
        <v>281</v>
      </c>
      <c r="AV82" s="3" t="s">
        <v>282</v>
      </c>
      <c r="AW82" s="3" t="s">
        <v>282</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x14ac:dyDescent="0.35">
      <c r="B83" t="s">
        <v>24</v>
      </c>
      <c r="C83" t="s">
        <v>284</v>
      </c>
      <c r="D83" t="s">
        <v>128</v>
      </c>
      <c r="E83" t="s">
        <v>400</v>
      </c>
      <c r="G83" s="1" t="s">
        <v>129</v>
      </c>
      <c r="H83">
        <v>1500</v>
      </c>
      <c r="I83">
        <v>1900</v>
      </c>
      <c r="J83">
        <v>1500</v>
      </c>
      <c r="K83">
        <v>1900</v>
      </c>
      <c r="L83">
        <v>1500</v>
      </c>
      <c r="M83">
        <v>1900</v>
      </c>
      <c r="N83">
        <v>1500</v>
      </c>
      <c r="O83">
        <v>1900</v>
      </c>
      <c r="P83">
        <v>1500</v>
      </c>
      <c r="Q83">
        <v>1900</v>
      </c>
      <c r="R83">
        <v>1500</v>
      </c>
      <c r="S83">
        <v>1900</v>
      </c>
      <c r="T83">
        <v>1500</v>
      </c>
      <c r="U83">
        <v>1900</v>
      </c>
      <c r="V83" t="s">
        <v>761</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307</v>
      </c>
      <c r="AU83" t="s">
        <v>275</v>
      </c>
      <c r="AV83" s="3" t="s">
        <v>281</v>
      </c>
      <c r="AW83" s="3" t="s">
        <v>282</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410</v>
      </c>
    </row>
    <row r="84" spans="2:64" ht="21" customHeight="1" x14ac:dyDescent="0.35">
      <c r="B84" t="s">
        <v>792</v>
      </c>
      <c r="C84" t="s">
        <v>397</v>
      </c>
      <c r="E84" t="s">
        <v>400</v>
      </c>
      <c r="G84" t="s">
        <v>615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275</v>
      </c>
      <c r="AV84" s="3" t="s">
        <v>282</v>
      </c>
      <c r="AW84" s="3" t="s">
        <v>282</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x14ac:dyDescent="0.35">
      <c r="B85" t="s">
        <v>534</v>
      </c>
      <c r="C85" t="s">
        <v>398</v>
      </c>
      <c r="G85" s="6" t="s">
        <v>535</v>
      </c>
      <c r="H85">
        <v>1100</v>
      </c>
      <c r="I85">
        <v>1300</v>
      </c>
      <c r="J85">
        <v>1100</v>
      </c>
      <c r="K85">
        <v>1300</v>
      </c>
      <c r="L85">
        <v>1100</v>
      </c>
      <c r="M85">
        <v>1300</v>
      </c>
      <c r="N85">
        <v>1100</v>
      </c>
      <c r="O85">
        <v>1300</v>
      </c>
      <c r="P85">
        <v>1100</v>
      </c>
      <c r="Q85">
        <v>1300</v>
      </c>
      <c r="R85">
        <v>1100</v>
      </c>
      <c r="S85">
        <v>1300</v>
      </c>
      <c r="T85">
        <v>1100</v>
      </c>
      <c r="U85">
        <v>1300</v>
      </c>
      <c r="V85" t="s">
        <v>536</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537</v>
      </c>
      <c r="AS85" t="s">
        <v>271</v>
      </c>
      <c r="AU85" t="s">
        <v>27</v>
      </c>
      <c r="AV85" s="3" t="s">
        <v>281</v>
      </c>
      <c r="AW85" s="3" t="s">
        <v>281</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x14ac:dyDescent="0.35">
      <c r="B86" t="s">
        <v>88</v>
      </c>
      <c r="C86" t="s">
        <v>395</v>
      </c>
      <c r="D86" t="s">
        <v>89</v>
      </c>
      <c r="E86" t="s">
        <v>33</v>
      </c>
      <c r="G86" s="1" t="s">
        <v>90</v>
      </c>
      <c r="H86">
        <v>1600</v>
      </c>
      <c r="I86">
        <v>1800</v>
      </c>
      <c r="J86">
        <v>1600</v>
      </c>
      <c r="K86">
        <v>1800</v>
      </c>
      <c r="L86">
        <v>1600</v>
      </c>
      <c r="M86">
        <v>1800</v>
      </c>
      <c r="N86">
        <v>1600</v>
      </c>
      <c r="O86">
        <v>1800</v>
      </c>
      <c r="P86">
        <v>1600</v>
      </c>
      <c r="Q86">
        <v>1800</v>
      </c>
      <c r="R86">
        <v>1600</v>
      </c>
      <c r="S86">
        <v>1800</v>
      </c>
      <c r="T86">
        <v>1600</v>
      </c>
      <c r="U86">
        <v>1800</v>
      </c>
      <c r="V86" s="4" t="s">
        <v>764</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225</v>
      </c>
      <c r="AS86" t="s">
        <v>271</v>
      </c>
      <c r="AU86" t="s">
        <v>274</v>
      </c>
      <c r="AV86" s="3" t="s">
        <v>281</v>
      </c>
      <c r="AW86" s="3" t="s">
        <v>281</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x14ac:dyDescent="0.35">
      <c r="B87" t="s">
        <v>793</v>
      </c>
      <c r="C87" t="s">
        <v>395</v>
      </c>
      <c r="D87" t="s">
        <v>32</v>
      </c>
      <c r="E87" t="s">
        <v>33</v>
      </c>
      <c r="G87" s="1" t="s">
        <v>34</v>
      </c>
      <c r="J87">
        <v>1500</v>
      </c>
      <c r="K87">
        <v>1800</v>
      </c>
      <c r="L87">
        <v>1500</v>
      </c>
      <c r="M87">
        <v>1800</v>
      </c>
      <c r="N87">
        <v>1100</v>
      </c>
      <c r="O87">
        <v>2100</v>
      </c>
      <c r="P87">
        <v>1500</v>
      </c>
      <c r="Q87">
        <v>1800</v>
      </c>
      <c r="R87">
        <v>1500</v>
      </c>
      <c r="S87">
        <v>1800</v>
      </c>
      <c r="V87" t="s">
        <v>721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213</v>
      </c>
      <c r="AS87" t="s">
        <v>271</v>
      </c>
      <c r="AU87" t="s">
        <v>274</v>
      </c>
      <c r="AV87" s="3" t="s">
        <v>281</v>
      </c>
      <c r="AW87" s="3" t="s">
        <v>281</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x14ac:dyDescent="0.35">
      <c r="B88" t="s">
        <v>109</v>
      </c>
      <c r="C88" t="s">
        <v>395</v>
      </c>
      <c r="D88" t="s">
        <v>110</v>
      </c>
      <c r="E88" t="s">
        <v>400</v>
      </c>
      <c r="G88" s="1" t="s">
        <v>111</v>
      </c>
      <c r="V88" t="s">
        <v>450</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301</v>
      </c>
      <c r="AS88" t="s">
        <v>271</v>
      </c>
      <c r="AU88" t="s">
        <v>27</v>
      </c>
      <c r="AV88" s="3" t="s">
        <v>281</v>
      </c>
      <c r="AW88" s="3" t="s">
        <v>281</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x14ac:dyDescent="0.35">
      <c r="B89" t="s">
        <v>637</v>
      </c>
      <c r="C89" t="s">
        <v>284</v>
      </c>
      <c r="E89" t="s">
        <v>400</v>
      </c>
      <c r="G89" s="6" t="s">
        <v>638</v>
      </c>
      <c r="AK89" t="str">
        <f t="shared" si="141"/>
        <v/>
      </c>
      <c r="AL89" t="str">
        <f t="shared" si="142"/>
        <v/>
      </c>
      <c r="AM89" t="str">
        <f t="shared" si="143"/>
        <v/>
      </c>
      <c r="AN89" t="str">
        <f t="shared" si="144"/>
        <v/>
      </c>
      <c r="AO89" t="str">
        <f t="shared" si="145"/>
        <v/>
      </c>
      <c r="AP89" t="str">
        <f t="shared" si="146"/>
        <v/>
      </c>
      <c r="AQ89" t="str">
        <f t="shared" si="147"/>
        <v/>
      </c>
      <c r="AR89" s="2" t="s">
        <v>639</v>
      </c>
      <c r="AS89" t="s">
        <v>271</v>
      </c>
      <c r="AU89" t="s">
        <v>27</v>
      </c>
      <c r="AV89" s="3" t="s">
        <v>282</v>
      </c>
      <c r="AW89" s="3" t="s">
        <v>282</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x14ac:dyDescent="0.35">
      <c r="B90" t="s">
        <v>794</v>
      </c>
      <c r="C90" t="s">
        <v>398</v>
      </c>
      <c r="D90" t="s">
        <v>125</v>
      </c>
      <c r="E90" t="s">
        <v>52</v>
      </c>
      <c r="G90" s="1" t="s">
        <v>126</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305</v>
      </c>
      <c r="AU90" t="s">
        <v>27</v>
      </c>
      <c r="AV90" s="3" t="s">
        <v>282</v>
      </c>
      <c r="AW90" s="3" t="s">
        <v>282</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x14ac:dyDescent="0.35">
      <c r="B91" t="s">
        <v>696</v>
      </c>
      <c r="C91" t="s">
        <v>398</v>
      </c>
      <c r="E91" t="s">
        <v>52</v>
      </c>
      <c r="G91" s="1" t="s">
        <v>698</v>
      </c>
      <c r="J91">
        <v>1100</v>
      </c>
      <c r="K91">
        <v>1400</v>
      </c>
      <c r="L91">
        <v>1100</v>
      </c>
      <c r="M91">
        <v>1400</v>
      </c>
      <c r="N91">
        <v>1100</v>
      </c>
      <c r="O91">
        <v>1400</v>
      </c>
      <c r="P91">
        <v>1100</v>
      </c>
      <c r="Q91">
        <v>1400</v>
      </c>
      <c r="R91">
        <v>1100</v>
      </c>
      <c r="S91">
        <v>1400</v>
      </c>
      <c r="V91" t="s">
        <v>697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275</v>
      </c>
      <c r="AV91" s="3" t="s">
        <v>281</v>
      </c>
      <c r="AW91" s="3" t="s">
        <v>281</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x14ac:dyDescent="0.35">
      <c r="B92" t="s">
        <v>795</v>
      </c>
      <c r="C92" t="s">
        <v>398</v>
      </c>
      <c r="D92" t="s">
        <v>91</v>
      </c>
      <c r="E92" t="s">
        <v>52</v>
      </c>
      <c r="G92" s="1" t="s">
        <v>92</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293</v>
      </c>
      <c r="AU92" t="s">
        <v>275</v>
      </c>
      <c r="AV92" s="3" t="s">
        <v>282</v>
      </c>
      <c r="AW92" s="3" t="s">
        <v>282</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x14ac:dyDescent="0.35">
      <c r="B93" t="s">
        <v>485</v>
      </c>
      <c r="C93" t="s">
        <v>397</v>
      </c>
      <c r="D93" t="s">
        <v>51</v>
      </c>
      <c r="E93" t="s">
        <v>400</v>
      </c>
      <c r="G93" s="1" t="s">
        <v>486</v>
      </c>
      <c r="H93">
        <v>1600</v>
      </c>
      <c r="I93">
        <v>1800</v>
      </c>
      <c r="J93">
        <v>1600</v>
      </c>
      <c r="K93">
        <v>1800</v>
      </c>
      <c r="L93">
        <v>1600</v>
      </c>
      <c r="M93">
        <v>1800</v>
      </c>
      <c r="N93">
        <v>1600</v>
      </c>
      <c r="O93">
        <v>1800</v>
      </c>
      <c r="P93">
        <v>1600</v>
      </c>
      <c r="Q93">
        <v>1800</v>
      </c>
      <c r="R93">
        <v>1600</v>
      </c>
      <c r="S93">
        <v>1800</v>
      </c>
      <c r="T93">
        <v>1600</v>
      </c>
      <c r="U93">
        <v>1800</v>
      </c>
      <c r="V93" t="s">
        <v>487</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488</v>
      </c>
      <c r="AS93" t="s">
        <v>271</v>
      </c>
      <c r="AU93" t="s">
        <v>275</v>
      </c>
      <c r="AV93" s="3" t="s">
        <v>281</v>
      </c>
      <c r="AW93" s="3" t="s">
        <v>281</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x14ac:dyDescent="0.35">
      <c r="B94" t="s">
        <v>538</v>
      </c>
      <c r="C94" t="s">
        <v>397</v>
      </c>
      <c r="G94" s="6" t="s">
        <v>539</v>
      </c>
      <c r="H94">
        <v>1100</v>
      </c>
      <c r="I94">
        <v>1800</v>
      </c>
      <c r="J94">
        <v>1100</v>
      </c>
      <c r="K94">
        <v>1800</v>
      </c>
      <c r="L94">
        <v>1100</v>
      </c>
      <c r="M94">
        <v>1800</v>
      </c>
      <c r="N94">
        <v>1100</v>
      </c>
      <c r="O94">
        <v>1800</v>
      </c>
      <c r="P94">
        <v>1100</v>
      </c>
      <c r="Q94">
        <v>1800</v>
      </c>
      <c r="R94">
        <v>1100</v>
      </c>
      <c r="S94">
        <v>1800</v>
      </c>
      <c r="T94">
        <v>1100</v>
      </c>
      <c r="U94">
        <v>1800</v>
      </c>
      <c r="V94" t="s">
        <v>768</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540</v>
      </c>
      <c r="AU94" t="s">
        <v>27</v>
      </c>
      <c r="AV94" s="3" t="s">
        <v>281</v>
      </c>
      <c r="AW94" s="3" t="s">
        <v>281</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x14ac:dyDescent="0.35">
      <c r="B95" t="s">
        <v>351</v>
      </c>
      <c r="C95" t="s">
        <v>284</v>
      </c>
      <c r="D95" t="s">
        <v>352</v>
      </c>
      <c r="E95" t="s">
        <v>400</v>
      </c>
      <c r="G95" s="6" t="s">
        <v>361</v>
      </c>
      <c r="H95">
        <v>1100</v>
      </c>
      <c r="I95">
        <v>2200</v>
      </c>
      <c r="J95">
        <v>1100</v>
      </c>
      <c r="K95">
        <v>2200</v>
      </c>
      <c r="L95">
        <v>1100</v>
      </c>
      <c r="M95">
        <v>2200</v>
      </c>
      <c r="N95">
        <v>1100</v>
      </c>
      <c r="O95">
        <v>2200</v>
      </c>
      <c r="P95">
        <v>1100</v>
      </c>
      <c r="Q95">
        <v>2300</v>
      </c>
      <c r="R95">
        <v>1100</v>
      </c>
      <c r="S95">
        <v>2300</v>
      </c>
      <c r="T95">
        <v>1100</v>
      </c>
      <c r="U95">
        <v>2300</v>
      </c>
      <c r="V95" t="s">
        <v>742</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357</v>
      </c>
      <c r="AU95" t="s">
        <v>275</v>
      </c>
      <c r="AV95" s="3" t="s">
        <v>281</v>
      </c>
      <c r="AW95" s="3" t="s">
        <v>281</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x14ac:dyDescent="0.35">
      <c r="B96" t="s">
        <v>182</v>
      </c>
      <c r="C96" t="s">
        <v>283</v>
      </c>
      <c r="D96" t="s">
        <v>51</v>
      </c>
      <c r="E96" t="s">
        <v>400</v>
      </c>
      <c r="G96" s="1" t="s">
        <v>103</v>
      </c>
      <c r="H96">
        <v>1100</v>
      </c>
      <c r="I96">
        <v>2200</v>
      </c>
      <c r="J96">
        <v>1600</v>
      </c>
      <c r="K96">
        <v>1800</v>
      </c>
      <c r="L96">
        <v>1100</v>
      </c>
      <c r="M96">
        <v>1730</v>
      </c>
      <c r="N96">
        <v>1600</v>
      </c>
      <c r="O96">
        <v>1800</v>
      </c>
      <c r="P96">
        <v>1600</v>
      </c>
      <c r="Q96">
        <v>1800</v>
      </c>
      <c r="R96">
        <v>1600</v>
      </c>
      <c r="S96">
        <v>1800</v>
      </c>
      <c r="T96">
        <v>1600</v>
      </c>
      <c r="U96">
        <v>1800</v>
      </c>
      <c r="V96" t="s">
        <v>451</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298</v>
      </c>
      <c r="AS96" t="s">
        <v>271</v>
      </c>
      <c r="AU96" t="s">
        <v>27</v>
      </c>
      <c r="AV96" s="3" t="s">
        <v>281</v>
      </c>
      <c r="AW96" s="3" t="s">
        <v>282</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x14ac:dyDescent="0.35">
      <c r="B97" t="s">
        <v>541</v>
      </c>
      <c r="C97" t="s">
        <v>395</v>
      </c>
      <c r="G97" s="6" t="s">
        <v>542</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543</v>
      </c>
      <c r="AU97" t="s">
        <v>27</v>
      </c>
      <c r="AV97" s="3" t="s">
        <v>282</v>
      </c>
      <c r="AW97" s="3" t="s">
        <v>282</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x14ac:dyDescent="0.35">
      <c r="B98" t="s">
        <v>258</v>
      </c>
      <c r="C98" t="s">
        <v>395</v>
      </c>
      <c r="D98" t="s">
        <v>259</v>
      </c>
      <c r="E98" t="s">
        <v>400</v>
      </c>
      <c r="G98" s="6" t="s">
        <v>260</v>
      </c>
      <c r="H98">
        <v>1100</v>
      </c>
      <c r="I98">
        <v>2400</v>
      </c>
      <c r="J98">
        <v>1500</v>
      </c>
      <c r="K98">
        <v>1900</v>
      </c>
      <c r="L98">
        <v>1500</v>
      </c>
      <c r="M98">
        <v>1900</v>
      </c>
      <c r="N98">
        <v>1500</v>
      </c>
      <c r="O98">
        <v>1900</v>
      </c>
      <c r="P98">
        <v>1500</v>
      </c>
      <c r="Q98">
        <v>1900</v>
      </c>
      <c r="R98">
        <v>1500</v>
      </c>
      <c r="S98">
        <v>1900</v>
      </c>
      <c r="T98">
        <v>1100</v>
      </c>
      <c r="U98">
        <v>1900</v>
      </c>
      <c r="V98" t="s">
        <v>751</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338</v>
      </c>
      <c r="AU98" t="s">
        <v>274</v>
      </c>
      <c r="AV98" s="3" t="s">
        <v>281</v>
      </c>
      <c r="AW98" s="3" t="s">
        <v>281</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x14ac:dyDescent="0.35">
      <c r="B99" t="s">
        <v>544</v>
      </c>
      <c r="C99" t="s">
        <v>395</v>
      </c>
      <c r="G99" s="6" t="s">
        <v>545</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546</v>
      </c>
      <c r="AU99" t="s">
        <v>274</v>
      </c>
      <c r="AV99" s="3" t="s">
        <v>282</v>
      </c>
      <c r="AW99" s="3" t="s">
        <v>282</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x14ac:dyDescent="0.35">
      <c r="B100" t="s">
        <v>547</v>
      </c>
      <c r="C100" t="s">
        <v>398</v>
      </c>
      <c r="G100" s="6" t="s">
        <v>548</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27</v>
      </c>
      <c r="AV100" s="3" t="s">
        <v>282</v>
      </c>
      <c r="AW100" s="3" t="s">
        <v>282</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x14ac:dyDescent="0.35">
      <c r="B101" t="s">
        <v>346</v>
      </c>
      <c r="C101" t="s">
        <v>395</v>
      </c>
      <c r="D101" t="s">
        <v>347</v>
      </c>
      <c r="E101" t="s">
        <v>400</v>
      </c>
      <c r="G101" s="6" t="s">
        <v>343</v>
      </c>
      <c r="L101">
        <v>1600</v>
      </c>
      <c r="M101">
        <v>1800</v>
      </c>
      <c r="N101">
        <v>1600</v>
      </c>
      <c r="O101">
        <v>1800</v>
      </c>
      <c r="P101">
        <v>1600</v>
      </c>
      <c r="Q101">
        <v>1800</v>
      </c>
      <c r="R101">
        <v>1600</v>
      </c>
      <c r="S101">
        <v>1800</v>
      </c>
      <c r="T101">
        <v>1600</v>
      </c>
      <c r="U101">
        <v>1800</v>
      </c>
      <c r="V101" t="s">
        <v>701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348</v>
      </c>
      <c r="AS101" t="s">
        <v>271</v>
      </c>
      <c r="AU101" t="s">
        <v>27</v>
      </c>
      <c r="AV101" s="3" t="s">
        <v>282</v>
      </c>
      <c r="AW101" s="3" t="s">
        <v>282</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x14ac:dyDescent="0.35">
      <c r="B102" t="s">
        <v>595</v>
      </c>
      <c r="C102" t="s">
        <v>283</v>
      </c>
      <c r="E102" t="s">
        <v>400</v>
      </c>
      <c r="G102" t="s">
        <v>613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629</v>
      </c>
      <c r="AU102" t="s">
        <v>27</v>
      </c>
      <c r="AV102" s="3" t="s">
        <v>282</v>
      </c>
      <c r="AW102" s="3" t="s">
        <v>282</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x14ac:dyDescent="0.35">
      <c r="B103" t="s">
        <v>155</v>
      </c>
      <c r="C103" t="s">
        <v>284</v>
      </c>
      <c r="D103" t="s">
        <v>247</v>
      </c>
      <c r="E103" t="s">
        <v>52</v>
      </c>
      <c r="G103" t="s">
        <v>156</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314</v>
      </c>
      <c r="AS103" t="s">
        <v>271</v>
      </c>
      <c r="AT103" t="s">
        <v>280</v>
      </c>
      <c r="AU103" t="s">
        <v>275</v>
      </c>
      <c r="AV103" s="3" t="s">
        <v>281</v>
      </c>
      <c r="AW103" s="3" t="s">
        <v>282</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x14ac:dyDescent="0.35">
      <c r="B104" t="s">
        <v>549</v>
      </c>
      <c r="C104" t="s">
        <v>284</v>
      </c>
      <c r="G104" s="6" t="s">
        <v>550</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551</v>
      </c>
      <c r="AU104" t="s">
        <v>275</v>
      </c>
      <c r="AV104" s="3" t="s">
        <v>282</v>
      </c>
      <c r="AW104" s="3" t="s">
        <v>282</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x14ac:dyDescent="0.35">
      <c r="B105" t="s">
        <v>496</v>
      </c>
      <c r="C105" t="s">
        <v>284</v>
      </c>
      <c r="D105" t="s">
        <v>497</v>
      </c>
      <c r="E105" t="s">
        <v>52</v>
      </c>
      <c r="G105" s="6" t="s">
        <v>498</v>
      </c>
      <c r="H105">
        <v>1400</v>
      </c>
      <c r="I105">
        <v>1700</v>
      </c>
      <c r="J105">
        <v>1400</v>
      </c>
      <c r="K105">
        <v>1700</v>
      </c>
      <c r="L105">
        <v>1400</v>
      </c>
      <c r="M105">
        <v>1700</v>
      </c>
      <c r="N105">
        <v>1400</v>
      </c>
      <c r="O105">
        <v>1700</v>
      </c>
      <c r="P105">
        <v>1400</v>
      </c>
      <c r="Q105">
        <v>1700</v>
      </c>
      <c r="R105">
        <v>1400</v>
      </c>
      <c r="S105">
        <v>1700</v>
      </c>
      <c r="T105">
        <v>1400</v>
      </c>
      <c r="U105">
        <v>1700</v>
      </c>
      <c r="V105" t="s">
        <v>499</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500</v>
      </c>
      <c r="AU105" t="s">
        <v>275</v>
      </c>
      <c r="AV105" s="3" t="s">
        <v>281</v>
      </c>
      <c r="AW105" s="3" t="s">
        <v>281</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x14ac:dyDescent="0.35">
      <c r="B106" t="s">
        <v>59</v>
      </c>
      <c r="C106" t="s">
        <v>395</v>
      </c>
      <c r="D106" t="s">
        <v>60</v>
      </c>
      <c r="E106" t="s">
        <v>33</v>
      </c>
      <c r="G106" s="1" t="s">
        <v>61</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222</v>
      </c>
      <c r="AU106" t="s">
        <v>27</v>
      </c>
      <c r="AV106" s="3" t="s">
        <v>282</v>
      </c>
      <c r="AW106" s="3" t="s">
        <v>282</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x14ac:dyDescent="0.35">
      <c r="B107" t="s">
        <v>183</v>
      </c>
      <c r="C107" t="s">
        <v>395</v>
      </c>
      <c r="D107" t="s">
        <v>172</v>
      </c>
      <c r="E107" t="s">
        <v>400</v>
      </c>
      <c r="G107" t="s">
        <v>184</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324</v>
      </c>
      <c r="AU107" t="s">
        <v>27</v>
      </c>
      <c r="AV107" s="3" t="s">
        <v>282</v>
      </c>
      <c r="AW107" s="3" t="s">
        <v>282</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x14ac:dyDescent="0.35">
      <c r="B108" t="s">
        <v>363</v>
      </c>
      <c r="C108" t="s">
        <v>395</v>
      </c>
      <c r="D108" t="s">
        <v>125</v>
      </c>
      <c r="E108" t="s">
        <v>400</v>
      </c>
      <c r="G108" s="12" t="s">
        <v>364</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365</v>
      </c>
      <c r="AS108" t="s">
        <v>271</v>
      </c>
      <c r="AU108" t="s">
        <v>27</v>
      </c>
      <c r="AV108" s="3" t="s">
        <v>282</v>
      </c>
      <c r="AW108" s="3" t="s">
        <v>282</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407</v>
      </c>
    </row>
    <row r="109" spans="2:64" ht="21" customHeight="1" x14ac:dyDescent="0.35">
      <c r="B109" t="s">
        <v>796</v>
      </c>
      <c r="C109" t="s">
        <v>398</v>
      </c>
      <c r="E109" t="s">
        <v>400</v>
      </c>
      <c r="G109" t="s">
        <v>607</v>
      </c>
      <c r="H109">
        <v>1600</v>
      </c>
      <c r="I109">
        <v>1900</v>
      </c>
      <c r="J109">
        <v>1600</v>
      </c>
      <c r="K109">
        <v>1900</v>
      </c>
      <c r="L109">
        <v>1600</v>
      </c>
      <c r="M109">
        <v>1900</v>
      </c>
      <c r="N109">
        <v>1600</v>
      </c>
      <c r="O109">
        <v>1900</v>
      </c>
      <c r="P109">
        <v>1600</v>
      </c>
      <c r="Q109">
        <v>2400</v>
      </c>
      <c r="R109">
        <v>1600</v>
      </c>
      <c r="S109">
        <v>1900</v>
      </c>
      <c r="T109">
        <v>1600</v>
      </c>
      <c r="U109">
        <v>1900</v>
      </c>
      <c r="V109" s="4" t="s">
        <v>734</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630</v>
      </c>
      <c r="AS109" t="s">
        <v>271</v>
      </c>
      <c r="AU109" t="s">
        <v>27</v>
      </c>
      <c r="AV109" s="3" t="s">
        <v>281</v>
      </c>
      <c r="AW109" s="3" t="s">
        <v>281</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x14ac:dyDescent="0.35">
      <c r="B110" t="s">
        <v>115</v>
      </c>
      <c r="C110" t="s">
        <v>284</v>
      </c>
      <c r="D110" t="s">
        <v>99</v>
      </c>
      <c r="E110" t="s">
        <v>33</v>
      </c>
      <c r="G110" s="1" t="s">
        <v>116</v>
      </c>
      <c r="H110">
        <v>1500</v>
      </c>
      <c r="I110">
        <v>1800</v>
      </c>
      <c r="J110">
        <v>1500</v>
      </c>
      <c r="K110">
        <v>1800</v>
      </c>
      <c r="L110">
        <v>1500</v>
      </c>
      <c r="M110">
        <v>1800</v>
      </c>
      <c r="N110">
        <v>1500</v>
      </c>
      <c r="O110">
        <v>1800</v>
      </c>
      <c r="P110">
        <v>1500</v>
      </c>
      <c r="Q110">
        <v>1800</v>
      </c>
      <c r="R110">
        <v>1500</v>
      </c>
      <c r="S110">
        <v>1800</v>
      </c>
      <c r="T110">
        <v>1500</v>
      </c>
      <c r="U110">
        <v>1800</v>
      </c>
      <c r="V110" t="s">
        <v>767</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303</v>
      </c>
      <c r="AS110" t="s">
        <v>271</v>
      </c>
      <c r="AU110" t="s">
        <v>275</v>
      </c>
      <c r="AV110" s="3" t="s">
        <v>281</v>
      </c>
      <c r="AW110" s="3" t="s">
        <v>281</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x14ac:dyDescent="0.35">
      <c r="B111" t="s">
        <v>728</v>
      </c>
      <c r="C111" t="s">
        <v>395</v>
      </c>
      <c r="E111" t="s">
        <v>52</v>
      </c>
      <c r="G111" s="1" t="s">
        <v>729</v>
      </c>
      <c r="H111">
        <v>1500</v>
      </c>
      <c r="I111">
        <v>1800</v>
      </c>
      <c r="J111">
        <v>1500</v>
      </c>
      <c r="K111">
        <v>1800</v>
      </c>
      <c r="L111">
        <v>1500</v>
      </c>
      <c r="M111">
        <v>1800</v>
      </c>
      <c r="N111">
        <v>1500</v>
      </c>
      <c r="O111">
        <v>1800</v>
      </c>
      <c r="P111">
        <v>1500</v>
      </c>
      <c r="Q111">
        <v>1800</v>
      </c>
      <c r="R111">
        <v>1500</v>
      </c>
      <c r="S111">
        <v>1800</v>
      </c>
      <c r="T111">
        <v>1500</v>
      </c>
      <c r="U111">
        <v>1800</v>
      </c>
      <c r="V111" t="s">
        <v>804</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271</v>
      </c>
      <c r="AU111" t="s">
        <v>27</v>
      </c>
      <c r="AV111" s="3" t="s">
        <v>281</v>
      </c>
      <c r="AW111" s="3" t="s">
        <v>281</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9-11am&lt;br&gt;Mimosas $4&lt;br&gt;Bloody Mary $5&lt;br&gt;$2 off Breakfast Specials&lt;br&gt;Afternoon Happy Hour 3pm - Close&lt;br&gt;Wine $4&lt;br&gt;Mimosas $4&lt;br&gt;All Beers on Tap $5&lt;br&gt;Well Cocktails $5&lt;br&gt;Jalapeno Cheese Pretzel $4&lt;br&gt;Bacon and Brie Crostini $5&lt;br&gt;Tomato and Mozzarella Bruschetta $5&lt;br&gt;Cheese Plate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x14ac:dyDescent="0.35">
      <c r="B112" t="s">
        <v>157</v>
      </c>
      <c r="C112" t="s">
        <v>283</v>
      </c>
      <c r="D112" t="s">
        <v>146</v>
      </c>
      <c r="E112" t="s">
        <v>52</v>
      </c>
      <c r="G112" t="s">
        <v>158</v>
      </c>
      <c r="H112">
        <v>1500</v>
      </c>
      <c r="I112">
        <v>1900</v>
      </c>
      <c r="J112">
        <v>1100</v>
      </c>
      <c r="K112">
        <v>2030</v>
      </c>
      <c r="L112">
        <v>1500</v>
      </c>
      <c r="M112">
        <v>1900</v>
      </c>
      <c r="N112">
        <v>1500</v>
      </c>
      <c r="O112">
        <v>1900</v>
      </c>
      <c r="P112">
        <v>1500</v>
      </c>
      <c r="Q112">
        <v>1900</v>
      </c>
      <c r="R112">
        <v>1500</v>
      </c>
      <c r="S112">
        <v>1900</v>
      </c>
      <c r="T112">
        <v>1500</v>
      </c>
      <c r="U112">
        <v>1900</v>
      </c>
      <c r="V112" t="s">
        <v>452</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315</v>
      </c>
      <c r="AU112" t="s">
        <v>275</v>
      </c>
      <c r="AV112" s="3" t="s">
        <v>281</v>
      </c>
      <c r="AW112" s="3" t="s">
        <v>282</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x14ac:dyDescent="0.35">
      <c r="B113" t="s">
        <v>185</v>
      </c>
      <c r="C113" t="s">
        <v>395</v>
      </c>
      <c r="D113" t="s">
        <v>247</v>
      </c>
      <c r="E113" t="s">
        <v>400</v>
      </c>
      <c r="G113" t="s">
        <v>186</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325</v>
      </c>
      <c r="AS113" t="s">
        <v>271</v>
      </c>
      <c r="AT113" t="s">
        <v>280</v>
      </c>
      <c r="AU113" t="s">
        <v>27</v>
      </c>
      <c r="AV113" s="3" t="s">
        <v>282</v>
      </c>
      <c r="AW113" s="3" t="s">
        <v>282</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x14ac:dyDescent="0.35">
      <c r="B114" t="s">
        <v>797</v>
      </c>
      <c r="C114" t="s">
        <v>283</v>
      </c>
      <c r="D114" t="s">
        <v>54</v>
      </c>
      <c r="E114" t="s">
        <v>400</v>
      </c>
      <c r="G114" t="s">
        <v>159</v>
      </c>
      <c r="J114">
        <v>1530</v>
      </c>
      <c r="K114">
        <v>2100</v>
      </c>
      <c r="L114">
        <v>1530</v>
      </c>
      <c r="M114">
        <v>1800</v>
      </c>
      <c r="N114">
        <v>1530</v>
      </c>
      <c r="O114">
        <v>1800</v>
      </c>
      <c r="P114">
        <v>1530</v>
      </c>
      <c r="Q114">
        <v>1800</v>
      </c>
      <c r="R114">
        <v>1530</v>
      </c>
      <c r="S114">
        <v>1800</v>
      </c>
      <c r="V114" t="s">
        <v>762</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316</v>
      </c>
      <c r="AS114" t="s">
        <v>271</v>
      </c>
      <c r="AU114" t="s">
        <v>275</v>
      </c>
      <c r="AV114" s="3" t="s">
        <v>281</v>
      </c>
      <c r="AW114" s="3" t="s">
        <v>281</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410</v>
      </c>
    </row>
    <row r="115" spans="2:64" ht="21" customHeight="1" x14ac:dyDescent="0.35">
      <c r="B115" t="s">
        <v>588</v>
      </c>
      <c r="C115" t="s">
        <v>396</v>
      </c>
      <c r="E115" t="s">
        <v>400</v>
      </c>
      <c r="G115" t="s">
        <v>606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631</v>
      </c>
      <c r="AU115" t="s">
        <v>275</v>
      </c>
      <c r="AV115" s="3" t="s">
        <v>282</v>
      </c>
      <c r="AW115" s="3" t="s">
        <v>282</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x14ac:dyDescent="0.35">
      <c r="B116" t="s">
        <v>117</v>
      </c>
      <c r="C116" t="s">
        <v>284</v>
      </c>
      <c r="D116" t="s">
        <v>118</v>
      </c>
      <c r="E116" t="s">
        <v>400</v>
      </c>
      <c r="G116" s="1" t="s">
        <v>119</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227</v>
      </c>
      <c r="AU116" t="s">
        <v>275</v>
      </c>
      <c r="AV116" s="3" t="s">
        <v>282</v>
      </c>
      <c r="AW116" s="3" t="s">
        <v>282</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x14ac:dyDescent="0.35">
      <c r="B117" t="s">
        <v>798</v>
      </c>
      <c r="C117" t="s">
        <v>284</v>
      </c>
      <c r="E117" t="s">
        <v>52</v>
      </c>
      <c r="G117" t="s">
        <v>604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280</v>
      </c>
      <c r="AU117" t="s">
        <v>27</v>
      </c>
      <c r="AV117" s="3" t="s">
        <v>282</v>
      </c>
      <c r="AW117" s="3" t="s">
        <v>282</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x14ac:dyDescent="0.35">
      <c r="B118" t="s">
        <v>187</v>
      </c>
      <c r="C118" t="s">
        <v>395</v>
      </c>
      <c r="D118" t="s">
        <v>247</v>
      </c>
      <c r="E118" t="s">
        <v>400</v>
      </c>
      <c r="G118" t="s">
        <v>188</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239</v>
      </c>
      <c r="AS118" t="s">
        <v>271</v>
      </c>
      <c r="AT118" t="s">
        <v>280</v>
      </c>
      <c r="AU118" t="s">
        <v>27</v>
      </c>
      <c r="AV118" s="3" t="s">
        <v>282</v>
      </c>
      <c r="AW118" s="3" t="s">
        <v>282</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x14ac:dyDescent="0.35">
      <c r="B119" t="s">
        <v>135</v>
      </c>
      <c r="C119" t="s">
        <v>395</v>
      </c>
      <c r="D119" t="s">
        <v>136</v>
      </c>
      <c r="E119" t="s">
        <v>400</v>
      </c>
      <c r="G119" s="1" t="s">
        <v>137</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231</v>
      </c>
      <c r="AU119" t="s">
        <v>274</v>
      </c>
      <c r="AV119" s="3" t="s">
        <v>282</v>
      </c>
      <c r="AW119" s="3" t="s">
        <v>282</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x14ac:dyDescent="0.35">
      <c r="B120" t="s">
        <v>417</v>
      </c>
      <c r="C120" t="s">
        <v>397</v>
      </c>
      <c r="E120" t="s">
        <v>400</v>
      </c>
      <c r="G120" t="s">
        <v>434</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275</v>
      </c>
      <c r="AV120" s="3" t="s">
        <v>282</v>
      </c>
      <c r="AW120" s="3" t="s">
        <v>282</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435</v>
      </c>
    </row>
    <row r="121" spans="2:64" ht="21" customHeight="1" x14ac:dyDescent="0.35">
      <c r="B121" t="s">
        <v>739</v>
      </c>
      <c r="C121" t="s">
        <v>395</v>
      </c>
      <c r="E121" t="s">
        <v>400</v>
      </c>
      <c r="G121" s="6" t="s">
        <v>740</v>
      </c>
      <c r="J121">
        <v>1500</v>
      </c>
      <c r="K121">
        <v>1900</v>
      </c>
      <c r="L121">
        <v>1500</v>
      </c>
      <c r="M121">
        <v>1900</v>
      </c>
      <c r="N121">
        <v>1500</v>
      </c>
      <c r="O121">
        <v>1900</v>
      </c>
      <c r="P121">
        <v>1500</v>
      </c>
      <c r="Q121">
        <v>1900</v>
      </c>
      <c r="R121">
        <v>1500</v>
      </c>
      <c r="S121">
        <v>1900</v>
      </c>
      <c r="V121" t="s">
        <v>741</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27</v>
      </c>
      <c r="AV121" s="3" t="s">
        <v>281</v>
      </c>
      <c r="AW121" s="3" t="s">
        <v>282</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x14ac:dyDescent="0.35">
      <c r="B122" t="s">
        <v>666</v>
      </c>
      <c r="C122" t="s">
        <v>284</v>
      </c>
      <c r="E122" t="s">
        <v>400</v>
      </c>
      <c r="G122" s="6" t="s">
        <v>678</v>
      </c>
      <c r="W122" t="str">
        <f t="shared" ref="W122:W153" si="293">IF(H122&gt;0,H122/100,"")</f>
        <v/>
      </c>
      <c r="X122" t="str">
        <f t="shared" ref="X122:X153" si="294">IF(I122&gt;0,I122/100,"")</f>
        <v/>
      </c>
      <c r="Y122" t="str">
        <f t="shared" ref="Y122:Y153" si="295">IF(J122&gt;0,J122/100,"")</f>
        <v/>
      </c>
      <c r="Z122" t="str">
        <f t="shared" ref="Z122:Z153" si="296">IF(K122&gt;0,K122/100,"")</f>
        <v/>
      </c>
      <c r="AA122" t="str">
        <f t="shared" ref="AA122:AA153" si="297">IF(L122&gt;0,L122/100,"")</f>
        <v/>
      </c>
      <c r="AB122" t="str">
        <f t="shared" ref="AB122:AB153" si="298">IF(M122&gt;0,M122/100,"")</f>
        <v/>
      </c>
      <c r="AC122" t="str">
        <f t="shared" ref="AC122:AC153" si="299">IF(N122&gt;0,N122/100,"")</f>
        <v/>
      </c>
      <c r="AD122" t="str">
        <f t="shared" ref="AD122:AD153" si="300">IF(O122&gt;0,O122/100,"")</f>
        <v/>
      </c>
      <c r="AG122" t="str">
        <f t="shared" ref="AG122:AG153" si="301">IF(R122&gt;0,R122/100,"")</f>
        <v/>
      </c>
      <c r="AH122" t="str">
        <f t="shared" ref="AH122:AH153" si="302">IF(S122&gt;0,S122/100,"")</f>
        <v/>
      </c>
      <c r="AI122" t="str">
        <f t="shared" ref="AI122:AI153" si="303">IF(T122&gt;0,T122/100,"")</f>
        <v/>
      </c>
      <c r="AJ122" t="str">
        <f t="shared" ref="AJ122:AJ153" si="304">IF(U122&gt;0,U122/100,"")</f>
        <v/>
      </c>
      <c r="AK122" t="str">
        <f t="shared" si="141"/>
        <v/>
      </c>
      <c r="AL122" t="str">
        <f t="shared" si="142"/>
        <v/>
      </c>
      <c r="AM122" t="str">
        <f t="shared" si="143"/>
        <v/>
      </c>
      <c r="AN122" t="str">
        <f t="shared" si="144"/>
        <v/>
      </c>
      <c r="AO122" t="str">
        <f t="shared" si="145"/>
        <v/>
      </c>
      <c r="AP122" t="str">
        <f t="shared" si="146"/>
        <v/>
      </c>
      <c r="AQ122" t="str">
        <f t="shared" si="147"/>
        <v/>
      </c>
      <c r="AR122" t="s">
        <v>679</v>
      </c>
      <c r="AU122" t="s">
        <v>275</v>
      </c>
      <c r="AV122" s="3" t="s">
        <v>282</v>
      </c>
      <c r="AW122" s="3" t="s">
        <v>282</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x14ac:dyDescent="0.35">
      <c r="B123" t="s">
        <v>552</v>
      </c>
      <c r="C123" t="s">
        <v>397</v>
      </c>
      <c r="G123" s="6" t="s">
        <v>553</v>
      </c>
      <c r="H123">
        <v>1500</v>
      </c>
      <c r="I123">
        <v>1800</v>
      </c>
      <c r="J123">
        <v>1500</v>
      </c>
      <c r="K123">
        <v>1800</v>
      </c>
      <c r="L123">
        <v>1500</v>
      </c>
      <c r="M123">
        <v>1800</v>
      </c>
      <c r="N123">
        <v>1500</v>
      </c>
      <c r="O123">
        <v>1800</v>
      </c>
      <c r="P123">
        <v>1500</v>
      </c>
      <c r="Q123">
        <v>1800</v>
      </c>
      <c r="R123">
        <v>1500</v>
      </c>
      <c r="S123">
        <v>1800</v>
      </c>
      <c r="T123">
        <v>1500</v>
      </c>
      <c r="U123">
        <v>1800</v>
      </c>
      <c r="V123" t="s">
        <v>554</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4" si="305">IF(P123&gt;0,P123/100,"")</f>
        <v>15</v>
      </c>
      <c r="AF123">
        <f t="shared" ref="AF123:AF144"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555</v>
      </c>
      <c r="AS123" t="s">
        <v>271</v>
      </c>
      <c r="AU123" t="s">
        <v>275</v>
      </c>
      <c r="AV123" s="3" t="s">
        <v>281</v>
      </c>
      <c r="AW123" s="3" t="s">
        <v>281</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x14ac:dyDescent="0.35">
      <c r="B124" t="s">
        <v>556</v>
      </c>
      <c r="C124" t="s">
        <v>283</v>
      </c>
      <c r="G124" s="6" t="s">
        <v>557</v>
      </c>
      <c r="H124">
        <v>1500</v>
      </c>
      <c r="I124">
        <v>1800</v>
      </c>
      <c r="J124">
        <v>1500</v>
      </c>
      <c r="K124">
        <v>1800</v>
      </c>
      <c r="L124">
        <v>1500</v>
      </c>
      <c r="M124">
        <v>1800</v>
      </c>
      <c r="N124">
        <v>1500</v>
      </c>
      <c r="O124">
        <v>1800</v>
      </c>
      <c r="P124">
        <v>1500</v>
      </c>
      <c r="Q124">
        <v>1800</v>
      </c>
      <c r="R124">
        <v>1500</v>
      </c>
      <c r="S124">
        <v>1800</v>
      </c>
      <c r="T124">
        <v>1500</v>
      </c>
      <c r="U124">
        <v>1800</v>
      </c>
      <c r="V124" t="s">
        <v>232</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558</v>
      </c>
      <c r="AU124" t="s">
        <v>27</v>
      </c>
      <c r="AV124" s="3" t="s">
        <v>281</v>
      </c>
      <c r="AW124" s="3" t="s">
        <v>281</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x14ac:dyDescent="0.35">
      <c r="B125" t="s">
        <v>85</v>
      </c>
      <c r="C125" t="s">
        <v>283</v>
      </c>
      <c r="D125" t="s">
        <v>86</v>
      </c>
      <c r="E125" t="s">
        <v>52</v>
      </c>
      <c r="G125" s="1" t="s">
        <v>87</v>
      </c>
      <c r="H125">
        <v>1600</v>
      </c>
      <c r="I125">
        <v>1800</v>
      </c>
      <c r="J125">
        <v>1600</v>
      </c>
      <c r="K125">
        <v>1800</v>
      </c>
      <c r="L125">
        <v>1600</v>
      </c>
      <c r="M125">
        <v>1800</v>
      </c>
      <c r="N125">
        <v>1600</v>
      </c>
      <c r="O125">
        <v>1800</v>
      </c>
      <c r="P125">
        <v>1600</v>
      </c>
      <c r="Q125">
        <v>1800</v>
      </c>
      <c r="R125">
        <v>1600</v>
      </c>
      <c r="S125">
        <v>1800</v>
      </c>
      <c r="T125">
        <v>1600</v>
      </c>
      <c r="U125">
        <v>1800</v>
      </c>
      <c r="V125" t="s">
        <v>224</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292</v>
      </c>
      <c r="AS125" t="s">
        <v>271</v>
      </c>
      <c r="AU125" t="s">
        <v>274</v>
      </c>
      <c r="AV125" s="3" t="s">
        <v>281</v>
      </c>
      <c r="AW125" s="3" t="s">
        <v>282</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x14ac:dyDescent="0.35">
      <c r="B126" t="s">
        <v>511</v>
      </c>
      <c r="C126" t="s">
        <v>395</v>
      </c>
      <c r="D126" t="s">
        <v>512</v>
      </c>
      <c r="E126" t="s">
        <v>400</v>
      </c>
      <c r="G126" s="1" t="s">
        <v>513</v>
      </c>
      <c r="J126">
        <v>1700</v>
      </c>
      <c r="K126">
        <v>2400</v>
      </c>
      <c r="L126">
        <v>1700</v>
      </c>
      <c r="M126">
        <v>2400</v>
      </c>
      <c r="N126">
        <v>1700</v>
      </c>
      <c r="O126">
        <v>2400</v>
      </c>
      <c r="P126">
        <v>1700</v>
      </c>
      <c r="Q126">
        <v>2400</v>
      </c>
      <c r="R126">
        <v>1700</v>
      </c>
      <c r="S126">
        <v>2400</v>
      </c>
      <c r="V126" t="s">
        <v>514</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515</v>
      </c>
      <c r="AU126" t="s">
        <v>274</v>
      </c>
      <c r="AV126" s="3" t="s">
        <v>281</v>
      </c>
      <c r="AW126" s="3" t="s">
        <v>282</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x14ac:dyDescent="0.35">
      <c r="B127" t="s">
        <v>189</v>
      </c>
      <c r="C127" t="s">
        <v>395</v>
      </c>
      <c r="D127" t="s">
        <v>74</v>
      </c>
      <c r="E127" t="s">
        <v>400</v>
      </c>
      <c r="G127" t="s">
        <v>190</v>
      </c>
      <c r="H127">
        <v>1000</v>
      </c>
      <c r="I127">
        <v>2000</v>
      </c>
      <c r="J127">
        <v>1600</v>
      </c>
      <c r="K127">
        <v>2000</v>
      </c>
      <c r="L127">
        <v>1600</v>
      </c>
      <c r="M127">
        <v>2000</v>
      </c>
      <c r="N127">
        <v>1600</v>
      </c>
      <c r="O127">
        <v>2000</v>
      </c>
      <c r="P127">
        <v>1600</v>
      </c>
      <c r="Q127">
        <v>2000</v>
      </c>
      <c r="R127">
        <v>1400</v>
      </c>
      <c r="S127">
        <v>2000</v>
      </c>
      <c r="T127">
        <v>1000</v>
      </c>
      <c r="U127">
        <v>2000</v>
      </c>
      <c r="V127" t="s">
        <v>765</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326</v>
      </c>
      <c r="AU127" t="s">
        <v>274</v>
      </c>
      <c r="AV127" s="3" t="s">
        <v>281</v>
      </c>
      <c r="AW127" s="3" t="s">
        <v>281</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x14ac:dyDescent="0.35">
      <c r="B128" t="s">
        <v>191</v>
      </c>
      <c r="C128" t="s">
        <v>395</v>
      </c>
      <c r="D128" t="s">
        <v>247</v>
      </c>
      <c r="E128" t="s">
        <v>400</v>
      </c>
      <c r="G128" t="s">
        <v>192</v>
      </c>
      <c r="J128">
        <v>1200</v>
      </c>
      <c r="K128">
        <v>2200</v>
      </c>
      <c r="L128">
        <v>1200</v>
      </c>
      <c r="M128">
        <v>2200</v>
      </c>
      <c r="N128">
        <v>1200</v>
      </c>
      <c r="O128">
        <v>2200</v>
      </c>
      <c r="P128">
        <v>1200</v>
      </c>
      <c r="Q128">
        <v>2400</v>
      </c>
      <c r="V128" t="s">
        <v>694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240</v>
      </c>
      <c r="AS128" t="s">
        <v>271</v>
      </c>
      <c r="AU128" t="s">
        <v>274</v>
      </c>
      <c r="AV128" s="3" t="s">
        <v>281</v>
      </c>
      <c r="AW128" s="3" t="s">
        <v>282</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x14ac:dyDescent="0.35">
      <c r="B129" t="s">
        <v>418</v>
      </c>
      <c r="C129" t="s">
        <v>395</v>
      </c>
      <c r="E129" t="s">
        <v>400</v>
      </c>
      <c r="G129" t="s">
        <v>436</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274</v>
      </c>
      <c r="AV129" s="3" t="s">
        <v>281</v>
      </c>
      <c r="AW129" s="3" t="s">
        <v>281</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410</v>
      </c>
    </row>
    <row r="130" spans="2:64" ht="21" customHeight="1" x14ac:dyDescent="0.35">
      <c r="B130" t="s">
        <v>587</v>
      </c>
      <c r="C130" t="s">
        <v>283</v>
      </c>
      <c r="E130" t="s">
        <v>52</v>
      </c>
      <c r="G130" t="s">
        <v>605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632</v>
      </c>
      <c r="AU130" t="s">
        <v>27</v>
      </c>
      <c r="AV130" s="3" t="s">
        <v>282</v>
      </c>
      <c r="AW130" s="3" t="s">
        <v>282</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x14ac:dyDescent="0.35">
      <c r="B131" t="s">
        <v>584</v>
      </c>
      <c r="C131" t="s">
        <v>283</v>
      </c>
      <c r="E131" t="s">
        <v>400</v>
      </c>
      <c r="G131" t="s">
        <v>601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633</v>
      </c>
      <c r="AS131" t="s">
        <v>271</v>
      </c>
      <c r="AU131" t="s">
        <v>27</v>
      </c>
      <c r="AV131" s="3" t="s">
        <v>282</v>
      </c>
      <c r="AW131" s="3" t="s">
        <v>282</v>
      </c>
      <c r="AX131" s="4" t="str">
        <f t="shared" ref="AX131:AX162"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08">IF(AS131&gt;0,"&lt;img src=@img/outdoor.png@&gt;","")</f>
        <v>&lt;img src=@img/outdoor.png@&gt;</v>
      </c>
      <c r="AZ131" t="str">
        <f t="shared" ref="AZ131:AZ162" si="309">IF(AT131&gt;0,"&lt;img src=@img/pets.png@&gt;","")</f>
        <v/>
      </c>
      <c r="BA131" t="str">
        <f t="shared" ref="BA131:BA162" si="310">IF(AU131="hard","&lt;img src=@img/hard.png@&gt;",IF(AU131="medium","&lt;img src=@img/medium.png@&gt;",IF(AU131="easy","&lt;img src=@img/easy.png@&gt;","")))</f>
        <v>&lt;img src=@img/medium.png@&gt;</v>
      </c>
      <c r="BB131" t="str">
        <f t="shared" ref="BB131:BB162" si="311">IF(AV131="true","&lt;img src=@img/drinkicon.png@&gt;","")</f>
        <v/>
      </c>
      <c r="BC131" t="str">
        <f t="shared" ref="BC131:BC162" si="312">IF(AW131="true","&lt;img src=@img/foodicon.png@&gt;","")</f>
        <v/>
      </c>
      <c r="BD131" t="str">
        <f t="shared" ref="BD131:BD162" si="313">CONCATENATE(AY131,AZ131,BA131,BB131,BC131,BK131)</f>
        <v>&lt;img src=@img/outdoor.png@&gt;&lt;img src=@img/medium.png@&gt;</v>
      </c>
      <c r="BE131" t="str">
        <f t="shared" ref="BE131:BE162" si="314">CONCATENATE(IF(AS131&gt;0,"outdoor ",""),IF(AT131&gt;0,"pet ",""),IF(AV131="true","drink ",""),IF(AW131="true","food ",""),AU131," ",E131," ",C131,IF(BJ131=TRUE," kid",""))</f>
        <v>outdoor medium med campus</v>
      </c>
      <c r="BF131" t="str">
        <f t="shared" ref="BF131:BF162" si="315">IF(C131="old","Old Town",IF(C131="campus","Near Campus",IF(C131="sfoco","South Foco",IF(C131="nfoco","North Foco",IF(C131="midtown","Midtown",IF(C131="cwest","Campus West",IF(C131="efoco","East FoCo",IF(C131="windsor","Windsor",""))))))))</f>
        <v>Near Campus</v>
      </c>
      <c r="BG131">
        <v>40.57855</v>
      </c>
      <c r="BH131">
        <v>-105.07975</v>
      </c>
      <c r="BI131" t="str">
        <f t="shared" ref="BI131:BI163" si="316">CONCATENATE("[",BG131,",",BH131,"],")</f>
        <v>[40.57855,-105.07975],</v>
      </c>
    </row>
    <row r="132" spans="2:64" ht="21" customHeight="1" x14ac:dyDescent="0.35">
      <c r="B132" t="s">
        <v>193</v>
      </c>
      <c r="C132" t="s">
        <v>284</v>
      </c>
      <c r="D132" t="s">
        <v>247</v>
      </c>
      <c r="E132" t="s">
        <v>400</v>
      </c>
      <c r="G132" t="s">
        <v>194</v>
      </c>
      <c r="J132">
        <v>1400</v>
      </c>
      <c r="K132">
        <v>2100</v>
      </c>
      <c r="L132">
        <v>1400</v>
      </c>
      <c r="M132">
        <v>2100</v>
      </c>
      <c r="N132">
        <v>1400</v>
      </c>
      <c r="O132">
        <v>1600</v>
      </c>
      <c r="P132">
        <v>1400</v>
      </c>
      <c r="Q132">
        <v>1600</v>
      </c>
      <c r="V132" t="s">
        <v>708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6" si="317">IF(H132&gt;0,CONCATENATE(IF(W132&lt;=12,W132,W132-12),IF(OR(W132&lt;12,W132=24),"am","pm"),"-",IF(X132&lt;=12,X132,X132-12),IF(OR(X132&lt;12,X132=24),"am","pm")),"")</f>
        <v/>
      </c>
      <c r="AL132" t="str">
        <f t="shared" ref="AL132:AL196" si="318">IF(J132&gt;0,CONCATENATE(IF(Y132&lt;=12,Y132,Y132-12),IF(OR(Y132&lt;12,Y132=24),"am","pm"),"-",IF(Z132&lt;=12,Z132,Z132-12),IF(OR(Z132&lt;12,Z132=24),"am","pm")),"")</f>
        <v>2pm-9pm</v>
      </c>
      <c r="AM132" t="str">
        <f t="shared" ref="AM132:AM196" si="319">IF(L132&gt;0,CONCATENATE(IF(AA132&lt;=12,AA132,AA132-12),IF(OR(AA132&lt;12,AA132=24),"am","pm"),"-",IF(AB132&lt;=12,AB132,AB132-12),IF(OR(AB132&lt;12,AB132=24),"am","pm")),"")</f>
        <v>2pm-9pm</v>
      </c>
      <c r="AN132" t="str">
        <f t="shared" ref="AN132:AN196" si="320">IF(N132&gt;0,CONCATENATE(IF(AC132&lt;=12,AC132,AC132-12),IF(OR(AC132&lt;12,AC132=24),"am","pm"),"-",IF(AD132&lt;=12,AD132,AD132-12),IF(OR(AD132&lt;12,AD132=24),"am","pm")),"")</f>
        <v>2pm-4pm</v>
      </c>
      <c r="AO132" t="str">
        <f t="shared" ref="AO132:AO196" si="321">IF(P132&gt;0,CONCATENATE(IF(AE132&lt;=12,AE132,AE132-12),IF(OR(AE132&lt;12,AE132=24),"am","pm"),"-",IF(AF132&lt;=12,AF132,AF132-12),IF(OR(AF132&lt;12,AF132=24),"am","pm")),"")</f>
        <v>2pm-4pm</v>
      </c>
      <c r="AP132" t="str">
        <f t="shared" ref="AP132:AP196" si="322">IF(R132&gt;0,CONCATENATE(IF(AG132&lt;=12,AG132,AG132-12),IF(OR(AG132&lt;12,AG132=24),"am","pm"),"-",IF(AH132&lt;=12,AH132,AH132-12),IF(OR(AH132&lt;12,AH132=24),"am","pm")),"")</f>
        <v/>
      </c>
      <c r="AQ132" t="str">
        <f t="shared" ref="AQ132:AQ196" si="323">IF(T132&gt;0,CONCATENATE(IF(AI132&lt;=12,AI132,AI132-12),IF(OR(AI132&lt;12,AI132=24),"am","pm"),"-",IF(AJ132&lt;=12,AJ132,AJ132-12),IF(OR(AJ132&lt;12,AJ132=24),"am","pm")),"")</f>
        <v/>
      </c>
      <c r="AR132" s="5" t="s">
        <v>241</v>
      </c>
      <c r="AS132" t="s">
        <v>271</v>
      </c>
      <c r="AT132" t="s">
        <v>280</v>
      </c>
      <c r="AU132" t="s">
        <v>275</v>
      </c>
      <c r="AV132" s="3" t="s">
        <v>282</v>
      </c>
      <c r="AW132" s="3" t="s">
        <v>282</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x14ac:dyDescent="0.35">
      <c r="B133" t="s">
        <v>658</v>
      </c>
      <c r="C133" t="s">
        <v>284</v>
      </c>
      <c r="E133" t="s">
        <v>400</v>
      </c>
      <c r="G133" t="s">
        <v>659</v>
      </c>
      <c r="H133">
        <v>1500</v>
      </c>
      <c r="I133">
        <v>1800</v>
      </c>
      <c r="J133">
        <v>1500</v>
      </c>
      <c r="K133">
        <v>1800</v>
      </c>
      <c r="L133">
        <v>1500</v>
      </c>
      <c r="M133">
        <v>1800</v>
      </c>
      <c r="N133">
        <v>1500</v>
      </c>
      <c r="O133">
        <v>1800</v>
      </c>
      <c r="P133">
        <v>1500</v>
      </c>
      <c r="Q133">
        <v>1800</v>
      </c>
      <c r="R133">
        <v>1500</v>
      </c>
      <c r="S133">
        <v>1800</v>
      </c>
      <c r="T133">
        <v>1500</v>
      </c>
      <c r="U133">
        <v>1800</v>
      </c>
      <c r="V133" s="4" t="s">
        <v>760</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660</v>
      </c>
      <c r="AU133" t="s">
        <v>275</v>
      </c>
      <c r="AV133" s="3" t="s">
        <v>281</v>
      </c>
      <c r="AW133" s="3" t="s">
        <v>281</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x14ac:dyDescent="0.35">
      <c r="B134" t="s">
        <v>592</v>
      </c>
      <c r="C134" t="s">
        <v>283</v>
      </c>
      <c r="E134" t="s">
        <v>52</v>
      </c>
      <c r="G134" t="s">
        <v>611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634</v>
      </c>
      <c r="AU134" t="s">
        <v>27</v>
      </c>
      <c r="AV134" s="3" t="s">
        <v>282</v>
      </c>
      <c r="AW134" s="3" t="s">
        <v>282</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x14ac:dyDescent="0.35">
      <c r="B135" t="s">
        <v>160</v>
      </c>
      <c r="C135" t="s">
        <v>395</v>
      </c>
      <c r="D135" t="s">
        <v>161</v>
      </c>
      <c r="E135" t="s">
        <v>33</v>
      </c>
      <c r="G135" s="2" t="s">
        <v>162</v>
      </c>
      <c r="J135">
        <v>1600</v>
      </c>
      <c r="K135">
        <v>1800</v>
      </c>
      <c r="L135">
        <v>1600</v>
      </c>
      <c r="M135">
        <v>1800</v>
      </c>
      <c r="N135">
        <v>1600</v>
      </c>
      <c r="O135">
        <v>1800</v>
      </c>
      <c r="P135">
        <v>1600</v>
      </c>
      <c r="Q135">
        <v>1800</v>
      </c>
      <c r="R135">
        <v>1600</v>
      </c>
      <c r="S135">
        <v>1800</v>
      </c>
      <c r="T135">
        <v>1600</v>
      </c>
      <c r="U135">
        <v>1800</v>
      </c>
      <c r="V135" t="s">
        <v>749</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317</v>
      </c>
      <c r="AU135" t="s">
        <v>274</v>
      </c>
      <c r="AV135" s="3" t="s">
        <v>281</v>
      </c>
      <c r="AW135" s="3" t="s">
        <v>281</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0" si="324">IF(BJ135&gt;0,"&lt;img src=@img/kidicon.png@&gt;","")</f>
        <v/>
      </c>
    </row>
    <row r="136" spans="2:64" ht="21" customHeight="1" x14ac:dyDescent="0.35">
      <c r="B136" s="17" t="s">
        <v>769</v>
      </c>
      <c r="C136" t="s">
        <v>395</v>
      </c>
      <c r="E136" t="s">
        <v>400</v>
      </c>
      <c r="G136" s="2" t="s">
        <v>772</v>
      </c>
      <c r="H136">
        <v>1400</v>
      </c>
      <c r="I136">
        <v>1800</v>
      </c>
      <c r="J136">
        <v>1400</v>
      </c>
      <c r="K136">
        <v>1800</v>
      </c>
      <c r="L136">
        <v>1400</v>
      </c>
      <c r="M136">
        <v>1800</v>
      </c>
      <c r="N136">
        <v>1400</v>
      </c>
      <c r="O136">
        <v>1800</v>
      </c>
      <c r="P136">
        <v>1400</v>
      </c>
      <c r="Q136">
        <v>1800</v>
      </c>
      <c r="V136" t="s">
        <v>770</v>
      </c>
      <c r="W136">
        <f t="shared" ref="W136" si="325">IF(H136&gt;0,H136/100,"")</f>
        <v>14</v>
      </c>
      <c r="X136">
        <f t="shared" ref="X136" si="326">IF(I136&gt;0,I136/100,"")</f>
        <v>18</v>
      </c>
      <c r="Y136">
        <f t="shared" ref="Y136" si="327">IF(J136&gt;0,J136/100,"")</f>
        <v>14</v>
      </c>
      <c r="Z136">
        <f t="shared" ref="Z136" si="328">IF(K136&gt;0,K136/100,"")</f>
        <v>18</v>
      </c>
      <c r="AA136">
        <f t="shared" ref="AA136" si="329">IF(L136&gt;0,L136/100,"")</f>
        <v>14</v>
      </c>
      <c r="AB136">
        <f t="shared" ref="AB136" si="330">IF(M136&gt;0,M136/100,"")</f>
        <v>18</v>
      </c>
      <c r="AC136">
        <f t="shared" ref="AC136" si="331">IF(N136&gt;0,N136/100,"")</f>
        <v>14</v>
      </c>
      <c r="AD136">
        <f t="shared" ref="AD136" si="332">IF(O136&gt;0,O136/100,"")</f>
        <v>18</v>
      </c>
      <c r="AE136">
        <f t="shared" ref="AE136" si="333">IF(P136&gt;0,P136/100,"")</f>
        <v>14</v>
      </c>
      <c r="AF136">
        <f t="shared" ref="AF136" si="334">IF(Q136&gt;0,Q136/100,"")</f>
        <v>18</v>
      </c>
      <c r="AG136" t="str">
        <f t="shared" ref="AG136" si="335">IF(R136&gt;0,R136/100,"")</f>
        <v/>
      </c>
      <c r="AH136" t="str">
        <f t="shared" ref="AH136" si="336">IF(S136&gt;0,S136/100,"")</f>
        <v/>
      </c>
      <c r="AI136" t="str">
        <f t="shared" ref="AI136" si="337">IF(T136&gt;0,T136/100,"")</f>
        <v/>
      </c>
      <c r="AJ136" t="str">
        <f t="shared" ref="AJ136" si="338">IF(U136&gt;0,U136/100,"")</f>
        <v/>
      </c>
      <c r="AK136" t="str">
        <f t="shared" ref="AK136" si="339">IF(H136&gt;0,CONCATENATE(IF(W136&lt;=12,W136,W136-12),IF(OR(W136&lt;12,W136=24),"am","pm"),"-",IF(X136&lt;=12,X136,X136-12),IF(OR(X136&lt;12,X136=24),"am","pm")),"")</f>
        <v>2pm-6pm</v>
      </c>
      <c r="AL136" t="str">
        <f t="shared" ref="AL136" si="340">IF(J136&gt;0,CONCATENATE(IF(Y136&lt;=12,Y136,Y136-12),IF(OR(Y136&lt;12,Y136=24),"am","pm"),"-",IF(Z136&lt;=12,Z136,Z136-12),IF(OR(Z136&lt;12,Z136=24),"am","pm")),"")</f>
        <v>2pm-6pm</v>
      </c>
      <c r="AM136" t="str">
        <f t="shared" ref="AM136" si="341">IF(L136&gt;0,CONCATENATE(IF(AA136&lt;=12,AA136,AA136-12),IF(OR(AA136&lt;12,AA136=24),"am","pm"),"-",IF(AB136&lt;=12,AB136,AB136-12),IF(OR(AB136&lt;12,AB136=24),"am","pm")),"")</f>
        <v>2pm-6pm</v>
      </c>
      <c r="AN136" t="str">
        <f t="shared" ref="AN136" si="342">IF(N136&gt;0,CONCATENATE(IF(AC136&lt;=12,AC136,AC136-12),IF(OR(AC136&lt;12,AC136=24),"am","pm"),"-",IF(AD136&lt;=12,AD136,AD136-12),IF(OR(AD136&lt;12,AD136=24),"am","pm")),"")</f>
        <v>2pm-6pm</v>
      </c>
      <c r="AO136" t="str">
        <f t="shared" ref="AO136" si="343">IF(P136&gt;0,CONCATENATE(IF(AE136&lt;=12,AE136,AE136-12),IF(OR(AE136&lt;12,AE136=24),"am","pm"),"-",IF(AF136&lt;=12,AF136,AF136-12),IF(OR(AF136&lt;12,AF136=24),"am","pm")),"")</f>
        <v>2pm-6pm</v>
      </c>
      <c r="AP136" t="str">
        <f t="shared" ref="AP136" si="344">IF(R136&gt;0,CONCATENATE(IF(AG136&lt;=12,AG136,AG136-12),IF(OR(AG136&lt;12,AG136=24),"am","pm"),"-",IF(AH136&lt;=12,AH136,AH136-12),IF(OR(AH136&lt;12,AH136=24),"am","pm")),"")</f>
        <v/>
      </c>
      <c r="AQ136" t="str">
        <f t="shared" ref="AQ136" si="345">IF(T136&gt;0,CONCATENATE(IF(AI136&lt;=12,AI136,AI136-12),IF(OR(AI136&lt;12,AI136=24),"am","pm"),"-",IF(AJ136&lt;=12,AJ136,AJ136-12),IF(OR(AJ136&lt;12,AJ136=24),"am","pm")),"")</f>
        <v/>
      </c>
      <c r="AR136" s="2" t="s">
        <v>771</v>
      </c>
      <c r="AU136" t="s">
        <v>274</v>
      </c>
      <c r="AV136" s="3" t="s">
        <v>281</v>
      </c>
      <c r="AW136" s="3" t="s">
        <v>282</v>
      </c>
      <c r="AX136" s="4" t="str">
        <f t="shared" ref="AX136" si="34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47">IF(AS136&gt;0,"&lt;img src=@img/outdoor.png@&gt;","")</f>
        <v/>
      </c>
      <c r="AZ136" t="str">
        <f t="shared" ref="AZ136" si="348">IF(AT136&gt;0,"&lt;img src=@img/pets.png@&gt;","")</f>
        <v/>
      </c>
      <c r="BA136" t="str">
        <f t="shared" ref="BA136" si="349">IF(AU136="hard","&lt;img src=@img/hard.png@&gt;",IF(AU136="medium","&lt;img src=@img/medium.png@&gt;",IF(AU136="easy","&lt;img src=@img/easy.png@&gt;","")))</f>
        <v>&lt;img src=@img/hard.png@&gt;</v>
      </c>
      <c r="BB136" t="str">
        <f t="shared" ref="BB136" si="350">IF(AV136="true","&lt;img src=@img/drinkicon.png@&gt;","")</f>
        <v>&lt;img src=@img/drinkicon.png@&gt;</v>
      </c>
      <c r="BC136" t="str">
        <f t="shared" ref="BC136" si="351">IF(AW136="true","&lt;img src=@img/foodicon.png@&gt;","")</f>
        <v/>
      </c>
      <c r="BD136" t="str">
        <f t="shared" ref="BD136" si="352">CONCATENATE(AY136,AZ136,BA136,BB136,BC136,BK136)</f>
        <v>&lt;img src=@img/hard.png@&gt;&lt;img src=@img/drinkicon.png@&gt;</v>
      </c>
      <c r="BE136" t="str">
        <f t="shared" ref="BE136" si="353">CONCATENATE(IF(AS136&gt;0,"outdoor ",""),IF(AT136&gt;0,"pet ",""),IF(AV136="true","drink ",""),IF(AW136="true","food ",""),AU136," ",E136," ",C136,IF(BJ136=TRUE," kid",""))</f>
        <v>drink hard med old</v>
      </c>
      <c r="BF136" t="str">
        <f t="shared" ref="BF136" si="354">IF(C136="old","Old Town",IF(C136="campus","Near Campus",IF(C136="sfoco","South Foco",IF(C136="nfoco","North Foco",IF(C136="midtown","Midtown",IF(C136="cwest","Campus West",IF(C136="efoco","East FoCo",IF(C136="windsor","Windsor",""))))))))</f>
        <v>Old Town</v>
      </c>
      <c r="BG136">
        <v>40.588990000000003</v>
      </c>
      <c r="BH136">
        <v>-105.07470000000001</v>
      </c>
      <c r="BI136" t="str">
        <f t="shared" ref="BI136" si="355">CONCATENATE("[",BG136,",",BH136,"],")</f>
        <v>[40.58899,-105.0747],</v>
      </c>
    </row>
    <row r="137" spans="2:64" ht="21" customHeight="1" x14ac:dyDescent="0.35">
      <c r="B137" t="s">
        <v>41</v>
      </c>
      <c r="C137" t="s">
        <v>395</v>
      </c>
      <c r="D137" t="s">
        <v>42</v>
      </c>
      <c r="E137" t="s">
        <v>400</v>
      </c>
      <c r="G137" s="1" t="s">
        <v>43</v>
      </c>
      <c r="J137">
        <v>1500</v>
      </c>
      <c r="K137">
        <v>1800</v>
      </c>
      <c r="L137">
        <v>1500</v>
      </c>
      <c r="M137">
        <v>1800</v>
      </c>
      <c r="N137">
        <v>1500</v>
      </c>
      <c r="O137">
        <v>1800</v>
      </c>
      <c r="P137">
        <v>1500</v>
      </c>
      <c r="Q137">
        <v>1800</v>
      </c>
      <c r="R137">
        <v>1500</v>
      </c>
      <c r="S137">
        <v>1800</v>
      </c>
      <c r="V137" t="s">
        <v>750</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217</v>
      </c>
      <c r="AS137" t="s">
        <v>271</v>
      </c>
      <c r="AU137" t="s">
        <v>274</v>
      </c>
      <c r="AV137" s="3" t="s">
        <v>282</v>
      </c>
      <c r="AW137" s="3" t="s">
        <v>282</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x14ac:dyDescent="0.35">
      <c r="B138" t="s">
        <v>195</v>
      </c>
      <c r="C138" t="s">
        <v>398</v>
      </c>
      <c r="D138" t="s">
        <v>196</v>
      </c>
      <c r="E138" t="s">
        <v>400</v>
      </c>
      <c r="G138" t="s">
        <v>197</v>
      </c>
      <c r="H138">
        <v>1100</v>
      </c>
      <c r="I138">
        <v>2400</v>
      </c>
      <c r="J138">
        <v>1600</v>
      </c>
      <c r="K138">
        <v>2400</v>
      </c>
      <c r="L138">
        <v>1600</v>
      </c>
      <c r="M138">
        <v>2300</v>
      </c>
      <c r="N138">
        <v>1600</v>
      </c>
      <c r="O138">
        <v>2400</v>
      </c>
      <c r="P138">
        <v>1600</v>
      </c>
      <c r="Q138">
        <v>2400</v>
      </c>
      <c r="R138">
        <v>1600</v>
      </c>
      <c r="S138">
        <v>2000</v>
      </c>
      <c r="T138">
        <v>1600</v>
      </c>
      <c r="U138">
        <v>2000</v>
      </c>
      <c r="V138" t="s">
        <v>476</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327</v>
      </c>
      <c r="AS138" t="s">
        <v>271</v>
      </c>
      <c r="AU138" t="s">
        <v>27</v>
      </c>
      <c r="AV138" s="3" t="s">
        <v>281</v>
      </c>
      <c r="AW138" s="3" t="s">
        <v>281</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x14ac:dyDescent="0.35">
      <c r="B139" t="s">
        <v>56</v>
      </c>
      <c r="C139" t="s">
        <v>395</v>
      </c>
      <c r="D139" t="s">
        <v>57</v>
      </c>
      <c r="E139" t="s">
        <v>33</v>
      </c>
      <c r="G139" s="1" t="s">
        <v>58</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221</v>
      </c>
      <c r="AU139" t="s">
        <v>274</v>
      </c>
      <c r="AV139" s="3" t="s">
        <v>282</v>
      </c>
      <c r="AW139" s="3" t="s">
        <v>282</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x14ac:dyDescent="0.35">
      <c r="B140" t="s">
        <v>799</v>
      </c>
      <c r="C140" t="s">
        <v>397</v>
      </c>
      <c r="E140" t="s">
        <v>400</v>
      </c>
      <c r="G140" t="s">
        <v>437</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275</v>
      </c>
      <c r="AV140" s="3" t="s">
        <v>281</v>
      </c>
      <c r="AW140" s="3" t="s">
        <v>281</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438</v>
      </c>
    </row>
    <row r="141" spans="2:64" ht="21" customHeight="1" x14ac:dyDescent="0.35">
      <c r="B141" t="s">
        <v>593</v>
      </c>
      <c r="C141" t="s">
        <v>284</v>
      </c>
      <c r="E141" t="s">
        <v>52</v>
      </c>
      <c r="G141" t="s">
        <v>609</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275</v>
      </c>
      <c r="AV141" s="3" t="s">
        <v>282</v>
      </c>
      <c r="AW141" s="3" t="s">
        <v>282</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x14ac:dyDescent="0.35">
      <c r="B142" t="s">
        <v>800</v>
      </c>
      <c r="C142" t="s">
        <v>395</v>
      </c>
      <c r="D142" t="s">
        <v>198</v>
      </c>
      <c r="E142" t="s">
        <v>400</v>
      </c>
      <c r="G142" t="s">
        <v>199</v>
      </c>
      <c r="H142">
        <v>1100</v>
      </c>
      <c r="I142">
        <v>2000</v>
      </c>
      <c r="L142">
        <v>1100</v>
      </c>
      <c r="M142">
        <v>2000</v>
      </c>
      <c r="N142">
        <v>1100</v>
      </c>
      <c r="O142">
        <v>2100</v>
      </c>
      <c r="P142">
        <v>1500</v>
      </c>
      <c r="Q142">
        <v>1800</v>
      </c>
      <c r="R142">
        <v>1500</v>
      </c>
      <c r="S142">
        <v>1800</v>
      </c>
      <c r="V142" t="s">
        <v>773</v>
      </c>
      <c r="W142">
        <f t="shared" si="293"/>
        <v>11</v>
      </c>
      <c r="X142">
        <f t="shared" si="294"/>
        <v>20</v>
      </c>
      <c r="Y142" t="str">
        <f t="shared" si="295"/>
        <v/>
      </c>
      <c r="Z142" t="str">
        <f t="shared" si="296"/>
        <v/>
      </c>
      <c r="AA142">
        <f t="shared" si="297"/>
        <v>11</v>
      </c>
      <c r="AB142">
        <f t="shared" si="298"/>
        <v>20</v>
      </c>
      <c r="AC142">
        <f t="shared" si="299"/>
        <v>11</v>
      </c>
      <c r="AD142">
        <f t="shared" si="300"/>
        <v>21</v>
      </c>
      <c r="AE142">
        <f t="shared" si="305"/>
        <v>15</v>
      </c>
      <c r="AF142">
        <f t="shared" si="306"/>
        <v>18</v>
      </c>
      <c r="AG142">
        <f t="shared" si="301"/>
        <v>15</v>
      </c>
      <c r="AH142">
        <f t="shared" si="302"/>
        <v>18</v>
      </c>
      <c r="AI142" t="str">
        <f t="shared" si="303"/>
        <v/>
      </c>
      <c r="AJ142" t="str">
        <f t="shared" si="304"/>
        <v/>
      </c>
      <c r="AK142" t="str">
        <f t="shared" si="317"/>
        <v>11am-8pm</v>
      </c>
      <c r="AL142" t="str">
        <f t="shared" si="318"/>
        <v/>
      </c>
      <c r="AM142" t="str">
        <f t="shared" si="319"/>
        <v>11am-8pm</v>
      </c>
      <c r="AN142" t="str">
        <f t="shared" si="320"/>
        <v>11am-9pm</v>
      </c>
      <c r="AO142" t="str">
        <f t="shared" si="321"/>
        <v>3pm-6pm</v>
      </c>
      <c r="AP142" t="str">
        <f t="shared" si="322"/>
        <v>3pm-6pm</v>
      </c>
      <c r="AQ142" t="str">
        <f t="shared" si="323"/>
        <v/>
      </c>
      <c r="AR142" s="2" t="s">
        <v>328</v>
      </c>
      <c r="AU142" t="s">
        <v>274</v>
      </c>
      <c r="AV142" s="3" t="s">
        <v>282</v>
      </c>
      <c r="AW142" s="3" t="s">
        <v>282</v>
      </c>
      <c r="AX142"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x14ac:dyDescent="0.35">
      <c r="B143" t="s">
        <v>445</v>
      </c>
      <c r="C143" t="s">
        <v>397</v>
      </c>
      <c r="E143" t="s">
        <v>52</v>
      </c>
      <c r="G143" t="s">
        <v>440</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275</v>
      </c>
      <c r="AV143" s="3" t="s">
        <v>282</v>
      </c>
      <c r="AW143" s="3" t="s">
        <v>282</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439</v>
      </c>
    </row>
    <row r="144" spans="2:64" ht="21" customHeight="1" x14ac:dyDescent="0.35">
      <c r="B144" t="s">
        <v>585</v>
      </c>
      <c r="C144" t="s">
        <v>284</v>
      </c>
      <c r="E144" t="s">
        <v>400</v>
      </c>
      <c r="G144" t="s">
        <v>602</v>
      </c>
      <c r="H144">
        <v>1500</v>
      </c>
      <c r="I144">
        <v>1800</v>
      </c>
      <c r="J144">
        <v>1500</v>
      </c>
      <c r="K144">
        <v>1800</v>
      </c>
      <c r="L144">
        <v>1500</v>
      </c>
      <c r="M144">
        <v>1800</v>
      </c>
      <c r="N144">
        <v>1500</v>
      </c>
      <c r="O144">
        <v>1800</v>
      </c>
      <c r="P144">
        <v>1500</v>
      </c>
      <c r="Q144">
        <v>1800</v>
      </c>
      <c r="R144">
        <v>1500</v>
      </c>
      <c r="S144">
        <v>1800</v>
      </c>
      <c r="T144">
        <v>1500</v>
      </c>
      <c r="U144">
        <v>1800</v>
      </c>
      <c r="V144" t="s">
        <v>715</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635</v>
      </c>
      <c r="AU144" t="s">
        <v>275</v>
      </c>
      <c r="AV144" s="3" t="s">
        <v>281</v>
      </c>
      <c r="AW144" s="3" t="s">
        <v>281</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x14ac:dyDescent="0.35">
      <c r="B145" t="s">
        <v>665</v>
      </c>
      <c r="C145" t="s">
        <v>284</v>
      </c>
      <c r="E145" t="s">
        <v>400</v>
      </c>
      <c r="G145" s="6" t="s">
        <v>676</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677</v>
      </c>
      <c r="AS145" t="s">
        <v>271</v>
      </c>
      <c r="AU145" t="s">
        <v>27</v>
      </c>
      <c r="AV145" s="3" t="s">
        <v>281</v>
      </c>
      <c r="AW145" s="3" t="s">
        <v>281</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x14ac:dyDescent="0.35">
      <c r="B146" t="s">
        <v>366</v>
      </c>
      <c r="C146" t="s">
        <v>395</v>
      </c>
      <c r="D146" t="s">
        <v>367</v>
      </c>
      <c r="E146" t="s">
        <v>52</v>
      </c>
      <c r="G146" t="s">
        <v>369</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56">IF(P146&gt;0,P146/100,"")</f>
        <v/>
      </c>
      <c r="AF146" t="str">
        <f t="shared" ref="AF146:AF171" si="357">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368</v>
      </c>
      <c r="AU146" t="s">
        <v>27</v>
      </c>
      <c r="AV146" s="3" t="s">
        <v>282</v>
      </c>
      <c r="AW146" s="3" t="s">
        <v>282</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x14ac:dyDescent="0.35">
      <c r="B147" t="s">
        <v>353</v>
      </c>
      <c r="C147" t="s">
        <v>284</v>
      </c>
      <c r="D147" t="s">
        <v>89</v>
      </c>
      <c r="E147" t="s">
        <v>400</v>
      </c>
      <c r="G147" s="6" t="s">
        <v>362</v>
      </c>
      <c r="H147">
        <v>1100</v>
      </c>
      <c r="I147">
        <v>2100</v>
      </c>
      <c r="J147">
        <v>1500</v>
      </c>
      <c r="K147">
        <v>1800</v>
      </c>
      <c r="L147">
        <v>1500</v>
      </c>
      <c r="M147">
        <v>1800</v>
      </c>
      <c r="N147">
        <v>1500</v>
      </c>
      <c r="O147">
        <v>1800</v>
      </c>
      <c r="P147">
        <v>1500</v>
      </c>
      <c r="Q147">
        <v>1800</v>
      </c>
      <c r="R147">
        <v>1500</v>
      </c>
      <c r="S147">
        <v>1800</v>
      </c>
      <c r="V147" t="s">
        <v>447</v>
      </c>
      <c r="W147">
        <f t="shared" si="293"/>
        <v>11</v>
      </c>
      <c r="X147">
        <f t="shared" si="294"/>
        <v>21</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358</v>
      </c>
      <c r="AS147" t="s">
        <v>271</v>
      </c>
      <c r="AU147" t="s">
        <v>275</v>
      </c>
      <c r="AV147" s="3" t="s">
        <v>281</v>
      </c>
      <c r="AW147" s="3" t="s">
        <v>281</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x14ac:dyDescent="0.35">
      <c r="B148" t="s">
        <v>586</v>
      </c>
      <c r="C148" t="s">
        <v>283</v>
      </c>
      <c r="E148" t="s">
        <v>400</v>
      </c>
      <c r="G148" t="s">
        <v>603</v>
      </c>
      <c r="J148">
        <v>1500</v>
      </c>
      <c r="K148">
        <v>1800</v>
      </c>
      <c r="L148">
        <v>1500</v>
      </c>
      <c r="M148">
        <v>1800</v>
      </c>
      <c r="N148">
        <v>1500</v>
      </c>
      <c r="O148">
        <v>1800</v>
      </c>
      <c r="P148">
        <v>1500</v>
      </c>
      <c r="Q148">
        <v>1800</v>
      </c>
      <c r="R148">
        <v>1500</v>
      </c>
      <c r="S148">
        <v>1800</v>
      </c>
      <c r="V148" t="s">
        <v>620</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56"/>
        <v>15</v>
      </c>
      <c r="AF148">
        <f t="shared" si="357"/>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27</v>
      </c>
      <c r="AV148" s="3" t="s">
        <v>281</v>
      </c>
      <c r="AW148" s="3" t="s">
        <v>282</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x14ac:dyDescent="0.35">
      <c r="B149" t="s">
        <v>200</v>
      </c>
      <c r="C149" t="s">
        <v>395</v>
      </c>
      <c r="D149" t="s">
        <v>247</v>
      </c>
      <c r="E149" t="s">
        <v>400</v>
      </c>
      <c r="G149" t="s">
        <v>201</v>
      </c>
      <c r="H149">
        <v>1200</v>
      </c>
      <c r="I149">
        <v>2000</v>
      </c>
      <c r="J149">
        <v>1400</v>
      </c>
      <c r="K149">
        <v>2000</v>
      </c>
      <c r="L149">
        <v>1400</v>
      </c>
      <c r="M149">
        <v>2000</v>
      </c>
      <c r="N149">
        <v>1400</v>
      </c>
      <c r="O149">
        <v>2000</v>
      </c>
      <c r="R149">
        <v>1400</v>
      </c>
      <c r="S149">
        <v>2000</v>
      </c>
      <c r="T149">
        <v>1200</v>
      </c>
      <c r="U149">
        <v>2000</v>
      </c>
      <c r="V149" s="4" t="s">
        <v>480</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56"/>
        <v/>
      </c>
      <c r="AF149" t="str">
        <f t="shared" si="357"/>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329</v>
      </c>
      <c r="AS149" t="s">
        <v>271</v>
      </c>
      <c r="AT149" t="s">
        <v>280</v>
      </c>
      <c r="AU149" t="s">
        <v>275</v>
      </c>
      <c r="AV149" s="3" t="s">
        <v>281</v>
      </c>
      <c r="AW149" s="3" t="s">
        <v>282</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x14ac:dyDescent="0.35">
      <c r="B150" t="s">
        <v>261</v>
      </c>
      <c r="C150" t="s">
        <v>395</v>
      </c>
      <c r="D150" t="s">
        <v>204</v>
      </c>
      <c r="E150" t="s">
        <v>33</v>
      </c>
      <c r="G150" s="6" t="s">
        <v>269</v>
      </c>
      <c r="H150">
        <v>1600</v>
      </c>
      <c r="I150">
        <v>1800</v>
      </c>
      <c r="J150">
        <v>1600</v>
      </c>
      <c r="K150">
        <v>1800</v>
      </c>
      <c r="L150">
        <v>1600</v>
      </c>
      <c r="M150">
        <v>1800</v>
      </c>
      <c r="N150">
        <v>1600</v>
      </c>
      <c r="O150">
        <v>1800</v>
      </c>
      <c r="P150">
        <v>1600</v>
      </c>
      <c r="Q150">
        <v>1800</v>
      </c>
      <c r="R150">
        <v>1600</v>
      </c>
      <c r="S150">
        <v>1800</v>
      </c>
      <c r="T150">
        <v>1600</v>
      </c>
      <c r="U150">
        <v>1800</v>
      </c>
      <c r="V150" t="s">
        <v>262</v>
      </c>
      <c r="W150">
        <f t="shared" si="293"/>
        <v>16</v>
      </c>
      <c r="X150">
        <f t="shared" si="294"/>
        <v>18</v>
      </c>
      <c r="Y150">
        <f t="shared" si="295"/>
        <v>16</v>
      </c>
      <c r="Z150">
        <f t="shared" si="296"/>
        <v>18</v>
      </c>
      <c r="AA150">
        <f t="shared" si="297"/>
        <v>16</v>
      </c>
      <c r="AB150">
        <f t="shared" si="298"/>
        <v>18</v>
      </c>
      <c r="AC150">
        <f t="shared" si="299"/>
        <v>16</v>
      </c>
      <c r="AD150">
        <f t="shared" si="300"/>
        <v>18</v>
      </c>
      <c r="AE150">
        <f t="shared" si="356"/>
        <v>16</v>
      </c>
      <c r="AF150">
        <f t="shared" si="357"/>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339</v>
      </c>
      <c r="AU150" t="s">
        <v>274</v>
      </c>
      <c r="AV150" s="3" t="s">
        <v>281</v>
      </c>
      <c r="AW150" s="3" t="s">
        <v>281</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x14ac:dyDescent="0.35">
      <c r="B151" t="s">
        <v>98</v>
      </c>
      <c r="C151" t="s">
        <v>395</v>
      </c>
      <c r="D151" t="s">
        <v>99</v>
      </c>
      <c r="E151" t="s">
        <v>33</v>
      </c>
      <c r="G151" s="1" t="s">
        <v>100</v>
      </c>
      <c r="H151">
        <v>1600</v>
      </c>
      <c r="I151">
        <v>2100</v>
      </c>
      <c r="J151">
        <v>1600</v>
      </c>
      <c r="K151">
        <v>1900</v>
      </c>
      <c r="L151">
        <v>1600</v>
      </c>
      <c r="M151">
        <v>1900</v>
      </c>
      <c r="N151">
        <v>1600</v>
      </c>
      <c r="O151">
        <v>1900</v>
      </c>
      <c r="P151">
        <v>1600</v>
      </c>
      <c r="Q151">
        <v>1900</v>
      </c>
      <c r="R151">
        <v>1600</v>
      </c>
      <c r="S151">
        <v>1900</v>
      </c>
      <c r="V151" t="s">
        <v>477</v>
      </c>
      <c r="W151">
        <f t="shared" si="293"/>
        <v>16</v>
      </c>
      <c r="X151">
        <f t="shared" si="294"/>
        <v>21</v>
      </c>
      <c r="Y151">
        <f t="shared" si="295"/>
        <v>16</v>
      </c>
      <c r="Z151">
        <f t="shared" si="296"/>
        <v>19</v>
      </c>
      <c r="AA151">
        <f t="shared" si="297"/>
        <v>16</v>
      </c>
      <c r="AB151">
        <f t="shared" si="298"/>
        <v>19</v>
      </c>
      <c r="AC151">
        <f t="shared" si="299"/>
        <v>16</v>
      </c>
      <c r="AD151">
        <f t="shared" si="300"/>
        <v>19</v>
      </c>
      <c r="AE151">
        <f t="shared" si="356"/>
        <v>16</v>
      </c>
      <c r="AF151">
        <f t="shared" si="357"/>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296</v>
      </c>
      <c r="AU151" t="s">
        <v>274</v>
      </c>
      <c r="AV151" s="3" t="s">
        <v>281</v>
      </c>
      <c r="AW151" s="3" t="s">
        <v>281</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x14ac:dyDescent="0.35">
      <c r="B152" t="s">
        <v>130</v>
      </c>
      <c r="C152" t="s">
        <v>395</v>
      </c>
      <c r="D152" t="s">
        <v>131</v>
      </c>
      <c r="E152" t="s">
        <v>52</v>
      </c>
      <c r="G152" s="1" t="s">
        <v>132</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229</v>
      </c>
      <c r="AU152" t="s">
        <v>274</v>
      </c>
      <c r="AV152" s="3" t="s">
        <v>282</v>
      </c>
      <c r="AW152" s="3" t="s">
        <v>282</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411</v>
      </c>
    </row>
    <row r="153" spans="2:64" ht="21" customHeight="1" x14ac:dyDescent="0.35">
      <c r="B153" t="s">
        <v>112</v>
      </c>
      <c r="C153" t="s">
        <v>398</v>
      </c>
      <c r="D153" t="s">
        <v>113</v>
      </c>
      <c r="E153" t="s">
        <v>52</v>
      </c>
      <c r="G153" s="1" t="s">
        <v>114</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56"/>
        <v/>
      </c>
      <c r="AF153" t="str">
        <f t="shared" si="357"/>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302</v>
      </c>
      <c r="AU153" t="s">
        <v>275</v>
      </c>
      <c r="AV153" s="3" t="s">
        <v>282</v>
      </c>
      <c r="AW153" s="3" t="s">
        <v>282</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x14ac:dyDescent="0.35">
      <c r="B154" t="s">
        <v>559</v>
      </c>
      <c r="C154" t="s">
        <v>395</v>
      </c>
      <c r="G154" s="6" t="s">
        <v>560</v>
      </c>
      <c r="W154" t="str">
        <f t="shared" ref="W154:W185" si="358">IF(H154&gt;0,H154/100,"")</f>
        <v/>
      </c>
      <c r="X154" t="str">
        <f t="shared" ref="X154:X185" si="359">IF(I154&gt;0,I154/100,"")</f>
        <v/>
      </c>
      <c r="Y154" t="str">
        <f t="shared" ref="Y154:Y185" si="360">IF(J154&gt;0,J154/100,"")</f>
        <v/>
      </c>
      <c r="Z154" t="str">
        <f t="shared" ref="Z154:Z185" si="361">IF(K154&gt;0,K154/100,"")</f>
        <v/>
      </c>
      <c r="AA154" t="str">
        <f t="shared" ref="AA154:AA185" si="362">IF(L154&gt;0,L154/100,"")</f>
        <v/>
      </c>
      <c r="AB154" t="str">
        <f t="shared" ref="AB154:AB185" si="363">IF(M154&gt;0,M154/100,"")</f>
        <v/>
      </c>
      <c r="AC154" t="str">
        <f t="shared" ref="AC154:AC185" si="364">IF(N154&gt;0,N154/100,"")</f>
        <v/>
      </c>
      <c r="AD154" t="str">
        <f t="shared" ref="AD154:AD185" si="365">IF(O154&gt;0,O154/100,"")</f>
        <v/>
      </c>
      <c r="AE154" t="str">
        <f t="shared" si="356"/>
        <v/>
      </c>
      <c r="AF154" t="str">
        <f t="shared" si="357"/>
        <v/>
      </c>
      <c r="AG154" t="str">
        <f t="shared" ref="AG154:AG185" si="366">IF(R154&gt;0,R154/100,"")</f>
        <v/>
      </c>
      <c r="AH154" t="str">
        <f t="shared" ref="AH154:AH185" si="367">IF(S154&gt;0,S154/100,"")</f>
        <v/>
      </c>
      <c r="AI154" t="str">
        <f t="shared" ref="AI154:AI185" si="368">IF(T154&gt;0,T154/100,"")</f>
        <v/>
      </c>
      <c r="AJ154" t="str">
        <f t="shared" ref="AJ154:AJ185" si="369">IF(U154&gt;0,U154/100,"")</f>
        <v/>
      </c>
      <c r="AK154" t="str">
        <f t="shared" si="317"/>
        <v/>
      </c>
      <c r="AL154" t="str">
        <f t="shared" si="318"/>
        <v/>
      </c>
      <c r="AM154" t="str">
        <f t="shared" si="319"/>
        <v/>
      </c>
      <c r="AN154" t="str">
        <f t="shared" si="320"/>
        <v/>
      </c>
      <c r="AO154" t="str">
        <f t="shared" si="321"/>
        <v/>
      </c>
      <c r="AP154" t="str">
        <f t="shared" si="322"/>
        <v/>
      </c>
      <c r="AQ154" t="str">
        <f t="shared" si="323"/>
        <v/>
      </c>
      <c r="AR154" s="11" t="s">
        <v>561</v>
      </c>
      <c r="AU154" t="s">
        <v>274</v>
      </c>
      <c r="AV154" s="3" t="s">
        <v>282</v>
      </c>
      <c r="AW154" s="3" t="s">
        <v>282</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x14ac:dyDescent="0.35">
      <c r="B155" t="s">
        <v>38</v>
      </c>
      <c r="C155" t="s">
        <v>395</v>
      </c>
      <c r="D155" t="s">
        <v>39</v>
      </c>
      <c r="E155" t="s">
        <v>400</v>
      </c>
      <c r="G155" s="1" t="s">
        <v>40</v>
      </c>
      <c r="W155" t="str">
        <f t="shared" si="358"/>
        <v/>
      </c>
      <c r="X155" t="str">
        <f t="shared" si="359"/>
        <v/>
      </c>
      <c r="Y155" t="str">
        <f t="shared" si="360"/>
        <v/>
      </c>
      <c r="Z155" t="str">
        <f t="shared" si="361"/>
        <v/>
      </c>
      <c r="AA155" t="str">
        <f t="shared" si="362"/>
        <v/>
      </c>
      <c r="AB155" t="str">
        <f t="shared" si="363"/>
        <v/>
      </c>
      <c r="AC155" t="str">
        <f t="shared" si="364"/>
        <v/>
      </c>
      <c r="AD155" t="str">
        <f t="shared" si="365"/>
        <v/>
      </c>
      <c r="AE155" t="str">
        <f t="shared" si="356"/>
        <v/>
      </c>
      <c r="AF155" t="str">
        <f t="shared" si="357"/>
        <v/>
      </c>
      <c r="AG155" t="str">
        <f t="shared" si="366"/>
        <v/>
      </c>
      <c r="AH155" t="str">
        <f t="shared" si="367"/>
        <v/>
      </c>
      <c r="AI155" t="str">
        <f t="shared" si="368"/>
        <v/>
      </c>
      <c r="AJ155" t="str">
        <f t="shared" si="369"/>
        <v/>
      </c>
      <c r="AK155" t="str">
        <f t="shared" si="317"/>
        <v/>
      </c>
      <c r="AL155" t="str">
        <f t="shared" si="318"/>
        <v/>
      </c>
      <c r="AM155" t="str">
        <f t="shared" si="319"/>
        <v/>
      </c>
      <c r="AN155" t="str">
        <f t="shared" si="320"/>
        <v/>
      </c>
      <c r="AO155" t="str">
        <f t="shared" si="321"/>
        <v/>
      </c>
      <c r="AP155" t="str">
        <f t="shared" si="322"/>
        <v/>
      </c>
      <c r="AQ155" t="str">
        <f t="shared" si="323"/>
        <v/>
      </c>
      <c r="AR155" t="s">
        <v>216</v>
      </c>
      <c r="AS155" t="s">
        <v>271</v>
      </c>
      <c r="AU155" t="s">
        <v>27</v>
      </c>
      <c r="AV155" s="3" t="s">
        <v>282</v>
      </c>
      <c r="AW155" s="3" t="s">
        <v>282</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412</v>
      </c>
    </row>
    <row r="156" spans="2:64" ht="21" customHeight="1" x14ac:dyDescent="0.35">
      <c r="B156" t="s">
        <v>35</v>
      </c>
      <c r="C156" t="s">
        <v>283</v>
      </c>
      <c r="D156" t="s">
        <v>36</v>
      </c>
      <c r="E156" t="s">
        <v>400</v>
      </c>
      <c r="G156" s="1" t="s">
        <v>37</v>
      </c>
      <c r="H156">
        <v>1130</v>
      </c>
      <c r="I156">
        <v>1400</v>
      </c>
      <c r="J156">
        <v>1100</v>
      </c>
      <c r="K156">
        <v>1400</v>
      </c>
      <c r="L156">
        <v>1100</v>
      </c>
      <c r="M156">
        <v>1400</v>
      </c>
      <c r="N156">
        <v>1100</v>
      </c>
      <c r="O156">
        <v>1400</v>
      </c>
      <c r="P156">
        <v>1100</v>
      </c>
      <c r="Q156">
        <v>1400</v>
      </c>
      <c r="R156">
        <v>1100</v>
      </c>
      <c r="S156">
        <v>1400</v>
      </c>
      <c r="T156">
        <v>1130</v>
      </c>
      <c r="U156">
        <v>1400</v>
      </c>
      <c r="V156" t="s">
        <v>215</v>
      </c>
      <c r="W156">
        <f t="shared" si="358"/>
        <v>11.3</v>
      </c>
      <c r="X156">
        <f t="shared" si="359"/>
        <v>14</v>
      </c>
      <c r="Y156">
        <f t="shared" si="360"/>
        <v>11</v>
      </c>
      <c r="Z156">
        <f t="shared" si="361"/>
        <v>14</v>
      </c>
      <c r="AA156">
        <f t="shared" si="362"/>
        <v>11</v>
      </c>
      <c r="AB156">
        <f t="shared" si="363"/>
        <v>14</v>
      </c>
      <c r="AC156">
        <f t="shared" si="364"/>
        <v>11</v>
      </c>
      <c r="AD156">
        <f t="shared" si="365"/>
        <v>14</v>
      </c>
      <c r="AE156">
        <f t="shared" si="356"/>
        <v>11</v>
      </c>
      <c r="AF156">
        <f t="shared" si="357"/>
        <v>14</v>
      </c>
      <c r="AG156">
        <f t="shared" si="366"/>
        <v>11</v>
      </c>
      <c r="AH156">
        <f t="shared" si="367"/>
        <v>14</v>
      </c>
      <c r="AI156">
        <f t="shared" si="368"/>
        <v>11.3</v>
      </c>
      <c r="AJ156">
        <f t="shared" si="369"/>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214</v>
      </c>
      <c r="AU156" t="s">
        <v>27</v>
      </c>
      <c r="AV156" s="3" t="s">
        <v>281</v>
      </c>
      <c r="AW156" s="3" t="s">
        <v>281</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x14ac:dyDescent="0.35">
      <c r="B157" t="s">
        <v>594</v>
      </c>
      <c r="E157" t="s">
        <v>400</v>
      </c>
      <c r="G157" t="s">
        <v>612</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U157" t="s">
        <v>275</v>
      </c>
      <c r="AV157" s="3" t="s">
        <v>282</v>
      </c>
      <c r="AW157" s="3" t="s">
        <v>282</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x14ac:dyDescent="0.35">
      <c r="B158" t="s">
        <v>350</v>
      </c>
      <c r="C158" t="s">
        <v>395</v>
      </c>
      <c r="D158" t="s">
        <v>347</v>
      </c>
      <c r="E158" t="s">
        <v>400</v>
      </c>
      <c r="G158" s="6" t="s">
        <v>343</v>
      </c>
      <c r="W158" t="str">
        <f t="shared" si="358"/>
        <v/>
      </c>
      <c r="X158" t="str">
        <f t="shared" si="359"/>
        <v/>
      </c>
      <c r="Y158" t="str">
        <f t="shared" si="360"/>
        <v/>
      </c>
      <c r="Z158" t="str">
        <f t="shared" si="361"/>
        <v/>
      </c>
      <c r="AA158" t="str">
        <f t="shared" si="362"/>
        <v/>
      </c>
      <c r="AB158" t="str">
        <f t="shared" si="363"/>
        <v/>
      </c>
      <c r="AC158" t="str">
        <f t="shared" si="364"/>
        <v/>
      </c>
      <c r="AD158" t="str">
        <f t="shared" si="365"/>
        <v/>
      </c>
      <c r="AE158" t="str">
        <f t="shared" si="356"/>
        <v/>
      </c>
      <c r="AF158" t="str">
        <f t="shared" si="357"/>
        <v/>
      </c>
      <c r="AG158" t="str">
        <f t="shared" si="366"/>
        <v/>
      </c>
      <c r="AH158" t="str">
        <f t="shared" si="367"/>
        <v/>
      </c>
      <c r="AI158" t="str">
        <f t="shared" si="368"/>
        <v/>
      </c>
      <c r="AJ158" t="str">
        <f t="shared" si="369"/>
        <v/>
      </c>
      <c r="AK158" t="str">
        <f t="shared" si="317"/>
        <v/>
      </c>
      <c r="AL158" t="str">
        <f t="shared" si="318"/>
        <v/>
      </c>
      <c r="AM158" t="str">
        <f t="shared" si="319"/>
        <v/>
      </c>
      <c r="AN158" t="str">
        <f t="shared" si="320"/>
        <v/>
      </c>
      <c r="AO158" t="str">
        <f t="shared" si="321"/>
        <v/>
      </c>
      <c r="AP158" t="str">
        <f t="shared" si="322"/>
        <v/>
      </c>
      <c r="AQ158" t="str">
        <f t="shared" si="323"/>
        <v/>
      </c>
      <c r="AR158" t="s">
        <v>349</v>
      </c>
      <c r="AU158" t="s">
        <v>274</v>
      </c>
      <c r="AV158" s="3" t="s">
        <v>282</v>
      </c>
      <c r="AW158" s="3" t="s">
        <v>282</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x14ac:dyDescent="0.35">
      <c r="B159" t="s">
        <v>478</v>
      </c>
      <c r="C159" t="s">
        <v>395</v>
      </c>
      <c r="E159" t="s">
        <v>400</v>
      </c>
      <c r="G159" s="1" t="s">
        <v>479</v>
      </c>
      <c r="H159">
        <v>1500</v>
      </c>
      <c r="I159">
        <v>2400</v>
      </c>
      <c r="J159">
        <v>1500</v>
      </c>
      <c r="K159">
        <v>2400</v>
      </c>
      <c r="L159">
        <v>1500</v>
      </c>
      <c r="M159">
        <v>2400</v>
      </c>
      <c r="N159">
        <v>1500</v>
      </c>
      <c r="O159">
        <v>2400</v>
      </c>
      <c r="P159">
        <v>1500</v>
      </c>
      <c r="Q159">
        <v>2400</v>
      </c>
      <c r="R159">
        <v>1500</v>
      </c>
      <c r="S159">
        <v>2400</v>
      </c>
      <c r="T159">
        <v>1500</v>
      </c>
      <c r="U159">
        <v>2400</v>
      </c>
      <c r="V159" t="s">
        <v>735</v>
      </c>
      <c r="W159">
        <f t="shared" si="358"/>
        <v>15</v>
      </c>
      <c r="X159">
        <f t="shared" si="359"/>
        <v>24</v>
      </c>
      <c r="Y159">
        <f t="shared" si="360"/>
        <v>15</v>
      </c>
      <c r="Z159">
        <f t="shared" si="361"/>
        <v>24</v>
      </c>
      <c r="AA159">
        <f t="shared" si="362"/>
        <v>15</v>
      </c>
      <c r="AB159">
        <f t="shared" si="363"/>
        <v>24</v>
      </c>
      <c r="AC159">
        <f t="shared" si="364"/>
        <v>15</v>
      </c>
      <c r="AD159">
        <f t="shared" si="365"/>
        <v>24</v>
      </c>
      <c r="AE159">
        <f t="shared" si="356"/>
        <v>15</v>
      </c>
      <c r="AF159">
        <f t="shared" si="357"/>
        <v>24</v>
      </c>
      <c r="AG159">
        <f t="shared" si="366"/>
        <v>15</v>
      </c>
      <c r="AH159">
        <f t="shared" si="367"/>
        <v>24</v>
      </c>
      <c r="AI159">
        <f t="shared" si="368"/>
        <v>15</v>
      </c>
      <c r="AJ159">
        <f t="shared" si="369"/>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274</v>
      </c>
      <c r="AV159" s="3" t="s">
        <v>281</v>
      </c>
      <c r="AW159" s="3" t="s">
        <v>281</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x14ac:dyDescent="0.35">
      <c r="B160" t="s">
        <v>596</v>
      </c>
      <c r="C160" t="s">
        <v>396</v>
      </c>
      <c r="E160" t="s">
        <v>52</v>
      </c>
      <c r="G160" t="s">
        <v>619</v>
      </c>
      <c r="J160">
        <v>1400</v>
      </c>
      <c r="K160">
        <v>1900</v>
      </c>
      <c r="L160">
        <v>1400</v>
      </c>
      <c r="M160">
        <v>1900</v>
      </c>
      <c r="N160">
        <v>1400</v>
      </c>
      <c r="O160">
        <v>1900</v>
      </c>
      <c r="P160">
        <v>1400</v>
      </c>
      <c r="Q160">
        <v>1900</v>
      </c>
      <c r="R160">
        <v>1400</v>
      </c>
      <c r="S160">
        <v>1900</v>
      </c>
      <c r="V160" s="4" t="s">
        <v>707</v>
      </c>
      <c r="W160" t="str">
        <f t="shared" si="358"/>
        <v/>
      </c>
      <c r="X160" t="str">
        <f t="shared" si="359"/>
        <v/>
      </c>
      <c r="Y160">
        <f t="shared" si="360"/>
        <v>14</v>
      </c>
      <c r="Z160">
        <f t="shared" si="361"/>
        <v>19</v>
      </c>
      <c r="AA160">
        <f t="shared" si="362"/>
        <v>14</v>
      </c>
      <c r="AB160">
        <f t="shared" si="363"/>
        <v>19</v>
      </c>
      <c r="AC160">
        <f t="shared" si="364"/>
        <v>14</v>
      </c>
      <c r="AD160">
        <f t="shared" si="365"/>
        <v>19</v>
      </c>
      <c r="AE160">
        <f t="shared" si="356"/>
        <v>14</v>
      </c>
      <c r="AF160">
        <f t="shared" si="357"/>
        <v>19</v>
      </c>
      <c r="AG160">
        <f t="shared" si="366"/>
        <v>14</v>
      </c>
      <c r="AH160">
        <f t="shared" si="367"/>
        <v>19</v>
      </c>
      <c r="AI160" t="str">
        <f t="shared" si="368"/>
        <v/>
      </c>
      <c r="AJ160" t="str">
        <f t="shared" si="369"/>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271</v>
      </c>
      <c r="AU160" t="s">
        <v>27</v>
      </c>
      <c r="AV160" s="3" t="s">
        <v>281</v>
      </c>
      <c r="AW160" s="3" t="s">
        <v>282</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x14ac:dyDescent="0.35">
      <c r="B161" t="s">
        <v>106</v>
      </c>
      <c r="C161" t="s">
        <v>395</v>
      </c>
      <c r="D161" t="s">
        <v>107</v>
      </c>
      <c r="E161" t="s">
        <v>400</v>
      </c>
      <c r="G161" s="1" t="s">
        <v>108</v>
      </c>
      <c r="J161">
        <v>1700</v>
      </c>
      <c r="K161">
        <v>1800</v>
      </c>
      <c r="L161">
        <v>1700</v>
      </c>
      <c r="M161">
        <v>1800</v>
      </c>
      <c r="N161">
        <v>1700</v>
      </c>
      <c r="O161">
        <v>1800</v>
      </c>
      <c r="P161">
        <v>1700</v>
      </c>
      <c r="Q161">
        <v>1800</v>
      </c>
      <c r="R161">
        <v>1700</v>
      </c>
      <c r="S161">
        <v>1800</v>
      </c>
      <c r="W161" t="str">
        <f t="shared" si="358"/>
        <v/>
      </c>
      <c r="X161" t="str">
        <f t="shared" si="359"/>
        <v/>
      </c>
      <c r="Y161">
        <f t="shared" si="360"/>
        <v>17</v>
      </c>
      <c r="Z161">
        <f t="shared" si="361"/>
        <v>18</v>
      </c>
      <c r="AA161">
        <f t="shared" si="362"/>
        <v>17</v>
      </c>
      <c r="AB161">
        <f t="shared" si="363"/>
        <v>18</v>
      </c>
      <c r="AC161">
        <f t="shared" si="364"/>
        <v>17</v>
      </c>
      <c r="AD161">
        <f t="shared" si="365"/>
        <v>18</v>
      </c>
      <c r="AE161">
        <f t="shared" si="356"/>
        <v>17</v>
      </c>
      <c r="AF161">
        <f t="shared" si="357"/>
        <v>18</v>
      </c>
      <c r="AG161">
        <f t="shared" si="366"/>
        <v>17</v>
      </c>
      <c r="AH161">
        <f t="shared" si="367"/>
        <v>18</v>
      </c>
      <c r="AI161" t="str">
        <f t="shared" si="368"/>
        <v/>
      </c>
      <c r="AJ161" t="str">
        <f t="shared" si="369"/>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300</v>
      </c>
      <c r="AU161" t="s">
        <v>27</v>
      </c>
      <c r="AV161" s="3" t="s">
        <v>282</v>
      </c>
      <c r="AW161" s="3" t="s">
        <v>282</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x14ac:dyDescent="0.35">
      <c r="B162" t="s">
        <v>481</v>
      </c>
      <c r="C162" t="s">
        <v>395</v>
      </c>
      <c r="D162" t="s">
        <v>355</v>
      </c>
      <c r="E162" t="s">
        <v>400</v>
      </c>
      <c r="G162" s="1" t="s">
        <v>482</v>
      </c>
      <c r="H162">
        <v>1130</v>
      </c>
      <c r="I162">
        <v>1800</v>
      </c>
      <c r="J162">
        <v>1130</v>
      </c>
      <c r="K162">
        <v>1800</v>
      </c>
      <c r="L162">
        <v>1130</v>
      </c>
      <c r="M162">
        <v>1800</v>
      </c>
      <c r="N162">
        <v>1130</v>
      </c>
      <c r="O162">
        <v>1800</v>
      </c>
      <c r="P162">
        <v>1130</v>
      </c>
      <c r="Q162">
        <v>1800</v>
      </c>
      <c r="V162" t="s">
        <v>484</v>
      </c>
      <c r="W162">
        <f t="shared" si="358"/>
        <v>11.3</v>
      </c>
      <c r="X162">
        <f t="shared" si="359"/>
        <v>18</v>
      </c>
      <c r="Y162">
        <f t="shared" si="360"/>
        <v>11.3</v>
      </c>
      <c r="Z162">
        <f t="shared" si="361"/>
        <v>18</v>
      </c>
      <c r="AA162">
        <f t="shared" si="362"/>
        <v>11.3</v>
      </c>
      <c r="AB162">
        <f t="shared" si="363"/>
        <v>18</v>
      </c>
      <c r="AC162">
        <f t="shared" si="364"/>
        <v>11.3</v>
      </c>
      <c r="AD162">
        <f t="shared" si="365"/>
        <v>18</v>
      </c>
      <c r="AE162">
        <f t="shared" si="356"/>
        <v>11.3</v>
      </c>
      <c r="AF162">
        <f t="shared" si="357"/>
        <v>18</v>
      </c>
      <c r="AG162" t="str">
        <f t="shared" si="366"/>
        <v/>
      </c>
      <c r="AH162" t="str">
        <f t="shared" si="367"/>
        <v/>
      </c>
      <c r="AI162" t="str">
        <f t="shared" si="368"/>
        <v/>
      </c>
      <c r="AJ162" t="str">
        <f t="shared" si="369"/>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483</v>
      </c>
      <c r="AS162" t="s">
        <v>271</v>
      </c>
      <c r="AU162" t="s">
        <v>27</v>
      </c>
      <c r="AV162" s="3" t="s">
        <v>281</v>
      </c>
      <c r="AW162" s="3" t="s">
        <v>281</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x14ac:dyDescent="0.35">
      <c r="B163" s="6" t="s">
        <v>710</v>
      </c>
      <c r="C163" t="s">
        <v>397</v>
      </c>
      <c r="E163" t="s">
        <v>400</v>
      </c>
      <c r="G163" s="6" t="s">
        <v>711</v>
      </c>
      <c r="H163">
        <v>1500</v>
      </c>
      <c r="I163">
        <v>1800</v>
      </c>
      <c r="J163">
        <v>1500</v>
      </c>
      <c r="K163">
        <v>1800</v>
      </c>
      <c r="L163">
        <v>1500</v>
      </c>
      <c r="M163">
        <v>1800</v>
      </c>
      <c r="N163">
        <v>1500</v>
      </c>
      <c r="O163">
        <v>1800</v>
      </c>
      <c r="P163">
        <v>1500</v>
      </c>
      <c r="Q163">
        <v>1800</v>
      </c>
      <c r="R163">
        <v>1500</v>
      </c>
      <c r="S163">
        <v>1800</v>
      </c>
      <c r="T163">
        <v>1500</v>
      </c>
      <c r="U163">
        <v>1800</v>
      </c>
      <c r="V163" t="s">
        <v>712</v>
      </c>
      <c r="W163">
        <f t="shared" si="358"/>
        <v>15</v>
      </c>
      <c r="X163">
        <f t="shared" ref="X163" si="370">IF(I163&gt;0,I163/100,"")</f>
        <v>18</v>
      </c>
      <c r="Y163">
        <f t="shared" ref="Y163" si="371">IF(J163&gt;0,J163/100,"")</f>
        <v>15</v>
      </c>
      <c r="Z163">
        <f t="shared" ref="Z163" si="372">IF(K163&gt;0,K163/100,"")</f>
        <v>18</v>
      </c>
      <c r="AA163">
        <f t="shared" ref="AA163" si="373">IF(L163&gt;0,L163/100,"")</f>
        <v>15</v>
      </c>
      <c r="AB163">
        <f t="shared" ref="AB163" si="374">IF(M163&gt;0,M163/100,"")</f>
        <v>18</v>
      </c>
      <c r="AC163">
        <f t="shared" ref="AC163" si="375">IF(N163&gt;0,N163/100,"")</f>
        <v>15</v>
      </c>
      <c r="AD163">
        <f t="shared" ref="AD163" si="376">IF(O163&gt;0,O163/100,"")</f>
        <v>18</v>
      </c>
      <c r="AE163">
        <f t="shared" ref="AE163" si="377">IF(P163&gt;0,P163/100,"")</f>
        <v>15</v>
      </c>
      <c r="AF163">
        <f t="shared" ref="AF163" si="378">IF(Q163&gt;0,Q163/100,"")</f>
        <v>18</v>
      </c>
      <c r="AG163">
        <f t="shared" ref="AG163" si="379">IF(R163&gt;0,R163/100,"")</f>
        <v>15</v>
      </c>
      <c r="AH163">
        <f t="shared" ref="AH163" si="380">IF(S163&gt;0,S163/100,"")</f>
        <v>18</v>
      </c>
      <c r="AI163">
        <f t="shared" ref="AI163" si="381">IF(T163&gt;0,T163/100,"")</f>
        <v>15</v>
      </c>
      <c r="AJ163">
        <f t="shared" ref="AJ163" si="382">IF(U163&gt;0,U163/100,"")</f>
        <v>18</v>
      </c>
      <c r="AK163" t="str">
        <f t="shared" ref="AK163" si="383">IF(H163&gt;0,CONCATENATE(IF(W163&lt;=12,W163,W163-12),IF(OR(W163&lt;12,W163=24),"am","pm"),"-",IF(X163&lt;=12,X163,X163-12),IF(OR(X163&lt;12,X163=24),"am","pm")),"")</f>
        <v>3pm-6pm</v>
      </c>
      <c r="AL163" t="str">
        <f t="shared" ref="AL163" si="384">IF(J163&gt;0,CONCATENATE(IF(Y163&lt;=12,Y163,Y163-12),IF(OR(Y163&lt;12,Y163=24),"am","pm"),"-",IF(Z163&lt;=12,Z163,Z163-12),IF(OR(Z163&lt;12,Z163=24),"am","pm")),"")</f>
        <v>3pm-6pm</v>
      </c>
      <c r="AM163" t="str">
        <f t="shared" ref="AM163" si="385">IF(L163&gt;0,CONCATENATE(IF(AA163&lt;=12,AA163,AA163-12),IF(OR(AA163&lt;12,AA163=24),"am","pm"),"-",IF(AB163&lt;=12,AB163,AB163-12),IF(OR(AB163&lt;12,AB163=24),"am","pm")),"")</f>
        <v>3pm-6pm</v>
      </c>
      <c r="AN163" t="str">
        <f t="shared" ref="AN163" si="386">IF(N163&gt;0,CONCATENATE(IF(AC163&lt;=12,AC163,AC163-12),IF(OR(AC163&lt;12,AC163=24),"am","pm"),"-",IF(AD163&lt;=12,AD163,AD163-12),IF(OR(AD163&lt;12,AD163=24),"am","pm")),"")</f>
        <v>3pm-6pm</v>
      </c>
      <c r="AO163" t="str">
        <f t="shared" ref="AO163" si="387">IF(P163&gt;0,CONCATENATE(IF(AE163&lt;=12,AE163,AE163-12),IF(OR(AE163&lt;12,AE163=24),"am","pm"),"-",IF(AF163&lt;=12,AF163,AF163-12),IF(OR(AF163&lt;12,AF163=24),"am","pm")),"")</f>
        <v>3pm-6pm</v>
      </c>
      <c r="AP163" t="str">
        <f t="shared" ref="AP163" si="388">IF(R163&gt;0,CONCATENATE(IF(AG163&lt;=12,AG163,AG163-12),IF(OR(AG163&lt;12,AG163=24),"am","pm"),"-",IF(AH163&lt;=12,AH163,AH163-12),IF(OR(AH163&lt;12,AH163=24),"am","pm")),"")</f>
        <v>3pm-6pm</v>
      </c>
      <c r="AQ163" t="str">
        <f t="shared" ref="AQ163" si="389">IF(T163&gt;0,CONCATENATE(IF(AI163&lt;=12,AI163,AI163-12),IF(OR(AI163&lt;12,AI163=24),"am","pm"),"-",IF(AJ163&lt;=12,AJ163,AJ163-12),IF(OR(AJ163&lt;12,AJ163=24),"am","pm")),"")</f>
        <v>3pm-6pm</v>
      </c>
      <c r="AR163" s="2"/>
      <c r="AU163" t="s">
        <v>275</v>
      </c>
      <c r="AV163" s="3" t="s">
        <v>281</v>
      </c>
      <c r="AW163" s="3" t="s">
        <v>281</v>
      </c>
      <c r="AX163" s="4" t="str">
        <f t="shared" ref="AX163:AX164" si="39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91">IF(AS163&gt;0,"&lt;img src=@img/outdoor.png@&gt;","")</f>
        <v/>
      </c>
      <c r="AZ163" t="str">
        <f t="shared" ref="AZ163:AZ164" si="392">IF(AT163&gt;0,"&lt;img src=@img/pets.png@&gt;","")</f>
        <v/>
      </c>
      <c r="BA163" t="str">
        <f t="shared" ref="BA163:BA164" si="393">IF(AU163="hard","&lt;img src=@img/hard.png@&gt;",IF(AU163="medium","&lt;img src=@img/medium.png@&gt;",IF(AU163="easy","&lt;img src=@img/easy.png@&gt;","")))</f>
        <v>&lt;img src=@img/easy.png@&gt;</v>
      </c>
      <c r="BB163" t="str">
        <f t="shared" ref="BB163:BB164" si="394">IF(AV163="true","&lt;img src=@img/drinkicon.png@&gt;","")</f>
        <v>&lt;img src=@img/drinkicon.png@&gt;</v>
      </c>
      <c r="BC163" t="str">
        <f t="shared" ref="BC163:BC164" si="395">IF(AW163="true","&lt;img src=@img/foodicon.png@&gt;","")</f>
        <v>&lt;img src=@img/foodicon.png@&gt;</v>
      </c>
      <c r="BD163" t="str">
        <f t="shared" ref="BD163:BD164" si="396">CONCATENATE(AY163,AZ163,BA163,BB163,BC163,BK163)</f>
        <v>&lt;img src=@img/easy.png@&gt;&lt;img src=@img/drinkicon.png@&gt;&lt;img src=@img/foodicon.png@&gt;</v>
      </c>
      <c r="BE163" t="str">
        <f t="shared" ref="BE163:BE164" si="397">CONCATENATE(IF(AS163&gt;0,"outdoor ",""),IF(AT163&gt;0,"pet ",""),IF(AV163="true","drink ",""),IF(AW163="true","food ",""),AU163," ",E163," ",C163,IF(BJ163=TRUE," kid",""))</f>
        <v>drink food easy med sfoco</v>
      </c>
      <c r="BF163" t="str">
        <f t="shared" ref="BF163:BF164" si="398">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x14ac:dyDescent="0.35">
      <c r="B164" t="s">
        <v>76</v>
      </c>
      <c r="C164" t="s">
        <v>395</v>
      </c>
      <c r="D164" t="s">
        <v>77</v>
      </c>
      <c r="E164" t="s">
        <v>400</v>
      </c>
      <c r="G164" s="1" t="s">
        <v>78</v>
      </c>
      <c r="W164" t="str">
        <f t="shared" si="358"/>
        <v/>
      </c>
      <c r="X164" t="str">
        <f t="shared" si="359"/>
        <v/>
      </c>
      <c r="Y164" t="str">
        <f t="shared" si="360"/>
        <v/>
      </c>
      <c r="Z164" t="str">
        <f t="shared" si="361"/>
        <v/>
      </c>
      <c r="AA164" t="str">
        <f t="shared" si="362"/>
        <v/>
      </c>
      <c r="AB164" t="str">
        <f t="shared" si="363"/>
        <v/>
      </c>
      <c r="AC164" t="str">
        <f t="shared" si="364"/>
        <v/>
      </c>
      <c r="AD164" t="str">
        <f t="shared" si="365"/>
        <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
      </c>
      <c r="AO164" t="str">
        <f t="shared" si="321"/>
        <v/>
      </c>
      <c r="AP164" t="str">
        <f t="shared" si="322"/>
        <v/>
      </c>
      <c r="AQ164" t="str">
        <f t="shared" si="323"/>
        <v/>
      </c>
      <c r="AR164" s="2" t="s">
        <v>291</v>
      </c>
      <c r="AS164" t="s">
        <v>271</v>
      </c>
      <c r="AU164" t="s">
        <v>274</v>
      </c>
      <c r="AV164" s="3" t="s">
        <v>282</v>
      </c>
      <c r="AW164" s="3" t="s">
        <v>282</v>
      </c>
      <c r="AX164"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91"/>
        <v>&lt;img src=@img/outdoor.png@&gt;</v>
      </c>
      <c r="AZ164" t="str">
        <f t="shared" si="392"/>
        <v/>
      </c>
      <c r="BA164" t="str">
        <f t="shared" si="393"/>
        <v>&lt;img src=@img/hard.png@&gt;</v>
      </c>
      <c r="BB164" t="str">
        <f t="shared" si="394"/>
        <v/>
      </c>
      <c r="BC164" t="str">
        <f t="shared" si="395"/>
        <v/>
      </c>
      <c r="BD164" t="str">
        <f t="shared" si="396"/>
        <v>&lt;img src=@img/outdoor.png@&gt;&lt;img src=@img/hard.png@&gt;</v>
      </c>
      <c r="BE164" t="str">
        <f t="shared" si="397"/>
        <v>outdoor hard med old</v>
      </c>
      <c r="BF164" t="str">
        <f t="shared" si="398"/>
        <v>Old Town</v>
      </c>
      <c r="BG164">
        <v>40.586450999999997</v>
      </c>
      <c r="BH164">
        <v>-105.078568</v>
      </c>
      <c r="BI164" t="str">
        <f t="shared" ref="BI164:BI194" si="399">CONCATENATE("[",BG164,",",BH164,"],")</f>
        <v>[40.586451,-105.078568],</v>
      </c>
      <c r="BK164" t="str">
        <f>IF(BJ164&gt;0,"&lt;img src=@img/kidicon.png@&gt;","")</f>
        <v/>
      </c>
    </row>
    <row r="165" spans="2:64" ht="21" customHeight="1" x14ac:dyDescent="0.35">
      <c r="B165" t="s">
        <v>597</v>
      </c>
      <c r="C165" t="s">
        <v>396</v>
      </c>
      <c r="E165" t="s">
        <v>400</v>
      </c>
      <c r="G165" t="s">
        <v>618</v>
      </c>
      <c r="N165">
        <v>1200</v>
      </c>
      <c r="O165">
        <v>1700</v>
      </c>
      <c r="V165" t="s">
        <v>699</v>
      </c>
      <c r="W165" t="str">
        <f t="shared" si="358"/>
        <v/>
      </c>
      <c r="X165" t="str">
        <f t="shared" si="359"/>
        <v/>
      </c>
      <c r="Y165" t="str">
        <f t="shared" si="360"/>
        <v/>
      </c>
      <c r="Z165" t="str">
        <f t="shared" si="361"/>
        <v/>
      </c>
      <c r="AA165" t="str">
        <f t="shared" si="362"/>
        <v/>
      </c>
      <c r="AB165" t="str">
        <f t="shared" si="363"/>
        <v/>
      </c>
      <c r="AC165">
        <f t="shared" si="364"/>
        <v>12</v>
      </c>
      <c r="AD165">
        <f t="shared" si="365"/>
        <v>17</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12pm-5pm</v>
      </c>
      <c r="AO165" t="str">
        <f t="shared" si="321"/>
        <v/>
      </c>
      <c r="AP165" t="str">
        <f t="shared" si="322"/>
        <v/>
      </c>
      <c r="AQ165" t="str">
        <f t="shared" si="323"/>
        <v/>
      </c>
      <c r="AS165" t="s">
        <v>700</v>
      </c>
      <c r="AU165" t="s">
        <v>275</v>
      </c>
      <c r="AV165" s="3" t="s">
        <v>281</v>
      </c>
      <c r="AW165" s="3" t="s">
        <v>282</v>
      </c>
      <c r="AX165" s="4" t="str">
        <f t="shared" ref="AX165:AX194" si="40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401">IF(AS165&gt;0,"&lt;img src=@img/outdoor.png@&gt;","")</f>
        <v>&lt;img src=@img/outdoor.png@&gt;</v>
      </c>
      <c r="AZ165" t="str">
        <f t="shared" ref="AZ165:AZ196" si="402">IF(AT165&gt;0,"&lt;img src=@img/pets.png@&gt;","")</f>
        <v/>
      </c>
      <c r="BA165" t="str">
        <f t="shared" ref="BA165:BA196" si="403">IF(AU165="hard","&lt;img src=@img/hard.png@&gt;",IF(AU165="medium","&lt;img src=@img/medium.png@&gt;",IF(AU165="easy","&lt;img src=@img/easy.png@&gt;","")))</f>
        <v>&lt;img src=@img/easy.png@&gt;</v>
      </c>
      <c r="BB165" t="str">
        <f t="shared" ref="BB165:BB196" si="404">IF(AV165="true","&lt;img src=@img/drinkicon.png@&gt;","")</f>
        <v>&lt;img src=@img/drinkicon.png@&gt;</v>
      </c>
      <c r="BC165" t="str">
        <f t="shared" ref="BC165:BC196" si="405">IF(AW165="true","&lt;img src=@img/foodicon.png@&gt;","")</f>
        <v/>
      </c>
      <c r="BD165" t="str">
        <f t="shared" ref="BD165:BD194" si="406">CONCATENATE(AY165,AZ165,BA165,BB165,BC165,BK165)</f>
        <v>&lt;img src=@img/outdoor.png@&gt;&lt;img src=@img/easy.png@&gt;&lt;img src=@img/drinkicon.png@&gt;</v>
      </c>
      <c r="BE165" t="str">
        <f t="shared" ref="BE165:BE196" si="407">CONCATENATE(IF(AS165&gt;0,"outdoor ",""),IF(AT165&gt;0,"pet ",""),IF(AV165="true","drink ",""),IF(AW165="true","food ",""),AU165," ",E165," ",C165,IF(BJ165=TRUE," kid",""))</f>
        <v>outdoor drink easy med nfoco</v>
      </c>
      <c r="BF165" t="str">
        <f t="shared" ref="BF165:BF196" si="408">IF(C165="old","Old Town",IF(C165="campus","Near Campus",IF(C165="sfoco","South Foco",IF(C165="nfoco","North Foco",IF(C165="midtown","Midtown",IF(C165="cwest","Campus West",IF(C165="efoco","East FoCo",IF(C165="windsor","Windsor",""))))))))</f>
        <v>North Foco</v>
      </c>
      <c r="BG165">
        <v>40.660179999999997</v>
      </c>
      <c r="BH165">
        <v>-105.16171900000001</v>
      </c>
      <c r="BI165" t="str">
        <f t="shared" si="399"/>
        <v>[40.66018,-105.161719],</v>
      </c>
    </row>
    <row r="166" spans="2:64" ht="21" customHeight="1" x14ac:dyDescent="0.35">
      <c r="B166" t="s">
        <v>419</v>
      </c>
      <c r="C166" t="s">
        <v>397</v>
      </c>
      <c r="E166" t="s">
        <v>400</v>
      </c>
      <c r="G166" s="8" t="s">
        <v>441</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U166" t="s">
        <v>275</v>
      </c>
      <c r="AV166" s="3" t="s">
        <v>282</v>
      </c>
      <c r="AW166" s="3" t="s">
        <v>282</v>
      </c>
      <c r="AX166"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src=@img/easy.png@&gt;&lt;img src=@img/kidicon.png@&gt;</v>
      </c>
      <c r="BE166" t="str">
        <f t="shared" si="407"/>
        <v>easy med sfoco kid</v>
      </c>
      <c r="BF166" t="str">
        <f t="shared" si="408"/>
        <v>South Foco</v>
      </c>
      <c r="BG166">
        <v>40.521909999999998</v>
      </c>
      <c r="BH166">
        <v>-105.042134</v>
      </c>
      <c r="BI166" t="str">
        <f t="shared" si="399"/>
        <v>[40.52191,-105.042134],</v>
      </c>
      <c r="BJ166" t="b">
        <v>1</v>
      </c>
      <c r="BK166" t="str">
        <f>IF(BJ166&gt;0,"&lt;img src=@img/kidicon.png@&gt;","")</f>
        <v>&lt;img src=@img/kidicon.png@&gt;</v>
      </c>
      <c r="BL166" t="s">
        <v>442</v>
      </c>
    </row>
    <row r="167" spans="2:64" ht="21" customHeight="1" x14ac:dyDescent="0.35">
      <c r="B167" t="s">
        <v>95</v>
      </c>
      <c r="C167" t="s">
        <v>283</v>
      </c>
      <c r="D167" t="s">
        <v>96</v>
      </c>
      <c r="E167" t="s">
        <v>52</v>
      </c>
      <c r="G167" s="1" t="s">
        <v>97</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R167" s="2" t="s">
        <v>295</v>
      </c>
      <c r="AU167" t="s">
        <v>275</v>
      </c>
      <c r="AV167" s="3" t="s">
        <v>282</v>
      </c>
      <c r="AW167" s="3" t="s">
        <v>282</v>
      </c>
      <c r="AX167"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low campus</v>
      </c>
      <c r="BF167" t="str">
        <f t="shared" si="408"/>
        <v>Near Campus</v>
      </c>
      <c r="BG167">
        <v>40.577893000000003</v>
      </c>
      <c r="BH167">
        <v>-105.07640600000001</v>
      </c>
      <c r="BI167" t="str">
        <f t="shared" si="399"/>
        <v>[40.577893,-105.076406],</v>
      </c>
      <c r="BK167" t="str">
        <f>IF(BJ167&gt;0,"&lt;img src=@img/kidicon.png@&gt;","")</f>
        <v/>
      </c>
    </row>
    <row r="168" spans="2:64" ht="21" customHeight="1" x14ac:dyDescent="0.35">
      <c r="B168" t="s">
        <v>562</v>
      </c>
      <c r="C168" t="s">
        <v>398</v>
      </c>
      <c r="G168" s="6" t="s">
        <v>563</v>
      </c>
      <c r="W168" t="str">
        <f t="shared" si="358"/>
        <v/>
      </c>
      <c r="X168" t="str">
        <f t="shared" si="359"/>
        <v/>
      </c>
      <c r="Y168" t="str">
        <f t="shared" si="360"/>
        <v/>
      </c>
      <c r="Z168" t="str">
        <f t="shared" si="361"/>
        <v/>
      </c>
      <c r="AA168" t="str">
        <f t="shared" si="362"/>
        <v/>
      </c>
      <c r="AB168" t="str">
        <f t="shared" si="363"/>
        <v/>
      </c>
      <c r="AC168" t="str">
        <f t="shared" si="364"/>
        <v/>
      </c>
      <c r="AD168" t="str">
        <f t="shared" si="365"/>
        <v/>
      </c>
      <c r="AE168" t="str">
        <f t="shared" si="356"/>
        <v/>
      </c>
      <c r="AF168" t="str">
        <f t="shared" si="357"/>
        <v/>
      </c>
      <c r="AG168" t="str">
        <f t="shared" si="366"/>
        <v/>
      </c>
      <c r="AH168" t="str">
        <f t="shared" si="367"/>
        <v/>
      </c>
      <c r="AI168" t="str">
        <f t="shared" si="368"/>
        <v/>
      </c>
      <c r="AJ168" t="str">
        <f t="shared" si="369"/>
        <v/>
      </c>
      <c r="AK168" t="str">
        <f t="shared" si="317"/>
        <v/>
      </c>
      <c r="AL168" t="str">
        <f t="shared" si="318"/>
        <v/>
      </c>
      <c r="AM168" t="str">
        <f t="shared" si="319"/>
        <v/>
      </c>
      <c r="AN168" t="str">
        <f t="shared" si="320"/>
        <v/>
      </c>
      <c r="AO168" t="str">
        <f t="shared" si="321"/>
        <v/>
      </c>
      <c r="AP168" t="str">
        <f t="shared" si="322"/>
        <v/>
      </c>
      <c r="AQ168" t="str">
        <f t="shared" si="323"/>
        <v/>
      </c>
      <c r="AU168" t="s">
        <v>275</v>
      </c>
      <c r="AV168" s="3" t="s">
        <v>282</v>
      </c>
      <c r="AW168" s="3" t="s">
        <v>282</v>
      </c>
      <c r="AX168"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01"/>
        <v/>
      </c>
      <c r="AZ168" t="str">
        <f t="shared" si="402"/>
        <v/>
      </c>
      <c r="BA168" t="str">
        <f t="shared" si="403"/>
        <v>&lt;img src=@img/easy.png@&gt;</v>
      </c>
      <c r="BB168" t="str">
        <f t="shared" si="404"/>
        <v/>
      </c>
      <c r="BC168" t="str">
        <f t="shared" si="405"/>
        <v/>
      </c>
      <c r="BD168" t="str">
        <f t="shared" si="406"/>
        <v>&lt;img src=@img/easy.png@&gt;</v>
      </c>
      <c r="BE168" t="str">
        <f t="shared" si="407"/>
        <v>easy  cwest</v>
      </c>
      <c r="BF168" t="str">
        <f t="shared" si="408"/>
        <v>Campus West</v>
      </c>
      <c r="BG168">
        <v>40.579059999999998</v>
      </c>
      <c r="BH168">
        <v>-105.07656</v>
      </c>
      <c r="BI168" t="str">
        <f t="shared" si="399"/>
        <v>[40.57906,-105.07656],</v>
      </c>
    </row>
    <row r="169" spans="2:64" ht="21" customHeight="1" x14ac:dyDescent="0.35">
      <c r="B169" t="s">
        <v>79</v>
      </c>
      <c r="C169" t="s">
        <v>395</v>
      </c>
      <c r="D169" t="s">
        <v>80</v>
      </c>
      <c r="E169" t="s">
        <v>33</v>
      </c>
      <c r="G169" s="1" t="s">
        <v>81</v>
      </c>
      <c r="H169">
        <v>1500</v>
      </c>
      <c r="I169">
        <v>1800</v>
      </c>
      <c r="J169">
        <v>1500</v>
      </c>
      <c r="K169">
        <v>1800</v>
      </c>
      <c r="L169">
        <v>1500</v>
      </c>
      <c r="M169">
        <v>1800</v>
      </c>
      <c r="N169">
        <v>1500</v>
      </c>
      <c r="O169">
        <v>1800</v>
      </c>
      <c r="P169">
        <v>1500</v>
      </c>
      <c r="Q169">
        <v>1800</v>
      </c>
      <c r="R169">
        <v>1500</v>
      </c>
      <c r="S169">
        <v>1800</v>
      </c>
      <c r="T169">
        <v>1500</v>
      </c>
      <c r="U169">
        <v>1800</v>
      </c>
      <c r="V169" t="s">
        <v>726</v>
      </c>
      <c r="W169">
        <f t="shared" si="358"/>
        <v>15</v>
      </c>
      <c r="X169">
        <f t="shared" si="359"/>
        <v>18</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f t="shared" si="368"/>
        <v>15</v>
      </c>
      <c r="AJ169">
        <f t="shared" si="369"/>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223</v>
      </c>
      <c r="AS169" t="s">
        <v>271</v>
      </c>
      <c r="AU169" t="s">
        <v>27</v>
      </c>
      <c r="AV169" s="3" t="s">
        <v>281</v>
      </c>
      <c r="AW169" s="3" t="s">
        <v>281</v>
      </c>
      <c r="AX169"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01"/>
        <v>&lt;img src=@img/outdoor.png@&gt;</v>
      </c>
      <c r="AZ169" t="str">
        <f t="shared" si="402"/>
        <v/>
      </c>
      <c r="BA169" t="str">
        <f t="shared" si="403"/>
        <v>&lt;img src=@img/medium.png@&gt;</v>
      </c>
      <c r="BB169" t="str">
        <f t="shared" si="404"/>
        <v>&lt;img src=@img/drinkicon.png@&gt;</v>
      </c>
      <c r="BC169" t="str">
        <f t="shared" si="405"/>
        <v>&lt;img src=@img/foodicon.png@&gt;</v>
      </c>
      <c r="BD169" t="str">
        <f t="shared" si="406"/>
        <v>&lt;img src=@img/outdoor.png@&gt;&lt;img src=@img/medium.png@&gt;&lt;img src=@img/drinkicon.png@&gt;&lt;img src=@img/foodicon.png@&gt;</v>
      </c>
      <c r="BE169" t="str">
        <f t="shared" si="407"/>
        <v>outdoor drink food medium high old</v>
      </c>
      <c r="BF169" t="str">
        <f t="shared" si="408"/>
        <v>Old Town</v>
      </c>
      <c r="BG169">
        <v>40.582315000000001</v>
      </c>
      <c r="BH169">
        <v>-105.079252</v>
      </c>
      <c r="BI169" t="str">
        <f t="shared" si="399"/>
        <v>[40.582315,-105.079252],</v>
      </c>
      <c r="BK169" t="str">
        <f>IF(BJ169&gt;0,"&lt;img src=@img/kidicon.png@&gt;","")</f>
        <v/>
      </c>
    </row>
    <row r="170" spans="2:64" ht="21" customHeight="1" x14ac:dyDescent="0.35">
      <c r="B170" t="s">
        <v>202</v>
      </c>
      <c r="C170" t="s">
        <v>283</v>
      </c>
      <c r="D170" t="s">
        <v>86</v>
      </c>
      <c r="E170" t="s">
        <v>400</v>
      </c>
      <c r="G170" t="s">
        <v>203</v>
      </c>
      <c r="J170">
        <v>1500</v>
      </c>
      <c r="K170">
        <v>1800</v>
      </c>
      <c r="L170">
        <v>1500</v>
      </c>
      <c r="M170">
        <v>1800</v>
      </c>
      <c r="N170">
        <v>1500</v>
      </c>
      <c r="O170">
        <v>1800</v>
      </c>
      <c r="P170">
        <v>1500</v>
      </c>
      <c r="Q170">
        <v>1800</v>
      </c>
      <c r="R170">
        <v>1500</v>
      </c>
      <c r="S170">
        <v>1800</v>
      </c>
      <c r="V170" t="s">
        <v>453</v>
      </c>
      <c r="W170" t="str">
        <f t="shared" si="358"/>
        <v/>
      </c>
      <c r="X170" t="str">
        <f t="shared" si="359"/>
        <v/>
      </c>
      <c r="Y170">
        <f t="shared" si="360"/>
        <v>15</v>
      </c>
      <c r="Z170">
        <f t="shared" si="361"/>
        <v>18</v>
      </c>
      <c r="AA170">
        <f t="shared" si="362"/>
        <v>15</v>
      </c>
      <c r="AB170">
        <f t="shared" si="363"/>
        <v>18</v>
      </c>
      <c r="AC170">
        <f t="shared" si="364"/>
        <v>15</v>
      </c>
      <c r="AD170">
        <f t="shared" si="365"/>
        <v>18</v>
      </c>
      <c r="AE170">
        <f t="shared" si="356"/>
        <v>15</v>
      </c>
      <c r="AF170">
        <f t="shared" si="357"/>
        <v>18</v>
      </c>
      <c r="AG170">
        <f t="shared" si="366"/>
        <v>15</v>
      </c>
      <c r="AH170">
        <f t="shared" si="367"/>
        <v>18</v>
      </c>
      <c r="AI170" t="str">
        <f t="shared" si="368"/>
        <v/>
      </c>
      <c r="AJ170" t="str">
        <f t="shared" si="369"/>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330</v>
      </c>
      <c r="AU170" t="s">
        <v>27</v>
      </c>
      <c r="AV170" s="3" t="s">
        <v>281</v>
      </c>
      <c r="AW170" s="3" t="s">
        <v>281</v>
      </c>
      <c r="AX170"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01"/>
        <v/>
      </c>
      <c r="AZ170" t="str">
        <f t="shared" si="402"/>
        <v/>
      </c>
      <c r="BA170" t="str">
        <f t="shared" si="403"/>
        <v>&lt;img src=@img/medium.png@&gt;</v>
      </c>
      <c r="BB170" t="str">
        <f t="shared" si="404"/>
        <v>&lt;img src=@img/drinkicon.png@&gt;</v>
      </c>
      <c r="BC170" t="str">
        <f t="shared" si="405"/>
        <v>&lt;img src=@img/foodicon.png@&gt;</v>
      </c>
      <c r="BD170" t="str">
        <f t="shared" si="406"/>
        <v>&lt;img src=@img/medium.png@&gt;&lt;img src=@img/drinkicon.png@&gt;&lt;img src=@img/foodicon.png@&gt;</v>
      </c>
      <c r="BE170" t="str">
        <f t="shared" si="407"/>
        <v>drink food medium med campus</v>
      </c>
      <c r="BF170" t="str">
        <f t="shared" si="408"/>
        <v>Near Campus</v>
      </c>
      <c r="BG170">
        <v>40.578552000000002</v>
      </c>
      <c r="BH170">
        <v>-105.076792</v>
      </c>
      <c r="BI170" t="str">
        <f t="shared" si="399"/>
        <v>[40.578552,-105.076792],</v>
      </c>
      <c r="BK170" t="str">
        <f>IF(BJ170&gt;0,"&lt;img src=@img/kidicon.png@&gt;","")</f>
        <v/>
      </c>
    </row>
    <row r="171" spans="2:64" ht="21" customHeight="1" x14ac:dyDescent="0.35">
      <c r="B171" t="s">
        <v>564</v>
      </c>
      <c r="C171" t="s">
        <v>284</v>
      </c>
      <c r="G171" s="6" t="s">
        <v>565</v>
      </c>
      <c r="L171">
        <v>1600</v>
      </c>
      <c r="M171">
        <v>1800</v>
      </c>
      <c r="N171">
        <v>1600</v>
      </c>
      <c r="O171">
        <v>1800</v>
      </c>
      <c r="P171">
        <v>1600</v>
      </c>
      <c r="Q171">
        <v>1800</v>
      </c>
      <c r="R171">
        <v>1600</v>
      </c>
      <c r="S171">
        <v>1800</v>
      </c>
      <c r="W171" t="str">
        <f t="shared" si="358"/>
        <v/>
      </c>
      <c r="X171" t="str">
        <f t="shared" si="359"/>
        <v/>
      </c>
      <c r="Y171" t="str">
        <f t="shared" si="360"/>
        <v/>
      </c>
      <c r="Z171" t="str">
        <f t="shared" si="361"/>
        <v/>
      </c>
      <c r="AA171">
        <f t="shared" si="362"/>
        <v>16</v>
      </c>
      <c r="AB171">
        <f t="shared" si="363"/>
        <v>18</v>
      </c>
      <c r="AC171">
        <f t="shared" si="364"/>
        <v>16</v>
      </c>
      <c r="AD171">
        <f t="shared" si="365"/>
        <v>18</v>
      </c>
      <c r="AE171">
        <f t="shared" si="356"/>
        <v>16</v>
      </c>
      <c r="AF171">
        <f t="shared" si="357"/>
        <v>18</v>
      </c>
      <c r="AG171">
        <f t="shared" si="366"/>
        <v>16</v>
      </c>
      <c r="AH171">
        <f t="shared" si="367"/>
        <v>18</v>
      </c>
      <c r="AI171" t="str">
        <f t="shared" si="368"/>
        <v/>
      </c>
      <c r="AJ171" t="str">
        <f t="shared" si="369"/>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566</v>
      </c>
      <c r="AU171" t="s">
        <v>275</v>
      </c>
      <c r="AV171" s="3" t="s">
        <v>282</v>
      </c>
      <c r="AW171" s="3" t="s">
        <v>282</v>
      </c>
      <c r="AX171"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01"/>
        <v/>
      </c>
      <c r="AZ171" t="str">
        <f t="shared" si="402"/>
        <v/>
      </c>
      <c r="BA171" t="str">
        <f t="shared" si="403"/>
        <v>&lt;img src=@img/easy.png@&gt;</v>
      </c>
      <c r="BB171" t="str">
        <f t="shared" si="404"/>
        <v/>
      </c>
      <c r="BC171" t="str">
        <f t="shared" si="405"/>
        <v/>
      </c>
      <c r="BD171" t="str">
        <f t="shared" si="406"/>
        <v>&lt;img src=@img/easy.png@&gt;</v>
      </c>
      <c r="BE171" t="str">
        <f t="shared" si="407"/>
        <v>easy  midtown</v>
      </c>
      <c r="BF171" t="str">
        <f t="shared" si="408"/>
        <v>Midtown</v>
      </c>
      <c r="BG171">
        <v>40.562080000000002</v>
      </c>
      <c r="BH171">
        <v>-105.03864</v>
      </c>
      <c r="BI171" t="str">
        <f t="shared" si="399"/>
        <v>[40.56208,-105.03864],</v>
      </c>
    </row>
    <row r="172" spans="2:64" ht="21" customHeight="1" x14ac:dyDescent="0.35">
      <c r="B172" t="s">
        <v>508</v>
      </c>
      <c r="C172" t="s">
        <v>395</v>
      </c>
      <c r="D172" t="s">
        <v>497</v>
      </c>
      <c r="E172" t="s">
        <v>400</v>
      </c>
      <c r="G172" t="s">
        <v>509</v>
      </c>
      <c r="W172" t="str">
        <f t="shared" si="358"/>
        <v/>
      </c>
      <c r="X172" t="str">
        <f t="shared" si="359"/>
        <v/>
      </c>
      <c r="Y172" t="str">
        <f t="shared" si="360"/>
        <v/>
      </c>
      <c r="Z172" t="str">
        <f t="shared" si="361"/>
        <v/>
      </c>
      <c r="AA172" t="str">
        <f t="shared" si="362"/>
        <v/>
      </c>
      <c r="AB172" t="str">
        <f t="shared" si="363"/>
        <v/>
      </c>
      <c r="AC172" t="str">
        <f t="shared" si="364"/>
        <v/>
      </c>
      <c r="AD172" t="str">
        <f t="shared" si="365"/>
        <v/>
      </c>
      <c r="AE172" t="str">
        <f t="shared" ref="AE172:AE173" si="409">IF(P172&gt;0,P172/100,"")</f>
        <v/>
      </c>
      <c r="AF172" t="str">
        <f t="shared" ref="AF172:AF173" si="410">IF(Q172&gt;0,Q172/100,"")</f>
        <v/>
      </c>
      <c r="AG172" t="str">
        <f t="shared" si="366"/>
        <v/>
      </c>
      <c r="AH172" t="str">
        <f t="shared" si="367"/>
        <v/>
      </c>
      <c r="AI172" t="str">
        <f t="shared" si="368"/>
        <v/>
      </c>
      <c r="AJ172" t="str">
        <f t="shared" si="369"/>
        <v/>
      </c>
      <c r="AK172" t="str">
        <f t="shared" si="317"/>
        <v/>
      </c>
      <c r="AL172" t="str">
        <f t="shared" si="318"/>
        <v/>
      </c>
      <c r="AM172" t="str">
        <f t="shared" si="319"/>
        <v/>
      </c>
      <c r="AN172" t="str">
        <f t="shared" si="320"/>
        <v/>
      </c>
      <c r="AO172" t="str">
        <f t="shared" si="321"/>
        <v/>
      </c>
      <c r="AP172" t="str">
        <f t="shared" si="322"/>
        <v/>
      </c>
      <c r="AQ172" t="str">
        <f t="shared" si="323"/>
        <v/>
      </c>
      <c r="AR172" s="2" t="s">
        <v>510</v>
      </c>
      <c r="AS172" t="s">
        <v>271</v>
      </c>
      <c r="AU172" s="3" t="s">
        <v>27</v>
      </c>
      <c r="AV172" s="3" t="s">
        <v>282</v>
      </c>
      <c r="AW172" s="3" t="s">
        <v>282</v>
      </c>
      <c r="AX172"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01"/>
        <v>&lt;img src=@img/outdoor.png@&gt;</v>
      </c>
      <c r="AZ172" t="str">
        <f t="shared" si="402"/>
        <v/>
      </c>
      <c r="BA172" t="str">
        <f t="shared" si="403"/>
        <v>&lt;img src=@img/medium.png@&gt;</v>
      </c>
      <c r="BB172" t="str">
        <f t="shared" si="404"/>
        <v/>
      </c>
      <c r="BC172" t="str">
        <f t="shared" si="405"/>
        <v/>
      </c>
      <c r="BD172" t="str">
        <f t="shared" si="406"/>
        <v>&lt;img src=@img/outdoor.png@&gt;&lt;img src=@img/medium.png@&gt;</v>
      </c>
      <c r="BE172" t="str">
        <f t="shared" si="407"/>
        <v>outdoor medium med old</v>
      </c>
      <c r="BF172" t="str">
        <f t="shared" si="408"/>
        <v>Old Town</v>
      </c>
      <c r="BG172">
        <v>40.57891</v>
      </c>
      <c r="BH172">
        <v>-105.07843</v>
      </c>
      <c r="BI172" t="str">
        <f t="shared" si="399"/>
        <v>[40.57891,-105.07843],</v>
      </c>
    </row>
    <row r="173" spans="2:64" ht="21" customHeight="1" x14ac:dyDescent="0.35">
      <c r="B173" t="s">
        <v>667</v>
      </c>
      <c r="C173" t="s">
        <v>395</v>
      </c>
      <c r="E173" t="s">
        <v>400</v>
      </c>
      <c r="G173" s="6" t="s">
        <v>680</v>
      </c>
      <c r="L173">
        <v>1500</v>
      </c>
      <c r="M173">
        <v>2100</v>
      </c>
      <c r="N173">
        <v>1500</v>
      </c>
      <c r="O173">
        <v>1800</v>
      </c>
      <c r="P173">
        <v>1500</v>
      </c>
      <c r="Q173">
        <v>1800</v>
      </c>
      <c r="R173">
        <v>1500</v>
      </c>
      <c r="S173">
        <v>1800</v>
      </c>
      <c r="T173">
        <v>1500</v>
      </c>
      <c r="U173">
        <v>1800</v>
      </c>
      <c r="V173" t="s">
        <v>805</v>
      </c>
      <c r="W173" t="str">
        <f t="shared" si="358"/>
        <v/>
      </c>
      <c r="X173" t="str">
        <f t="shared" si="359"/>
        <v/>
      </c>
      <c r="Y173" t="str">
        <f t="shared" si="360"/>
        <v/>
      </c>
      <c r="Z173" t="str">
        <f t="shared" si="361"/>
        <v/>
      </c>
      <c r="AA173">
        <f t="shared" si="362"/>
        <v>15</v>
      </c>
      <c r="AB173">
        <f t="shared" si="363"/>
        <v>21</v>
      </c>
      <c r="AC173">
        <f t="shared" si="364"/>
        <v>15</v>
      </c>
      <c r="AD173">
        <f t="shared" si="365"/>
        <v>18</v>
      </c>
      <c r="AE173">
        <f t="shared" si="409"/>
        <v>15</v>
      </c>
      <c r="AF173">
        <f t="shared" si="410"/>
        <v>18</v>
      </c>
      <c r="AG173">
        <f t="shared" si="366"/>
        <v>15</v>
      </c>
      <c r="AH173">
        <f t="shared" si="367"/>
        <v>18</v>
      </c>
      <c r="AI173">
        <f t="shared" si="368"/>
        <v>15</v>
      </c>
      <c r="AJ173">
        <f t="shared" si="369"/>
        <v>18</v>
      </c>
      <c r="AK173" t="str">
        <f t="shared" si="317"/>
        <v/>
      </c>
      <c r="AL173" t="str">
        <f t="shared" si="318"/>
        <v/>
      </c>
      <c r="AM173" t="str">
        <f t="shared" si="319"/>
        <v>3pm-9pm</v>
      </c>
      <c r="AN173" t="str">
        <f t="shared" si="320"/>
        <v>3pm-6pm</v>
      </c>
      <c r="AO173" t="str">
        <f t="shared" si="321"/>
        <v>3pm-6pm</v>
      </c>
      <c r="AP173" t="str">
        <f t="shared" si="322"/>
        <v>3pm-6pm</v>
      </c>
      <c r="AQ173" t="str">
        <f t="shared" si="323"/>
        <v>3pm-6pm</v>
      </c>
      <c r="AR173" t="s">
        <v>681</v>
      </c>
      <c r="AU173" t="s">
        <v>274</v>
      </c>
      <c r="AV173" s="3" t="s">
        <v>281</v>
      </c>
      <c r="AW173" s="3" t="s">
        <v>281</v>
      </c>
      <c r="AX173" s="4" t="str">
        <f t="shared" si="400"/>
        <v>{
    'name': "The Regional",
    'area': "old",'hours': {
      'sunday-start':"", 'sunday-end':"", 'monday-start':"", 'monday-end':"", 'tuesday-start':"1500", 'tuesday-end':"2100", 'wednesday-start':"1500", 'wednesday-end':"1800", 'thursday-start':"1500", 'thursday-end':"1800", 'friday-start':"1500", 'friday-end':"1800", 'saturday-start':"1500", 'saturday-end':"1800"},  'description': "$6 Stonewood House Wines&lt;br&gt;$6 Infused Cocktails&lt;br&gt;$5 Well Cocktails&lt;br&gt;$4 Canned Beer&lt;br&gt;$1 Off Draft Beer&lt;br&gt;$1.50 Raw Oysters&lt;br&gt;$6 Shared Plates&lt;br&gt;$8 Reggie Burger", 'link':"https://www.theregionalfood.com/", 'pricing':"med",   'phone-number': "", 'address': "130 S Mason St,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med old</v>
      </c>
      <c r="BF173" t="str">
        <f t="shared" si="408"/>
        <v>Old Town</v>
      </c>
      <c r="BG173">
        <v>40.586450999999997</v>
      </c>
      <c r="BH173">
        <v>-105.078568</v>
      </c>
      <c r="BI173" t="str">
        <f t="shared" si="399"/>
        <v>[40.586451,-105.078568],</v>
      </c>
    </row>
    <row r="174" spans="2:64" ht="21" customHeight="1" x14ac:dyDescent="0.35">
      <c r="B174" t="s">
        <v>621</v>
      </c>
      <c r="C174" t="s">
        <v>395</v>
      </c>
      <c r="D174" t="s">
        <v>493</v>
      </c>
      <c r="E174" t="s">
        <v>33</v>
      </c>
      <c r="G174" s="6" t="s">
        <v>494</v>
      </c>
      <c r="H174">
        <v>1100</v>
      </c>
      <c r="I174">
        <v>1800</v>
      </c>
      <c r="J174">
        <v>1100</v>
      </c>
      <c r="K174">
        <v>1800</v>
      </c>
      <c r="L174">
        <v>1100</v>
      </c>
      <c r="M174">
        <v>1800</v>
      </c>
      <c r="N174">
        <v>1100</v>
      </c>
      <c r="O174">
        <v>1800</v>
      </c>
      <c r="P174">
        <v>1100</v>
      </c>
      <c r="Q174">
        <v>1800</v>
      </c>
      <c r="R174">
        <v>1100</v>
      </c>
      <c r="S174">
        <v>1800</v>
      </c>
      <c r="T174">
        <v>1100</v>
      </c>
      <c r="U174">
        <v>1800</v>
      </c>
      <c r="V174" t="s">
        <v>758</v>
      </c>
      <c r="W174">
        <f t="shared" si="358"/>
        <v>11</v>
      </c>
      <c r="X174">
        <f t="shared" si="359"/>
        <v>18</v>
      </c>
      <c r="Y174">
        <f t="shared" si="360"/>
        <v>11</v>
      </c>
      <c r="Z174">
        <f t="shared" si="361"/>
        <v>18</v>
      </c>
      <c r="AA174">
        <f t="shared" si="362"/>
        <v>11</v>
      </c>
      <c r="AB174">
        <f t="shared" si="363"/>
        <v>18</v>
      </c>
      <c r="AC174">
        <f t="shared" si="364"/>
        <v>11</v>
      </c>
      <c r="AD174">
        <f t="shared" si="365"/>
        <v>18</v>
      </c>
      <c r="AE174">
        <f t="shared" ref="AE174:AE185" si="411">IF(P174&gt;0,P174/100,"")</f>
        <v>11</v>
      </c>
      <c r="AF174">
        <f t="shared" ref="AF174:AF185" si="412">IF(Q174&gt;0,Q174/100,"")</f>
        <v>18</v>
      </c>
      <c r="AG174">
        <f t="shared" si="366"/>
        <v>11</v>
      </c>
      <c r="AH174">
        <f t="shared" si="367"/>
        <v>18</v>
      </c>
      <c r="AI174">
        <f t="shared" si="368"/>
        <v>11</v>
      </c>
      <c r="AJ174">
        <f t="shared" si="369"/>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495</v>
      </c>
      <c r="AU174" t="s">
        <v>274</v>
      </c>
      <c r="AV174" s="3" t="s">
        <v>281</v>
      </c>
      <c r="AW174" s="3" t="s">
        <v>281</v>
      </c>
      <c r="AX174"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01"/>
        <v/>
      </c>
      <c r="AZ174" t="str">
        <f t="shared" si="402"/>
        <v/>
      </c>
      <c r="BA174" t="str">
        <f t="shared" si="403"/>
        <v>&lt;img src=@img/hard.png@&gt;</v>
      </c>
      <c r="BB174" t="str">
        <f t="shared" si="404"/>
        <v>&lt;img src=@img/drinkicon.png@&gt;</v>
      </c>
      <c r="BC174" t="str">
        <f t="shared" si="405"/>
        <v>&lt;img src=@img/foodicon.png@&gt;</v>
      </c>
      <c r="BD174" t="str">
        <f t="shared" si="406"/>
        <v>&lt;img src=@img/hard.png@&gt;&lt;img src=@img/drinkicon.png@&gt;&lt;img src=@img/foodicon.png@&gt;</v>
      </c>
      <c r="BE174" t="str">
        <f t="shared" si="407"/>
        <v>drink food hard high old</v>
      </c>
      <c r="BF174" t="str">
        <f t="shared" si="408"/>
        <v>Old Town</v>
      </c>
      <c r="BG174">
        <v>40.588149999999999</v>
      </c>
      <c r="BH174">
        <v>-105.07761000000001</v>
      </c>
      <c r="BI174" t="str">
        <f t="shared" si="399"/>
        <v>[40.58815,-105.07761],</v>
      </c>
    </row>
    <row r="175" spans="2:64" ht="21" customHeight="1" x14ac:dyDescent="0.35">
      <c r="B175" t="s">
        <v>567</v>
      </c>
      <c r="C175" t="s">
        <v>395</v>
      </c>
      <c r="G175" s="6" t="s">
        <v>568</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569</v>
      </c>
      <c r="AU175" t="s">
        <v>274</v>
      </c>
      <c r="AV175" s="3" t="s">
        <v>282</v>
      </c>
      <c r="AW175" s="3" t="s">
        <v>282</v>
      </c>
      <c r="AX175"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old</v>
      </c>
      <c r="BF175" t="str">
        <f t="shared" si="408"/>
        <v>Old Town</v>
      </c>
      <c r="BG175">
        <v>40.588990000000003</v>
      </c>
      <c r="BH175">
        <v>-105.07637</v>
      </c>
      <c r="BI175" t="str">
        <f t="shared" si="399"/>
        <v>[40.58899,-105.07637],</v>
      </c>
    </row>
    <row r="176" spans="2:64" ht="21" customHeight="1" x14ac:dyDescent="0.35">
      <c r="B176" t="s">
        <v>501</v>
      </c>
      <c r="C176" t="s">
        <v>395</v>
      </c>
      <c r="D176" t="s">
        <v>502</v>
      </c>
      <c r="E176" t="s">
        <v>33</v>
      </c>
      <c r="G176" s="6" t="s">
        <v>503</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s="11" t="s">
        <v>504</v>
      </c>
      <c r="AU176" t="s">
        <v>274</v>
      </c>
      <c r="AV176" s="3" t="s">
        <v>282</v>
      </c>
      <c r="AW176" s="3" t="s">
        <v>282</v>
      </c>
      <c r="AX176"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01"/>
        <v/>
      </c>
      <c r="AZ176" t="str">
        <f t="shared" si="402"/>
        <v/>
      </c>
      <c r="BA176" t="str">
        <f t="shared" si="403"/>
        <v>&lt;img src=@img/hard.png@&gt;</v>
      </c>
      <c r="BB176" t="str">
        <f t="shared" si="404"/>
        <v/>
      </c>
      <c r="BC176" t="str">
        <f t="shared" si="405"/>
        <v/>
      </c>
      <c r="BD176" t="str">
        <f t="shared" si="406"/>
        <v>&lt;img src=@img/hard.png@&gt;</v>
      </c>
      <c r="BE176" t="str">
        <f t="shared" si="407"/>
        <v>hard high old</v>
      </c>
      <c r="BF176" t="str">
        <f t="shared" si="408"/>
        <v>Old Town</v>
      </c>
      <c r="BG176">
        <v>40.584870000000002</v>
      </c>
      <c r="BH176">
        <v>-105.0765</v>
      </c>
      <c r="BI176" t="str">
        <f t="shared" si="399"/>
        <v>[40.58487,-105.0765],</v>
      </c>
    </row>
    <row r="177" spans="2:64" ht="21" customHeight="1" x14ac:dyDescent="0.35">
      <c r="B177" t="s">
        <v>570</v>
      </c>
      <c r="C177" t="s">
        <v>395</v>
      </c>
      <c r="G177" s="6" t="s">
        <v>571</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R177" t="s">
        <v>570</v>
      </c>
      <c r="AS177" t="s">
        <v>271</v>
      </c>
      <c r="AU177" t="s">
        <v>274</v>
      </c>
      <c r="AV177" s="3" t="s">
        <v>282</v>
      </c>
      <c r="AW177" s="3" t="s">
        <v>282</v>
      </c>
      <c r="AX177"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01"/>
        <v>&lt;img src=@img/outdoor.png@&gt;</v>
      </c>
      <c r="AZ177" t="str">
        <f t="shared" si="402"/>
        <v/>
      </c>
      <c r="BA177" t="str">
        <f t="shared" si="403"/>
        <v>&lt;img src=@img/hard.png@&gt;</v>
      </c>
      <c r="BB177" t="str">
        <f t="shared" si="404"/>
        <v/>
      </c>
      <c r="BC177" t="str">
        <f t="shared" si="405"/>
        <v/>
      </c>
      <c r="BD177" t="str">
        <f t="shared" si="406"/>
        <v>&lt;img src=@img/outdoor.png@&gt;&lt;img src=@img/hard.png@&gt;</v>
      </c>
      <c r="BE177" t="str">
        <f t="shared" si="407"/>
        <v>outdoor hard  old</v>
      </c>
      <c r="BF177" t="str">
        <f t="shared" si="408"/>
        <v>Old Town</v>
      </c>
      <c r="BG177">
        <v>40.587580000000003</v>
      </c>
      <c r="BH177">
        <v>-105.07635999999999</v>
      </c>
      <c r="BI177" t="str">
        <f t="shared" si="399"/>
        <v>[40.58758,-105.07636],</v>
      </c>
    </row>
    <row r="178" spans="2:64" ht="21" customHeight="1" x14ac:dyDescent="0.35">
      <c r="B178" t="s">
        <v>420</v>
      </c>
      <c r="C178" t="s">
        <v>397</v>
      </c>
      <c r="E178" t="s">
        <v>52</v>
      </c>
      <c r="G178" t="s">
        <v>443</v>
      </c>
      <c r="W178" t="str">
        <f t="shared" si="358"/>
        <v/>
      </c>
      <c r="X178" t="str">
        <f t="shared" si="359"/>
        <v/>
      </c>
      <c r="Y178" t="str">
        <f t="shared" si="360"/>
        <v/>
      </c>
      <c r="Z178" t="str">
        <f t="shared" si="361"/>
        <v/>
      </c>
      <c r="AA178" t="str">
        <f t="shared" si="362"/>
        <v/>
      </c>
      <c r="AB178" t="str">
        <f t="shared" si="363"/>
        <v/>
      </c>
      <c r="AC178" t="str">
        <f t="shared" si="364"/>
        <v/>
      </c>
      <c r="AD178" t="str">
        <f t="shared" si="365"/>
        <v/>
      </c>
      <c r="AE178" t="str">
        <f t="shared" si="411"/>
        <v/>
      </c>
      <c r="AF178" t="str">
        <f t="shared" si="412"/>
        <v/>
      </c>
      <c r="AG178" t="str">
        <f t="shared" si="366"/>
        <v/>
      </c>
      <c r="AH178" t="str">
        <f t="shared" si="367"/>
        <v/>
      </c>
      <c r="AI178" t="str">
        <f t="shared" si="368"/>
        <v/>
      </c>
      <c r="AJ178" t="str">
        <f t="shared" si="369"/>
        <v/>
      </c>
      <c r="AK178" t="str">
        <f t="shared" si="317"/>
        <v/>
      </c>
      <c r="AL178" t="str">
        <f t="shared" si="318"/>
        <v/>
      </c>
      <c r="AM178" t="str">
        <f t="shared" si="319"/>
        <v/>
      </c>
      <c r="AN178" t="str">
        <f t="shared" si="320"/>
        <v/>
      </c>
      <c r="AO178" t="str">
        <f t="shared" si="321"/>
        <v/>
      </c>
      <c r="AP178" t="str">
        <f t="shared" si="322"/>
        <v/>
      </c>
      <c r="AQ178" t="str">
        <f t="shared" si="323"/>
        <v/>
      </c>
      <c r="AU178" t="s">
        <v>275</v>
      </c>
      <c r="AV178" s="3" t="s">
        <v>282</v>
      </c>
      <c r="AW178" s="3" t="s">
        <v>282</v>
      </c>
      <c r="AX178"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01"/>
        <v/>
      </c>
      <c r="AZ178" t="str">
        <f t="shared" si="402"/>
        <v/>
      </c>
      <c r="BA178" t="str">
        <f t="shared" si="403"/>
        <v>&lt;img src=@img/easy.png@&gt;</v>
      </c>
      <c r="BB178" t="str">
        <f t="shared" si="404"/>
        <v/>
      </c>
      <c r="BC178" t="str">
        <f t="shared" si="405"/>
        <v/>
      </c>
      <c r="BD178" t="str">
        <f t="shared" si="406"/>
        <v>&lt;img src=@img/easy.png@&gt;&lt;img src=@img/kidicon.png@&gt;</v>
      </c>
      <c r="BE178" t="str">
        <f t="shared" si="407"/>
        <v>easy low sfoco kid</v>
      </c>
      <c r="BF178" t="str">
        <f t="shared" si="408"/>
        <v>South Foco</v>
      </c>
      <c r="BG178">
        <v>40.522661999999997</v>
      </c>
      <c r="BH178">
        <v>-105.023278</v>
      </c>
      <c r="BI178" t="str">
        <f t="shared" si="399"/>
        <v>[40.522662,-105.023278],</v>
      </c>
      <c r="BJ178" t="b">
        <v>1</v>
      </c>
      <c r="BK178" t="str">
        <f>IF(BJ178&gt;0,"&lt;img src=@img/kidicon.png@&gt;","")</f>
        <v>&lt;img src=@img/kidicon.png@&gt;</v>
      </c>
      <c r="BL178" t="s">
        <v>444</v>
      </c>
    </row>
    <row r="179" spans="2:64" ht="21" customHeight="1" x14ac:dyDescent="0.35">
      <c r="B179" t="s">
        <v>801</v>
      </c>
      <c r="C179" t="s">
        <v>395</v>
      </c>
      <c r="D179" t="s">
        <v>204</v>
      </c>
      <c r="E179" t="s">
        <v>400</v>
      </c>
      <c r="G179" t="s">
        <v>205</v>
      </c>
      <c r="H179">
        <v>930</v>
      </c>
      <c r="I179">
        <v>2400</v>
      </c>
      <c r="J179">
        <v>1030</v>
      </c>
      <c r="K179">
        <v>1900</v>
      </c>
      <c r="L179">
        <v>1030</v>
      </c>
      <c r="M179">
        <v>1900</v>
      </c>
      <c r="N179">
        <v>1030</v>
      </c>
      <c r="O179">
        <v>1900</v>
      </c>
      <c r="P179">
        <v>1030</v>
      </c>
      <c r="Q179">
        <v>1900</v>
      </c>
      <c r="R179">
        <v>1030</v>
      </c>
      <c r="S179">
        <v>1900</v>
      </c>
      <c r="T179">
        <v>930</v>
      </c>
      <c r="U179">
        <v>1900</v>
      </c>
      <c r="V179" t="s">
        <v>738</v>
      </c>
      <c r="W179">
        <f t="shared" si="358"/>
        <v>9.3000000000000007</v>
      </c>
      <c r="X179">
        <f t="shared" si="359"/>
        <v>24</v>
      </c>
      <c r="Y179">
        <f t="shared" si="360"/>
        <v>10.3</v>
      </c>
      <c r="Z179">
        <f t="shared" si="361"/>
        <v>19</v>
      </c>
      <c r="AA179">
        <f t="shared" si="362"/>
        <v>10.3</v>
      </c>
      <c r="AB179">
        <f t="shared" si="363"/>
        <v>19</v>
      </c>
      <c r="AC179">
        <f t="shared" si="364"/>
        <v>10.3</v>
      </c>
      <c r="AD179">
        <f t="shared" si="365"/>
        <v>19</v>
      </c>
      <c r="AE179">
        <f t="shared" si="411"/>
        <v>10.3</v>
      </c>
      <c r="AF179">
        <f t="shared" si="412"/>
        <v>19</v>
      </c>
      <c r="AG179">
        <f t="shared" si="366"/>
        <v>10.3</v>
      </c>
      <c r="AH179">
        <f t="shared" si="367"/>
        <v>19</v>
      </c>
      <c r="AI179">
        <f t="shared" si="368"/>
        <v>9.3000000000000007</v>
      </c>
      <c r="AJ179">
        <f t="shared" si="369"/>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242</v>
      </c>
      <c r="AS179" t="s">
        <v>271</v>
      </c>
      <c r="AU179" t="s">
        <v>274</v>
      </c>
      <c r="AV179" s="3" t="s">
        <v>281</v>
      </c>
      <c r="AW179" s="3" t="s">
        <v>282</v>
      </c>
      <c r="AX179"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01"/>
        <v>&lt;img src=@img/outdoor.png@&gt;</v>
      </c>
      <c r="AZ179" t="str">
        <f t="shared" si="402"/>
        <v/>
      </c>
      <c r="BA179" t="str">
        <f t="shared" si="403"/>
        <v>&lt;img src=@img/hard.png@&gt;</v>
      </c>
      <c r="BB179" t="str">
        <f t="shared" si="404"/>
        <v>&lt;img src=@img/drinkicon.png@&gt;</v>
      </c>
      <c r="BC179" t="str">
        <f t="shared" si="405"/>
        <v/>
      </c>
      <c r="BD179" t="str">
        <f t="shared" si="406"/>
        <v>&lt;img src=@img/outdoor.png@&gt;&lt;img src=@img/hard.png@&gt;&lt;img src=@img/drinkicon.png@&gt;</v>
      </c>
      <c r="BE179" t="str">
        <f t="shared" si="407"/>
        <v>outdoor drink hard med old</v>
      </c>
      <c r="BF179" t="str">
        <f t="shared" si="408"/>
        <v>Old Town</v>
      </c>
      <c r="BG179">
        <v>40.584795999999997</v>
      </c>
      <c r="BH179">
        <v>-105.076611</v>
      </c>
      <c r="BI179" t="str">
        <f t="shared" si="399"/>
        <v>[40.584796,-105.076611],</v>
      </c>
      <c r="BK179" t="str">
        <f>IF(BJ179&gt;0,"&lt;img src=@img/kidicon.png@&gt;","")</f>
        <v/>
      </c>
    </row>
    <row r="180" spans="2:64" ht="21" customHeight="1" x14ac:dyDescent="0.35">
      <c r="B180" t="s">
        <v>354</v>
      </c>
      <c r="C180" t="s">
        <v>284</v>
      </c>
      <c r="D180" t="s">
        <v>356</v>
      </c>
      <c r="E180" t="s">
        <v>400</v>
      </c>
      <c r="G180" t="s">
        <v>360</v>
      </c>
      <c r="J180">
        <v>1500</v>
      </c>
      <c r="K180">
        <v>1900</v>
      </c>
      <c r="L180">
        <v>1500</v>
      </c>
      <c r="M180">
        <v>1900</v>
      </c>
      <c r="N180">
        <v>1500</v>
      </c>
      <c r="O180">
        <v>1900</v>
      </c>
      <c r="P180">
        <v>1500</v>
      </c>
      <c r="Q180">
        <v>1900</v>
      </c>
      <c r="R180">
        <v>1500</v>
      </c>
      <c r="S180">
        <v>1900</v>
      </c>
      <c r="V180" t="s">
        <v>454</v>
      </c>
      <c r="W180" t="str">
        <f t="shared" si="358"/>
        <v/>
      </c>
      <c r="X180" t="str">
        <f t="shared" si="359"/>
        <v/>
      </c>
      <c r="Y180">
        <f t="shared" si="360"/>
        <v>15</v>
      </c>
      <c r="Z180">
        <f t="shared" si="361"/>
        <v>19</v>
      </c>
      <c r="AA180">
        <f t="shared" si="362"/>
        <v>15</v>
      </c>
      <c r="AB180">
        <f t="shared" si="363"/>
        <v>19</v>
      </c>
      <c r="AC180">
        <f t="shared" si="364"/>
        <v>15</v>
      </c>
      <c r="AD180">
        <f t="shared" si="365"/>
        <v>19</v>
      </c>
      <c r="AE180">
        <f t="shared" si="411"/>
        <v>15</v>
      </c>
      <c r="AF180">
        <f t="shared" si="412"/>
        <v>19</v>
      </c>
      <c r="AG180">
        <f t="shared" si="366"/>
        <v>15</v>
      </c>
      <c r="AH180">
        <f t="shared" si="367"/>
        <v>19</v>
      </c>
      <c r="AI180" t="str">
        <f t="shared" si="368"/>
        <v/>
      </c>
      <c r="AJ180" t="str">
        <f t="shared" si="369"/>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359</v>
      </c>
      <c r="AS180" t="s">
        <v>271</v>
      </c>
      <c r="AU180" t="s">
        <v>275</v>
      </c>
      <c r="AV180" s="3" t="s">
        <v>281</v>
      </c>
      <c r="AW180" s="3" t="s">
        <v>281</v>
      </c>
      <c r="AX180"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01"/>
        <v>&lt;img src=@img/outdoor.png@&gt;</v>
      </c>
      <c r="AZ180" t="str">
        <f t="shared" si="402"/>
        <v/>
      </c>
      <c r="BA180" t="str">
        <f t="shared" si="403"/>
        <v>&lt;img src=@img/easy.png@&gt;</v>
      </c>
      <c r="BB180" t="str">
        <f t="shared" si="404"/>
        <v>&lt;img src=@img/drinkicon.png@&gt;</v>
      </c>
      <c r="BC180" t="str">
        <f t="shared" si="405"/>
        <v>&lt;img src=@img/foodicon.png@&gt;</v>
      </c>
      <c r="BD180" t="str">
        <f t="shared" si="406"/>
        <v>&lt;img src=@img/outdoor.png@&gt;&lt;img src=@img/easy.png@&gt;&lt;img src=@img/drinkicon.png@&gt;&lt;img src=@img/foodicon.png@&gt;</v>
      </c>
      <c r="BE180" t="str">
        <f t="shared" si="407"/>
        <v>outdoor drink food easy med midtown</v>
      </c>
      <c r="BF180" t="str">
        <f t="shared" si="408"/>
        <v>Midtown</v>
      </c>
      <c r="BG180">
        <v>40.542402000000003</v>
      </c>
      <c r="BH180">
        <v>-105.07652</v>
      </c>
      <c r="BI180" t="str">
        <f t="shared" si="399"/>
        <v>[40.542402,-105.07652],</v>
      </c>
      <c r="BK180" t="str">
        <f>IF(BJ180&gt;0,"&lt;img src=@img/kidicon.png@&gt;","")</f>
        <v/>
      </c>
    </row>
    <row r="181" spans="2:64" ht="21" customHeight="1" x14ac:dyDescent="0.35">
      <c r="B181" t="s">
        <v>802</v>
      </c>
      <c r="C181" t="s">
        <v>284</v>
      </c>
      <c r="D181" t="s">
        <v>51</v>
      </c>
      <c r="E181" t="s">
        <v>400</v>
      </c>
      <c r="G181" t="s">
        <v>206</v>
      </c>
      <c r="W181" t="str">
        <f t="shared" si="358"/>
        <v/>
      </c>
      <c r="X181" t="str">
        <f t="shared" si="359"/>
        <v/>
      </c>
      <c r="Y181" t="str">
        <f t="shared" si="360"/>
        <v/>
      </c>
      <c r="Z181" t="str">
        <f t="shared" si="361"/>
        <v/>
      </c>
      <c r="AA181" t="str">
        <f t="shared" si="362"/>
        <v/>
      </c>
      <c r="AB181" t="str">
        <f t="shared" si="363"/>
        <v/>
      </c>
      <c r="AC181" t="str">
        <f t="shared" si="364"/>
        <v/>
      </c>
      <c r="AD181" t="str">
        <f t="shared" si="365"/>
        <v/>
      </c>
      <c r="AE181" t="str">
        <f t="shared" si="411"/>
        <v/>
      </c>
      <c r="AF181" t="str">
        <f t="shared" si="412"/>
        <v/>
      </c>
      <c r="AG181" t="str">
        <f t="shared" si="366"/>
        <v/>
      </c>
      <c r="AH181" t="str">
        <f t="shared" si="367"/>
        <v/>
      </c>
      <c r="AI181" t="str">
        <f t="shared" si="368"/>
        <v/>
      </c>
      <c r="AJ181" t="str">
        <f t="shared" si="369"/>
        <v/>
      </c>
      <c r="AK181" t="str">
        <f t="shared" si="317"/>
        <v/>
      </c>
      <c r="AL181" t="str">
        <f t="shared" si="318"/>
        <v/>
      </c>
      <c r="AM181" t="str">
        <f t="shared" si="319"/>
        <v/>
      </c>
      <c r="AN181" t="str">
        <f t="shared" si="320"/>
        <v/>
      </c>
      <c r="AO181" t="str">
        <f t="shared" si="321"/>
        <v/>
      </c>
      <c r="AP181" t="str">
        <f t="shared" si="322"/>
        <v/>
      </c>
      <c r="AQ181" t="str">
        <f t="shared" si="323"/>
        <v/>
      </c>
      <c r="AR181" s="2" t="s">
        <v>331</v>
      </c>
      <c r="AU181" t="s">
        <v>275</v>
      </c>
      <c r="AV181" s="3" t="s">
        <v>282</v>
      </c>
      <c r="AW181" s="3" t="s">
        <v>282</v>
      </c>
      <c r="AX181"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01"/>
        <v/>
      </c>
      <c r="AZ181" t="str">
        <f t="shared" si="402"/>
        <v/>
      </c>
      <c r="BA181" t="str">
        <f t="shared" si="403"/>
        <v>&lt;img src=@img/easy.png@&gt;</v>
      </c>
      <c r="BB181" t="str">
        <f t="shared" si="404"/>
        <v/>
      </c>
      <c r="BC181" t="str">
        <f t="shared" si="405"/>
        <v/>
      </c>
      <c r="BD181" t="str">
        <f t="shared" si="406"/>
        <v>&lt;img src=@img/easy.png@&gt;</v>
      </c>
      <c r="BE181" t="str">
        <f t="shared" si="407"/>
        <v>easy med midtown</v>
      </c>
      <c r="BF181" t="str">
        <f t="shared" si="408"/>
        <v>Midtown</v>
      </c>
      <c r="BG181">
        <v>40.551113000000001</v>
      </c>
      <c r="BH181">
        <v>-105.07761600000001</v>
      </c>
      <c r="BI181" t="str">
        <f t="shared" si="399"/>
        <v>[40.551113,-105.077616],</v>
      </c>
      <c r="BK181" t="str">
        <f>IF(BJ181&gt;0,"&lt;img src=@img/kidicon.png@&gt;","")</f>
        <v/>
      </c>
    </row>
    <row r="182" spans="2:64" ht="21" customHeight="1" x14ac:dyDescent="0.35">
      <c r="B182" t="s">
        <v>491</v>
      </c>
      <c r="C182" t="s">
        <v>395</v>
      </c>
      <c r="D182" t="s">
        <v>355</v>
      </c>
      <c r="E182" t="s">
        <v>52</v>
      </c>
      <c r="G182" t="s">
        <v>492</v>
      </c>
      <c r="J182">
        <v>1500</v>
      </c>
      <c r="K182">
        <v>2000</v>
      </c>
      <c r="L182">
        <v>1500</v>
      </c>
      <c r="M182">
        <v>2000</v>
      </c>
      <c r="N182">
        <v>1500</v>
      </c>
      <c r="O182">
        <v>2000</v>
      </c>
      <c r="P182">
        <v>1500</v>
      </c>
      <c r="Q182">
        <v>2000</v>
      </c>
      <c r="R182">
        <v>1500</v>
      </c>
      <c r="S182">
        <v>2000</v>
      </c>
      <c r="T182">
        <v>1500</v>
      </c>
      <c r="U182">
        <v>2000</v>
      </c>
      <c r="W182" t="str">
        <f t="shared" si="358"/>
        <v/>
      </c>
      <c r="X182" t="str">
        <f t="shared" si="359"/>
        <v/>
      </c>
      <c r="Y182">
        <f t="shared" si="360"/>
        <v>15</v>
      </c>
      <c r="Z182">
        <f t="shared" si="361"/>
        <v>20</v>
      </c>
      <c r="AA182">
        <f t="shared" si="362"/>
        <v>15</v>
      </c>
      <c r="AB182">
        <f t="shared" si="363"/>
        <v>20</v>
      </c>
      <c r="AC182">
        <f t="shared" si="364"/>
        <v>15</v>
      </c>
      <c r="AD182">
        <f t="shared" si="365"/>
        <v>20</v>
      </c>
      <c r="AE182">
        <f t="shared" si="411"/>
        <v>15</v>
      </c>
      <c r="AF182">
        <f t="shared" si="412"/>
        <v>20</v>
      </c>
      <c r="AG182">
        <f t="shared" si="366"/>
        <v>15</v>
      </c>
      <c r="AH182">
        <f t="shared" si="367"/>
        <v>20</v>
      </c>
      <c r="AI182">
        <f t="shared" si="368"/>
        <v>15</v>
      </c>
      <c r="AJ182">
        <f t="shared" si="369"/>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274</v>
      </c>
      <c r="AV182" s="3" t="s">
        <v>281</v>
      </c>
      <c r="AW182" s="3" t="s">
        <v>282</v>
      </c>
      <c r="AX182"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01"/>
        <v/>
      </c>
      <c r="AZ182" t="str">
        <f t="shared" si="402"/>
        <v/>
      </c>
      <c r="BA182" t="str">
        <f t="shared" si="403"/>
        <v>&lt;img src=@img/hard.png@&gt;</v>
      </c>
      <c r="BB182" t="str">
        <f t="shared" si="404"/>
        <v>&lt;img src=@img/drinkicon.png@&gt;</v>
      </c>
      <c r="BC182" t="str">
        <f t="shared" si="405"/>
        <v/>
      </c>
      <c r="BD182" t="str">
        <f t="shared" si="406"/>
        <v>&lt;img src=@img/hard.png@&gt;&lt;img src=@img/drinkicon.png@&gt;</v>
      </c>
      <c r="BE182" t="str">
        <f t="shared" si="407"/>
        <v>drink hard low old</v>
      </c>
      <c r="BF182" t="str">
        <f t="shared" si="408"/>
        <v>Old Town</v>
      </c>
      <c r="BG182">
        <v>40.587409999999998</v>
      </c>
      <c r="BH182">
        <v>-105.07661</v>
      </c>
      <c r="BI182" t="str">
        <f t="shared" si="399"/>
        <v>[40.58741,-105.07661],</v>
      </c>
    </row>
    <row r="183" spans="2:64" ht="21" customHeight="1" x14ac:dyDescent="0.35">
      <c r="B183" t="s">
        <v>572</v>
      </c>
      <c r="C183" t="s">
        <v>283</v>
      </c>
      <c r="G183" s="6" t="s">
        <v>573</v>
      </c>
      <c r="W183" t="str">
        <f t="shared" si="358"/>
        <v/>
      </c>
      <c r="X183" t="str">
        <f t="shared" si="359"/>
        <v/>
      </c>
      <c r="Y183" t="str">
        <f t="shared" si="360"/>
        <v/>
      </c>
      <c r="Z183" t="str">
        <f t="shared" si="361"/>
        <v/>
      </c>
      <c r="AA183" t="str">
        <f t="shared" si="362"/>
        <v/>
      </c>
      <c r="AB183" t="str">
        <f t="shared" si="363"/>
        <v/>
      </c>
      <c r="AC183" t="str">
        <f t="shared" si="364"/>
        <v/>
      </c>
      <c r="AD183" t="str">
        <f t="shared" si="365"/>
        <v/>
      </c>
      <c r="AE183" t="str">
        <f t="shared" si="411"/>
        <v/>
      </c>
      <c r="AF183" t="str">
        <f t="shared" si="412"/>
        <v/>
      </c>
      <c r="AG183" t="str">
        <f t="shared" si="366"/>
        <v/>
      </c>
      <c r="AH183" t="str">
        <f t="shared" si="367"/>
        <v/>
      </c>
      <c r="AI183" t="str">
        <f t="shared" si="368"/>
        <v/>
      </c>
      <c r="AJ183" t="str">
        <f t="shared" si="369"/>
        <v/>
      </c>
      <c r="AK183" t="str">
        <f t="shared" si="317"/>
        <v/>
      </c>
      <c r="AL183" t="str">
        <f t="shared" si="318"/>
        <v/>
      </c>
      <c r="AM183" t="str">
        <f t="shared" si="319"/>
        <v/>
      </c>
      <c r="AN183" t="str">
        <f t="shared" si="320"/>
        <v/>
      </c>
      <c r="AO183" t="str">
        <f t="shared" si="321"/>
        <v/>
      </c>
      <c r="AP183" t="str">
        <f t="shared" si="322"/>
        <v/>
      </c>
      <c r="AQ183" t="str">
        <f t="shared" si="323"/>
        <v/>
      </c>
      <c r="AU183" t="s">
        <v>27</v>
      </c>
      <c r="AV183" s="3" t="s">
        <v>282</v>
      </c>
      <c r="AW183" s="3" t="s">
        <v>282</v>
      </c>
      <c r="AX183"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01"/>
        <v/>
      </c>
      <c r="AZ183" t="str">
        <f t="shared" si="402"/>
        <v/>
      </c>
      <c r="BA183" t="str">
        <f t="shared" si="403"/>
        <v>&lt;img src=@img/medium.png@&gt;</v>
      </c>
      <c r="BB183" t="str">
        <f t="shared" si="404"/>
        <v/>
      </c>
      <c r="BC183" t="str">
        <f t="shared" si="405"/>
        <v/>
      </c>
      <c r="BD183" t="str">
        <f t="shared" si="406"/>
        <v>&lt;img src=@img/medium.png@&gt;</v>
      </c>
      <c r="BE183" t="str">
        <f t="shared" si="407"/>
        <v>medium  campus</v>
      </c>
      <c r="BF183" t="str">
        <f t="shared" si="408"/>
        <v>Near Campus</v>
      </c>
      <c r="BG183">
        <v>40.578440000000001</v>
      </c>
      <c r="BH183">
        <v>-105.07856</v>
      </c>
      <c r="BI183" t="str">
        <f t="shared" si="399"/>
        <v>[40.57844,-105.07856],</v>
      </c>
    </row>
    <row r="184" spans="2:64" ht="21" customHeight="1" x14ac:dyDescent="0.35">
      <c r="B184" t="s">
        <v>263</v>
      </c>
      <c r="C184" t="s">
        <v>395</v>
      </c>
      <c r="D184" t="s">
        <v>264</v>
      </c>
      <c r="E184" t="s">
        <v>52</v>
      </c>
      <c r="G184" s="6" t="s">
        <v>270</v>
      </c>
      <c r="H184">
        <v>1100</v>
      </c>
      <c r="I184">
        <v>1900</v>
      </c>
      <c r="J184">
        <v>1100</v>
      </c>
      <c r="K184">
        <v>2400</v>
      </c>
      <c r="L184">
        <v>1100</v>
      </c>
      <c r="M184">
        <v>2300</v>
      </c>
      <c r="N184">
        <v>1100</v>
      </c>
      <c r="O184">
        <v>2400</v>
      </c>
      <c r="P184">
        <v>1100</v>
      </c>
      <c r="Q184">
        <v>2400</v>
      </c>
      <c r="R184">
        <v>1100</v>
      </c>
      <c r="S184">
        <v>1900</v>
      </c>
      <c r="T184">
        <v>1100</v>
      </c>
      <c r="U184">
        <v>1900</v>
      </c>
      <c r="V184" t="s">
        <v>753</v>
      </c>
      <c r="W184">
        <f t="shared" si="358"/>
        <v>11</v>
      </c>
      <c r="X184">
        <f t="shared" si="359"/>
        <v>19</v>
      </c>
      <c r="Y184">
        <f t="shared" si="360"/>
        <v>11</v>
      </c>
      <c r="Z184">
        <f t="shared" si="361"/>
        <v>24</v>
      </c>
      <c r="AA184">
        <f t="shared" si="362"/>
        <v>11</v>
      </c>
      <c r="AB184">
        <f t="shared" si="363"/>
        <v>23</v>
      </c>
      <c r="AC184">
        <f t="shared" si="364"/>
        <v>11</v>
      </c>
      <c r="AD184">
        <f t="shared" si="365"/>
        <v>24</v>
      </c>
      <c r="AE184">
        <f t="shared" si="411"/>
        <v>11</v>
      </c>
      <c r="AF184">
        <f t="shared" si="412"/>
        <v>24</v>
      </c>
      <c r="AG184">
        <f t="shared" si="366"/>
        <v>11</v>
      </c>
      <c r="AH184">
        <f t="shared" si="367"/>
        <v>19</v>
      </c>
      <c r="AI184">
        <f t="shared" si="368"/>
        <v>11</v>
      </c>
      <c r="AJ184">
        <f t="shared" si="369"/>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340</v>
      </c>
      <c r="AU184" t="s">
        <v>274</v>
      </c>
      <c r="AV184" s="3" t="s">
        <v>281</v>
      </c>
      <c r="AW184" s="3" t="s">
        <v>281</v>
      </c>
      <c r="AX184"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401"/>
        <v/>
      </c>
      <c r="AZ184" t="str">
        <f t="shared" si="402"/>
        <v/>
      </c>
      <c r="BA184" t="str">
        <f t="shared" si="403"/>
        <v>&lt;img src=@img/hard.png@&gt;</v>
      </c>
      <c r="BB184" t="str">
        <f t="shared" si="404"/>
        <v>&lt;img src=@img/drinkicon.png@&gt;</v>
      </c>
      <c r="BC184" t="str">
        <f t="shared" si="405"/>
        <v>&lt;img src=@img/foodicon.png@&gt;</v>
      </c>
      <c r="BD184" t="str">
        <f t="shared" si="406"/>
        <v>&lt;img src=@img/hard.png@&gt;&lt;img src=@img/drinkicon.png@&gt;&lt;img src=@img/foodicon.png@&gt;</v>
      </c>
      <c r="BE184" t="str">
        <f t="shared" si="407"/>
        <v>drink food hard low old</v>
      </c>
      <c r="BF184" t="str">
        <f t="shared" si="408"/>
        <v>Old Town</v>
      </c>
      <c r="BG184">
        <v>40.587395000000001</v>
      </c>
      <c r="BH184">
        <v>-105.078292</v>
      </c>
      <c r="BI184" t="str">
        <f t="shared" si="399"/>
        <v>[40.587395,-105.078292],</v>
      </c>
      <c r="BK184" t="str">
        <f>IF(BJ184&gt;0,"&lt;img src=@img/kidicon.png@&gt;","")</f>
        <v/>
      </c>
    </row>
    <row r="185" spans="2:64" ht="21" customHeight="1" x14ac:dyDescent="0.35">
      <c r="B185" t="s">
        <v>370</v>
      </c>
      <c r="C185" t="s">
        <v>395</v>
      </c>
      <c r="D185" t="s">
        <v>347</v>
      </c>
      <c r="E185" t="s">
        <v>400</v>
      </c>
      <c r="G185" s="6" t="s">
        <v>403</v>
      </c>
      <c r="H185">
        <v>1500</v>
      </c>
      <c r="I185">
        <v>1800</v>
      </c>
      <c r="J185">
        <v>1500</v>
      </c>
      <c r="K185">
        <v>1800</v>
      </c>
      <c r="L185">
        <v>1500</v>
      </c>
      <c r="M185">
        <v>1800</v>
      </c>
      <c r="N185">
        <v>1100</v>
      </c>
      <c r="O185">
        <v>2100</v>
      </c>
      <c r="P185">
        <v>1500</v>
      </c>
      <c r="Q185">
        <v>1800</v>
      </c>
      <c r="R185">
        <v>1500</v>
      </c>
      <c r="S185">
        <v>1800</v>
      </c>
      <c r="T185">
        <v>1500</v>
      </c>
      <c r="U185">
        <v>1800</v>
      </c>
      <c r="V185" t="s">
        <v>727</v>
      </c>
      <c r="W185">
        <f t="shared" si="358"/>
        <v>15</v>
      </c>
      <c r="X185">
        <f t="shared" si="359"/>
        <v>18</v>
      </c>
      <c r="Y185">
        <f t="shared" si="360"/>
        <v>15</v>
      </c>
      <c r="Z185">
        <f t="shared" si="361"/>
        <v>18</v>
      </c>
      <c r="AA185">
        <f t="shared" si="362"/>
        <v>15</v>
      </c>
      <c r="AB185">
        <f t="shared" si="363"/>
        <v>18</v>
      </c>
      <c r="AC185">
        <f t="shared" si="364"/>
        <v>11</v>
      </c>
      <c r="AD185">
        <f t="shared" si="365"/>
        <v>21</v>
      </c>
      <c r="AE185">
        <f t="shared" si="411"/>
        <v>15</v>
      </c>
      <c r="AF185">
        <f t="shared" si="412"/>
        <v>18</v>
      </c>
      <c r="AG185">
        <f t="shared" si="366"/>
        <v>15</v>
      </c>
      <c r="AH185">
        <f t="shared" si="367"/>
        <v>18</v>
      </c>
      <c r="AI185">
        <f t="shared" si="368"/>
        <v>15</v>
      </c>
      <c r="AJ185">
        <f t="shared" si="369"/>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371</v>
      </c>
      <c r="AS185" t="s">
        <v>271</v>
      </c>
      <c r="AU185" t="s">
        <v>27</v>
      </c>
      <c r="AV185" s="3" t="s">
        <v>281</v>
      </c>
      <c r="AW185" s="3" t="s">
        <v>281</v>
      </c>
      <c r="AX185"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01"/>
        <v>&lt;img src=@img/outdoor.png@&gt;</v>
      </c>
      <c r="AZ185" t="str">
        <f t="shared" si="402"/>
        <v/>
      </c>
      <c r="BA185" t="str">
        <f t="shared" si="403"/>
        <v>&lt;img src=@img/medium.png@&gt;</v>
      </c>
      <c r="BB185" t="str">
        <f t="shared" si="404"/>
        <v>&lt;img src=@img/drinkicon.png@&gt;</v>
      </c>
      <c r="BC185" t="str">
        <f t="shared" si="405"/>
        <v>&lt;img src=@img/foodicon.png@&gt;</v>
      </c>
      <c r="BD185" t="str">
        <f t="shared" si="406"/>
        <v>&lt;img src=@img/outdoor.png@&gt;&lt;img src=@img/medium.png@&gt;&lt;img src=@img/drinkicon.png@&gt;&lt;img src=@img/foodicon.png@&gt;</v>
      </c>
      <c r="BE185" t="str">
        <f t="shared" si="407"/>
        <v>outdoor drink food medium med old</v>
      </c>
      <c r="BF185" t="str">
        <f t="shared" si="408"/>
        <v>Old Town</v>
      </c>
      <c r="BG185">
        <v>40.589368999999998</v>
      </c>
      <c r="BH185">
        <v>-105.07445800000001</v>
      </c>
      <c r="BI185" t="str">
        <f t="shared" si="399"/>
        <v>[40.589369,-105.074458],</v>
      </c>
      <c r="BK185" t="str">
        <f>IF(BJ185&gt;0,"&lt;img src=@img/kidicon.png@&gt;","")</f>
        <v/>
      </c>
    </row>
    <row r="186" spans="2:64" ht="21" customHeight="1" x14ac:dyDescent="0.35">
      <c r="B186" t="s">
        <v>663</v>
      </c>
      <c r="C186" t="s">
        <v>395</v>
      </c>
      <c r="E186" t="s">
        <v>400</v>
      </c>
      <c r="G186" s="6" t="s">
        <v>672</v>
      </c>
      <c r="W186" t="str">
        <f t="shared" ref="W186:W196" si="413">IF(H186&gt;0,H186/100,"")</f>
        <v/>
      </c>
      <c r="X186" t="str">
        <f t="shared" ref="X186:X196" si="414">IF(I186&gt;0,I186/100,"")</f>
        <v/>
      </c>
      <c r="Y186" t="str">
        <f t="shared" ref="Y186:Y196" si="415">IF(J186&gt;0,J186/100,"")</f>
        <v/>
      </c>
      <c r="Z186" t="str">
        <f t="shared" ref="Z186:Z196" si="416">IF(K186&gt;0,K186/100,"")</f>
        <v/>
      </c>
      <c r="AA186" t="str">
        <f t="shared" ref="AA186:AA196" si="417">IF(L186&gt;0,L186/100,"")</f>
        <v/>
      </c>
      <c r="AB186" t="str">
        <f t="shared" ref="AB186:AB196" si="418">IF(M186&gt;0,M186/100,"")</f>
        <v/>
      </c>
      <c r="AC186" t="str">
        <f t="shared" ref="AC186:AC196" si="419">IF(N186&gt;0,N186/100,"")</f>
        <v/>
      </c>
      <c r="AD186" t="str">
        <f t="shared" ref="AD186:AD196" si="420">IF(O186&gt;0,O186/100,"")</f>
        <v/>
      </c>
      <c r="AG186" t="str">
        <f t="shared" ref="AG186:AG196" si="421">IF(R186&gt;0,R186/100,"")</f>
        <v/>
      </c>
      <c r="AH186" t="str">
        <f t="shared" ref="AH186:AH196" si="422">IF(S186&gt;0,S186/100,"")</f>
        <v/>
      </c>
      <c r="AI186" t="str">
        <f t="shared" ref="AI186:AI196" si="423">IF(T186&gt;0,T186/100,"")</f>
        <v/>
      </c>
      <c r="AJ186" t="str">
        <f t="shared" ref="AJ186:AJ196" si="424">IF(U186&gt;0,U186/100,"")</f>
        <v/>
      </c>
      <c r="AK186" t="str">
        <f t="shared" si="317"/>
        <v/>
      </c>
      <c r="AL186" t="str">
        <f t="shared" si="318"/>
        <v/>
      </c>
      <c r="AM186" t="str">
        <f t="shared" si="319"/>
        <v/>
      </c>
      <c r="AN186" t="str">
        <f t="shared" si="320"/>
        <v/>
      </c>
      <c r="AO186" t="str">
        <f t="shared" si="321"/>
        <v/>
      </c>
      <c r="AP186" t="str">
        <f t="shared" si="322"/>
        <v/>
      </c>
      <c r="AQ186" t="str">
        <f t="shared" si="323"/>
        <v/>
      </c>
      <c r="AR186" t="s">
        <v>673</v>
      </c>
      <c r="AU186" t="s">
        <v>275</v>
      </c>
      <c r="AV186" s="3" t="s">
        <v>282</v>
      </c>
      <c r="AW186" s="3" t="s">
        <v>282</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x14ac:dyDescent="0.35">
      <c r="B187" t="s">
        <v>661</v>
      </c>
      <c r="C187" t="s">
        <v>395</v>
      </c>
      <c r="E187" t="s">
        <v>52</v>
      </c>
      <c r="G187" t="s">
        <v>668</v>
      </c>
      <c r="J187">
        <v>1500</v>
      </c>
      <c r="K187">
        <v>1800</v>
      </c>
      <c r="L187">
        <v>1500</v>
      </c>
      <c r="M187">
        <v>1800</v>
      </c>
      <c r="N187">
        <v>1500</v>
      </c>
      <c r="O187">
        <v>1800</v>
      </c>
      <c r="P187">
        <v>1500</v>
      </c>
      <c r="Q187">
        <v>1800</v>
      </c>
      <c r="R187">
        <v>1500</v>
      </c>
      <c r="S187">
        <v>1800</v>
      </c>
      <c r="V187" t="s">
        <v>746</v>
      </c>
      <c r="W187" t="str">
        <f t="shared" si="413"/>
        <v/>
      </c>
      <c r="X187" t="str">
        <f t="shared" si="414"/>
        <v/>
      </c>
      <c r="Y187">
        <f t="shared" si="415"/>
        <v>15</v>
      </c>
      <c r="Z187">
        <f t="shared" si="416"/>
        <v>18</v>
      </c>
      <c r="AA187">
        <f t="shared" si="417"/>
        <v>15</v>
      </c>
      <c r="AB187">
        <f t="shared" si="418"/>
        <v>18</v>
      </c>
      <c r="AC187">
        <f t="shared" si="419"/>
        <v>15</v>
      </c>
      <c r="AD187">
        <f t="shared" si="420"/>
        <v>18</v>
      </c>
      <c r="AG187">
        <f t="shared" si="421"/>
        <v>15</v>
      </c>
      <c r="AH187">
        <f t="shared" si="422"/>
        <v>18</v>
      </c>
      <c r="AI187" t="str">
        <f t="shared" si="423"/>
        <v/>
      </c>
      <c r="AJ187" t="str">
        <f t="shared" si="424"/>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669</v>
      </c>
      <c r="AS187" t="s">
        <v>271</v>
      </c>
      <c r="AU187" t="s">
        <v>27</v>
      </c>
      <c r="AV187" s="3" t="s">
        <v>281</v>
      </c>
      <c r="AW187" s="3" t="s">
        <v>282</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x14ac:dyDescent="0.35">
      <c r="B188" t="s">
        <v>574</v>
      </c>
      <c r="C188" t="s">
        <v>398</v>
      </c>
      <c r="G188" s="6" t="s">
        <v>575</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ref="AE188:AF191" si="425">IF(P188&gt;0,P188/100,"")</f>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R188" s="11" t="s">
        <v>576</v>
      </c>
      <c r="AU188" t="s">
        <v>27</v>
      </c>
      <c r="AV188" s="3" t="s">
        <v>282</v>
      </c>
      <c r="AW188" s="3" t="s">
        <v>282</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x14ac:dyDescent="0.35">
      <c r="B189" t="s">
        <v>590</v>
      </c>
      <c r="E189" t="s">
        <v>400</v>
      </c>
      <c r="G189" t="s">
        <v>609</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U189" t="s">
        <v>275</v>
      </c>
      <c r="AV189" s="3" t="s">
        <v>282</v>
      </c>
      <c r="AW189" s="3" t="s">
        <v>282</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x14ac:dyDescent="0.35">
      <c r="B190" t="s">
        <v>122</v>
      </c>
      <c r="C190" t="s">
        <v>283</v>
      </c>
      <c r="D190" t="s">
        <v>123</v>
      </c>
      <c r="E190" t="s">
        <v>52</v>
      </c>
      <c r="G190" s="1" t="s">
        <v>124</v>
      </c>
      <c r="W190" t="str">
        <f t="shared" si="413"/>
        <v/>
      </c>
      <c r="X190" t="str">
        <f t="shared" si="414"/>
        <v/>
      </c>
      <c r="Y190" t="str">
        <f t="shared" si="415"/>
        <v/>
      </c>
      <c r="Z190" t="str">
        <f t="shared" si="416"/>
        <v/>
      </c>
      <c r="AA190" t="str">
        <f t="shared" si="417"/>
        <v/>
      </c>
      <c r="AB190" t="str">
        <f t="shared" si="418"/>
        <v/>
      </c>
      <c r="AC190" t="str">
        <f t="shared" si="419"/>
        <v/>
      </c>
      <c r="AD190" t="str">
        <f t="shared" si="420"/>
        <v/>
      </c>
      <c r="AE190" t="str">
        <f t="shared" si="425"/>
        <v/>
      </c>
      <c r="AF190" t="str">
        <f t="shared" si="425"/>
        <v/>
      </c>
      <c r="AG190" t="str">
        <f t="shared" si="421"/>
        <v/>
      </c>
      <c r="AH190" t="str">
        <f t="shared" si="422"/>
        <v/>
      </c>
      <c r="AI190" t="str">
        <f t="shared" si="423"/>
        <v/>
      </c>
      <c r="AJ190" t="str">
        <f t="shared" si="424"/>
        <v/>
      </c>
      <c r="AK190" t="str">
        <f t="shared" si="317"/>
        <v/>
      </c>
      <c r="AL190" t="str">
        <f t="shared" si="318"/>
        <v/>
      </c>
      <c r="AM190" t="str">
        <f t="shared" si="319"/>
        <v/>
      </c>
      <c r="AN190" t="str">
        <f t="shared" si="320"/>
        <v/>
      </c>
      <c r="AO190" t="str">
        <f t="shared" si="321"/>
        <v/>
      </c>
      <c r="AP190" t="str">
        <f t="shared" si="322"/>
        <v/>
      </c>
      <c r="AQ190" t="str">
        <f t="shared" si="323"/>
        <v/>
      </c>
      <c r="AR190" s="2" t="s">
        <v>304</v>
      </c>
      <c r="AS190" t="s">
        <v>271</v>
      </c>
      <c r="AT190" t="s">
        <v>280</v>
      </c>
      <c r="AU190" t="s">
        <v>27</v>
      </c>
      <c r="AV190" s="3" t="s">
        <v>282</v>
      </c>
      <c r="AW190" s="3" t="s">
        <v>282</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x14ac:dyDescent="0.35">
      <c r="B191" t="s">
        <v>803</v>
      </c>
      <c r="C191" t="s">
        <v>284</v>
      </c>
      <c r="D191" t="s">
        <v>347</v>
      </c>
      <c r="E191" t="s">
        <v>400</v>
      </c>
      <c r="G191" s="1" t="s">
        <v>489</v>
      </c>
      <c r="H191">
        <v>930</v>
      </c>
      <c r="I191">
        <v>2400</v>
      </c>
      <c r="J191">
        <v>1100</v>
      </c>
      <c r="K191">
        <v>2400</v>
      </c>
      <c r="L191">
        <v>1100</v>
      </c>
      <c r="M191">
        <v>2400</v>
      </c>
      <c r="N191">
        <v>1100</v>
      </c>
      <c r="O191">
        <v>2400</v>
      </c>
      <c r="P191">
        <v>1100</v>
      </c>
      <c r="Q191">
        <v>2400</v>
      </c>
      <c r="R191">
        <v>1100</v>
      </c>
      <c r="S191">
        <v>2400</v>
      </c>
      <c r="T191">
        <v>930</v>
      </c>
      <c r="U191">
        <v>200</v>
      </c>
      <c r="V191" t="s">
        <v>737</v>
      </c>
      <c r="W191">
        <f t="shared" si="413"/>
        <v>9.3000000000000007</v>
      </c>
      <c r="X191">
        <f t="shared" si="414"/>
        <v>24</v>
      </c>
      <c r="Y191">
        <f t="shared" si="415"/>
        <v>11</v>
      </c>
      <c r="Z191">
        <f t="shared" si="416"/>
        <v>24</v>
      </c>
      <c r="AA191">
        <f t="shared" si="417"/>
        <v>11</v>
      </c>
      <c r="AB191">
        <f t="shared" si="418"/>
        <v>24</v>
      </c>
      <c r="AC191">
        <f t="shared" si="419"/>
        <v>11</v>
      </c>
      <c r="AD191">
        <f t="shared" si="420"/>
        <v>24</v>
      </c>
      <c r="AE191">
        <f t="shared" si="425"/>
        <v>11</v>
      </c>
      <c r="AF191">
        <f t="shared" si="425"/>
        <v>24</v>
      </c>
      <c r="AG191">
        <f t="shared" si="421"/>
        <v>11</v>
      </c>
      <c r="AH191">
        <f t="shared" si="422"/>
        <v>24</v>
      </c>
      <c r="AI191">
        <f t="shared" si="423"/>
        <v>9.3000000000000007</v>
      </c>
      <c r="AJ191">
        <f t="shared" si="424"/>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490</v>
      </c>
      <c r="AS191" t="s">
        <v>271</v>
      </c>
      <c r="AU191" t="s">
        <v>275</v>
      </c>
      <c r="AV191" s="3" t="s">
        <v>281</v>
      </c>
      <c r="AW191" s="3" t="s">
        <v>281</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x14ac:dyDescent="0.35">
      <c r="B192" t="s">
        <v>577</v>
      </c>
      <c r="C192" t="s">
        <v>284</v>
      </c>
      <c r="G192" s="6" t="s">
        <v>578</v>
      </c>
      <c r="J192">
        <v>1100</v>
      </c>
      <c r="K192">
        <v>2400</v>
      </c>
      <c r="L192">
        <v>1100</v>
      </c>
      <c r="M192">
        <v>2400</v>
      </c>
      <c r="N192">
        <v>1100</v>
      </c>
      <c r="O192">
        <v>2400</v>
      </c>
      <c r="V192" t="s">
        <v>736</v>
      </c>
      <c r="W192" t="str">
        <f t="shared" si="413"/>
        <v/>
      </c>
      <c r="X192" t="str">
        <f t="shared" si="414"/>
        <v/>
      </c>
      <c r="Y192">
        <f t="shared" si="415"/>
        <v>11</v>
      </c>
      <c r="Z192">
        <f t="shared" si="416"/>
        <v>24</v>
      </c>
      <c r="AA192">
        <f t="shared" si="417"/>
        <v>11</v>
      </c>
      <c r="AB192">
        <f t="shared" si="418"/>
        <v>24</v>
      </c>
      <c r="AC192">
        <f t="shared" si="419"/>
        <v>11</v>
      </c>
      <c r="AD192">
        <f t="shared" si="420"/>
        <v>24</v>
      </c>
      <c r="AG192" t="str">
        <f t="shared" si="421"/>
        <v/>
      </c>
      <c r="AH192" t="str">
        <f t="shared" si="422"/>
        <v/>
      </c>
      <c r="AI192" t="str">
        <f t="shared" si="423"/>
        <v/>
      </c>
      <c r="AJ192" t="str">
        <f t="shared" si="424"/>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579</v>
      </c>
      <c r="AU192" t="s">
        <v>275</v>
      </c>
      <c r="AV192" s="3" t="s">
        <v>282</v>
      </c>
      <c r="AW192" s="3" t="s">
        <v>281</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x14ac:dyDescent="0.35">
      <c r="B193" t="s">
        <v>207</v>
      </c>
      <c r="C193" t="s">
        <v>395</v>
      </c>
      <c r="D193" t="s">
        <v>139</v>
      </c>
      <c r="E193" t="s">
        <v>400</v>
      </c>
      <c r="G193" t="s">
        <v>208</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s="5" t="s">
        <v>243</v>
      </c>
      <c r="AU193" t="s">
        <v>27</v>
      </c>
      <c r="AV193" s="3" t="s">
        <v>282</v>
      </c>
      <c r="AW193" s="3" t="s">
        <v>282</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x14ac:dyDescent="0.35">
      <c r="B194" t="s">
        <v>47</v>
      </c>
      <c r="C194" t="s">
        <v>284</v>
      </c>
      <c r="D194" t="s">
        <v>48</v>
      </c>
      <c r="E194" t="s">
        <v>400</v>
      </c>
      <c r="G194" s="1" t="s">
        <v>49</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t="s">
        <v>219</v>
      </c>
      <c r="AU194" t="s">
        <v>275</v>
      </c>
      <c r="AV194" s="3" t="s">
        <v>282</v>
      </c>
      <c r="AW194" s="3" t="s">
        <v>282</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x14ac:dyDescent="0.35">
      <c r="B195" t="s">
        <v>580</v>
      </c>
      <c r="C195" t="s">
        <v>398</v>
      </c>
      <c r="G195" s="6" t="s">
        <v>581</v>
      </c>
      <c r="W195" t="str">
        <f t="shared" si="413"/>
        <v/>
      </c>
      <c r="X195" t="str">
        <f t="shared" si="414"/>
        <v/>
      </c>
      <c r="Y195" t="str">
        <f t="shared" si="415"/>
        <v/>
      </c>
      <c r="Z195" t="str">
        <f t="shared" si="416"/>
        <v/>
      </c>
      <c r="AA195" t="str">
        <f t="shared" si="417"/>
        <v/>
      </c>
      <c r="AB195" t="str">
        <f t="shared" si="418"/>
        <v/>
      </c>
      <c r="AC195" t="str">
        <f t="shared" si="419"/>
        <v/>
      </c>
      <c r="AD195" t="str">
        <f t="shared" si="420"/>
        <v/>
      </c>
      <c r="AG195" t="str">
        <f t="shared" si="421"/>
        <v/>
      </c>
      <c r="AH195" t="str">
        <f t="shared" si="422"/>
        <v/>
      </c>
      <c r="AI195" t="str">
        <f t="shared" si="423"/>
        <v/>
      </c>
      <c r="AJ195" t="str">
        <f t="shared" si="424"/>
        <v/>
      </c>
      <c r="AK195" t="str">
        <f t="shared" si="317"/>
        <v/>
      </c>
      <c r="AL195" t="str">
        <f t="shared" si="318"/>
        <v/>
      </c>
      <c r="AM195" t="str">
        <f t="shared" si="319"/>
        <v/>
      </c>
      <c r="AN195" t="str">
        <f t="shared" si="320"/>
        <v/>
      </c>
      <c r="AO195" t="str">
        <f t="shared" si="321"/>
        <v/>
      </c>
      <c r="AP195" t="str">
        <f t="shared" si="322"/>
        <v/>
      </c>
      <c r="AQ195" t="str">
        <f t="shared" si="323"/>
        <v/>
      </c>
      <c r="AR195" s="11" t="s">
        <v>582</v>
      </c>
      <c r="AS195" t="s">
        <v>271</v>
      </c>
      <c r="AU195" t="s">
        <v>27</v>
      </c>
      <c r="AV195" s="3" t="s">
        <v>282</v>
      </c>
      <c r="AW195" s="3" t="s">
        <v>282</v>
      </c>
      <c r="AX195" s="4" t="str">
        <f t="shared" ref="AX195:AX196" si="42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27">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28">CONCATENATE("[",BG195,",",BH195,"],")</f>
        <v>[40.57488,-105.10039],</v>
      </c>
    </row>
    <row r="196" spans="2:63" ht="21" customHeight="1" x14ac:dyDescent="0.35">
      <c r="B196" t="s">
        <v>209</v>
      </c>
      <c r="C196" t="s">
        <v>397</v>
      </c>
      <c r="D196" t="s">
        <v>247</v>
      </c>
      <c r="E196" t="s">
        <v>400</v>
      </c>
      <c r="G196" t="s">
        <v>210</v>
      </c>
      <c r="J196">
        <v>1800</v>
      </c>
      <c r="K196">
        <v>2100</v>
      </c>
      <c r="L196">
        <v>1300</v>
      </c>
      <c r="M196">
        <v>1600</v>
      </c>
      <c r="V196" t="s">
        <v>695</v>
      </c>
      <c r="W196" t="str">
        <f t="shared" si="413"/>
        <v/>
      </c>
      <c r="X196" t="str">
        <f t="shared" si="414"/>
        <v/>
      </c>
      <c r="Y196">
        <f t="shared" si="415"/>
        <v>18</v>
      </c>
      <c r="Z196">
        <f t="shared" si="416"/>
        <v>21</v>
      </c>
      <c r="AA196">
        <f t="shared" si="417"/>
        <v>13</v>
      </c>
      <c r="AB196">
        <f t="shared" si="418"/>
        <v>16</v>
      </c>
      <c r="AC196" t="str">
        <f t="shared" si="419"/>
        <v/>
      </c>
      <c r="AD196" t="str">
        <f t="shared" si="420"/>
        <v/>
      </c>
      <c r="AG196" t="str">
        <f t="shared" si="421"/>
        <v/>
      </c>
      <c r="AH196" t="str">
        <f t="shared" si="422"/>
        <v/>
      </c>
      <c r="AI196" t="str">
        <f t="shared" si="423"/>
        <v/>
      </c>
      <c r="AJ196" t="str">
        <f t="shared" si="424"/>
        <v/>
      </c>
      <c r="AK196" t="str">
        <f t="shared" si="317"/>
        <v/>
      </c>
      <c r="AL196" t="str">
        <f t="shared" si="318"/>
        <v>6pm-9pm</v>
      </c>
      <c r="AM196" t="str">
        <f t="shared" si="319"/>
        <v>1pm-4pm</v>
      </c>
      <c r="AN196" t="str">
        <f t="shared" si="320"/>
        <v/>
      </c>
      <c r="AO196" t="str">
        <f t="shared" si="321"/>
        <v/>
      </c>
      <c r="AP196" t="str">
        <f t="shared" si="322"/>
        <v/>
      </c>
      <c r="AQ196" t="str">
        <f t="shared" si="323"/>
        <v/>
      </c>
      <c r="AR196" s="10" t="s">
        <v>332</v>
      </c>
      <c r="AS196" t="s">
        <v>271</v>
      </c>
      <c r="AT196" t="s">
        <v>280</v>
      </c>
      <c r="AU196" t="s">
        <v>27</v>
      </c>
      <c r="AV196" s="3" t="s">
        <v>281</v>
      </c>
      <c r="AW196" s="3" t="s">
        <v>282</v>
      </c>
      <c r="AX196"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27"/>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28"/>
        <v>[40.522742,-105.078374],</v>
      </c>
      <c r="BK196" t="str">
        <f>IF(BJ196&gt;0,"&lt;img src=@img/kidicon.png@&gt;","")</f>
        <v/>
      </c>
    </row>
  </sheetData>
  <autoFilter ref="C2:C191" xr:uid="{00000000-0009-0000-0000-000000000000}"/>
  <sortState xmlns:xlrd2="http://schemas.microsoft.com/office/spreadsheetml/2017/richdata2" ref="B2:BL196">
    <sortCondition ref="B2:B196"/>
  </sortState>
  <hyperlinks>
    <hyperlink ref="G135" r:id="rId1" display="https://www.google.com/maps/dir/Current+Location/101 S. College Avenue, Fort Collins, CO 80524" xr:uid="{00000000-0004-0000-0000-000000000000}"/>
    <hyperlink ref="AR41" r:id="rId2" xr:uid="{00000000-0004-0000-0000-000001000000}"/>
    <hyperlink ref="AR96" r:id="rId3" xr:uid="{00000000-0004-0000-0000-000002000000}"/>
    <hyperlink ref="AR28" r:id="rId4" xr:uid="{00000000-0004-0000-0000-000003000000}"/>
    <hyperlink ref="AR113" r:id="rId5" xr:uid="{00000000-0004-0000-0000-000004000000}"/>
    <hyperlink ref="AR20" r:id="rId6" xr:uid="{00000000-0004-0000-0000-000005000000}"/>
    <hyperlink ref="AR8" r:id="rId7" xr:uid="{00000000-0004-0000-0000-000006000000}"/>
    <hyperlink ref="AR52" r:id="rId8" xr:uid="{00000000-0004-0000-0000-000007000000}"/>
    <hyperlink ref="AR34" r:id="rId9" xr:uid="{00000000-0004-0000-0000-000008000000}"/>
    <hyperlink ref="AR62" r:id="rId10" xr:uid="{00000000-0004-0000-0000-000009000000}"/>
    <hyperlink ref="AR45" r:id="rId11" xr:uid="{00000000-0004-0000-0000-00000A000000}"/>
    <hyperlink ref="AR164" r:id="rId12" xr:uid="{00000000-0004-0000-0000-00000B000000}"/>
    <hyperlink ref="AR51" r:id="rId13" xr:uid="{00000000-0004-0000-0000-00000C000000}"/>
    <hyperlink ref="AR125" r:id="rId14" xr:uid="{00000000-0004-0000-0000-00000D000000}"/>
    <hyperlink ref="AR92" r:id="rId15" xr:uid="{00000000-0004-0000-0000-00000E000000}"/>
    <hyperlink ref="AR61" r:id="rId16" xr:uid="{00000000-0004-0000-0000-00000F000000}"/>
    <hyperlink ref="AR167" r:id="rId17" xr:uid="{00000000-0004-0000-0000-000010000000}"/>
    <hyperlink ref="AR151" r:id="rId18" xr:uid="{00000000-0004-0000-0000-000011000000}"/>
    <hyperlink ref="AR19" r:id="rId19" xr:uid="{00000000-0004-0000-0000-000012000000}"/>
    <hyperlink ref="AR10" r:id="rId20" xr:uid="{00000000-0004-0000-0000-000013000000}"/>
    <hyperlink ref="AR161" r:id="rId21" xr:uid="{00000000-0004-0000-0000-000014000000}"/>
    <hyperlink ref="AR88" r:id="rId22" xr:uid="{00000000-0004-0000-0000-000015000000}"/>
    <hyperlink ref="AR153" r:id="rId23" xr:uid="{00000000-0004-0000-0000-000016000000}"/>
    <hyperlink ref="AR110" r:id="rId24" xr:uid="{00000000-0004-0000-0000-000017000000}"/>
    <hyperlink ref="AR190" r:id="rId25" xr:uid="{00000000-0004-0000-0000-000018000000}"/>
    <hyperlink ref="AR90" r:id="rId26" xr:uid="{00000000-0004-0000-0000-000019000000}"/>
    <hyperlink ref="AR15" r:id="rId27" xr:uid="{00000000-0004-0000-0000-00001A000000}"/>
    <hyperlink ref="AR83" r:id="rId28" xr:uid="{00000000-0004-0000-0000-00001B000000}"/>
    <hyperlink ref="AR5" r:id="rId29" xr:uid="{00000000-0004-0000-0000-00001C000000}"/>
    <hyperlink ref="AR7" r:id="rId30" xr:uid="{00000000-0004-0000-0000-00001D000000}"/>
    <hyperlink ref="AR42" r:id="rId31" xr:uid="{00000000-0004-0000-0000-00001E000000}"/>
    <hyperlink ref="AR44" r:id="rId32" xr:uid="{00000000-0004-0000-0000-00001F000000}"/>
    <hyperlink ref="AR54" r:id="rId33" xr:uid="{00000000-0004-0000-0000-000020000000}"/>
    <hyperlink ref="AR79" r:id="rId34" xr:uid="{00000000-0004-0000-0000-000021000000}"/>
    <hyperlink ref="AR103" r:id="rId35" xr:uid="{00000000-0004-0000-0000-000022000000}"/>
    <hyperlink ref="AR112" r:id="rId36" xr:uid="{00000000-0004-0000-0000-000023000000}"/>
    <hyperlink ref="AR114" r:id="rId37" xr:uid="{00000000-0004-0000-0000-000024000000}"/>
    <hyperlink ref="AR135" r:id="rId38" xr:uid="{00000000-0004-0000-0000-000025000000}"/>
    <hyperlink ref="AR16" r:id="rId39" xr:uid="{00000000-0004-0000-0000-000026000000}"/>
    <hyperlink ref="AR24" r:id="rId40" xr:uid="{00000000-0004-0000-0000-000027000000}"/>
    <hyperlink ref="AR60" r:id="rId41" xr:uid="{00000000-0004-0000-0000-000028000000}"/>
    <hyperlink ref="AR77" r:id="rId42" xr:uid="{00000000-0004-0000-0000-000029000000}"/>
    <hyperlink ref="AR82" r:id="rId43" xr:uid="{00000000-0004-0000-0000-00002A000000}"/>
    <hyperlink ref="AR107" r:id="rId44" xr:uid="{00000000-0004-0000-0000-00002B000000}"/>
    <hyperlink ref="AR127" r:id="rId45" xr:uid="{00000000-0004-0000-0000-00002C000000}"/>
    <hyperlink ref="AR138" r:id="rId46" xr:uid="{00000000-0004-0000-0000-00002D000000}"/>
    <hyperlink ref="AR142" r:id="rId47" xr:uid="{00000000-0004-0000-0000-00002E000000}"/>
    <hyperlink ref="AR149" r:id="rId48" xr:uid="{00000000-0004-0000-0000-00002F000000}"/>
    <hyperlink ref="AR170" r:id="rId49" xr:uid="{00000000-0004-0000-0000-000030000000}"/>
    <hyperlink ref="AR181" r:id="rId50" xr:uid="{00000000-0004-0000-0000-000031000000}"/>
    <hyperlink ref="AR196" r:id="rId51" xr:uid="{00000000-0004-0000-0000-000032000000}"/>
    <hyperlink ref="AR23" r:id="rId52" xr:uid="{00000000-0004-0000-0000-000033000000}"/>
    <hyperlink ref="AR55" r:id="rId53" xr:uid="{00000000-0004-0000-0000-000034000000}"/>
    <hyperlink ref="AR64" r:id="rId54" xr:uid="{00000000-0004-0000-0000-000035000000}"/>
    <hyperlink ref="AR65" r:id="rId55" xr:uid="{00000000-0004-0000-0000-000036000000}"/>
    <hyperlink ref="AR75" r:id="rId56" xr:uid="{00000000-0004-0000-0000-000037000000}"/>
    <hyperlink ref="AR98" r:id="rId57" xr:uid="{00000000-0004-0000-0000-000038000000}"/>
    <hyperlink ref="AR150" r:id="rId58" xr:uid="{00000000-0004-0000-0000-000039000000}"/>
    <hyperlink ref="AR184" r:id="rId59" xr:uid="{00000000-0004-0000-0000-00003A000000}"/>
    <hyperlink ref="AR56" r:id="rId60" xr:uid="{00000000-0004-0000-0000-00003B000000}"/>
    <hyperlink ref="AR47" r:id="rId61" xr:uid="{00000000-0004-0000-0000-00003C000000}"/>
    <hyperlink ref="AR9" r:id="rId62" xr:uid="{00000000-0004-0000-0000-00003D000000}"/>
    <hyperlink ref="AR174" r:id="rId63" xr:uid="{00000000-0004-0000-0000-00003E000000}"/>
    <hyperlink ref="B11" r:id="rId64" display="https://www.yelp.com/biz/avuncular-bobs-beerhouse-fort-collins" xr:uid="{00000000-0004-0000-0000-00003F000000}"/>
    <hyperlink ref="AR172" r:id="rId65" xr:uid="{00000000-0004-0000-0000-000040000000}"/>
    <hyperlink ref="AR136" r:id="rId66" xr:uid="{00000000-0004-0000-0000-000041000000}"/>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7"/>
  <sheetViews>
    <sheetView zoomScaleNormal="100" workbookViewId="0">
      <selection activeCell="E1" sqref="E1:F7"/>
    </sheetView>
  </sheetViews>
  <sheetFormatPr defaultRowHeight="14.5" x14ac:dyDescent="0.35"/>
  <cols>
    <col min="2" max="2" width="37" bestFit="1" customWidth="1"/>
  </cols>
  <sheetData>
    <row r="1" spans="2:6" x14ac:dyDescent="0.35">
      <c r="B1" t="s">
        <v>682</v>
      </c>
      <c r="C1" t="s">
        <v>683</v>
      </c>
      <c r="D1" t="s">
        <v>684</v>
      </c>
      <c r="E1">
        <v>40.589424999999999</v>
      </c>
      <c r="F1">
        <v>-105.076553</v>
      </c>
    </row>
    <row r="2" spans="2:6" x14ac:dyDescent="0.35">
      <c r="B2" t="s">
        <v>685</v>
      </c>
      <c r="C2" t="s">
        <v>683</v>
      </c>
      <c r="D2" t="s">
        <v>684</v>
      </c>
      <c r="E2">
        <v>40.589759999999998</v>
      </c>
      <c r="F2">
        <v>-105.076497</v>
      </c>
    </row>
    <row r="3" spans="2:6" x14ac:dyDescent="0.35">
      <c r="B3" t="s">
        <v>686</v>
      </c>
      <c r="C3" t="s">
        <v>683</v>
      </c>
      <c r="D3" t="s">
        <v>687</v>
      </c>
      <c r="E3">
        <v>40.523972999999998</v>
      </c>
      <c r="F3">
        <v>-105.025125</v>
      </c>
    </row>
    <row r="4" spans="2:6" x14ac:dyDescent="0.35">
      <c r="B4" t="s">
        <v>688</v>
      </c>
      <c r="C4" t="s">
        <v>683</v>
      </c>
      <c r="D4" t="s">
        <v>689</v>
      </c>
      <c r="E4">
        <v>40.551048999999999</v>
      </c>
      <c r="F4">
        <v>-105.05831000000001</v>
      </c>
    </row>
    <row r="5" spans="2:6" x14ac:dyDescent="0.35">
      <c r="B5" t="s">
        <v>690</v>
      </c>
      <c r="C5" t="s">
        <v>683</v>
      </c>
      <c r="D5" t="s">
        <v>689</v>
      </c>
      <c r="E5">
        <v>40.563256000000003</v>
      </c>
      <c r="F5">
        <v>-105.07746400000001</v>
      </c>
    </row>
    <row r="6" spans="2:6" x14ac:dyDescent="0.35">
      <c r="B6" t="s">
        <v>691</v>
      </c>
      <c r="C6" t="s">
        <v>683</v>
      </c>
      <c r="D6" t="s">
        <v>689</v>
      </c>
      <c r="E6">
        <v>40.527959000000003</v>
      </c>
      <c r="F6">
        <v>-105.07761600000001</v>
      </c>
    </row>
    <row r="7" spans="2:6" x14ac:dyDescent="0.35">
      <c r="B7" t="s">
        <v>692</v>
      </c>
      <c r="C7" t="s">
        <v>683</v>
      </c>
      <c r="D7" t="s">
        <v>684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sqref="A1:XFD1"/>
    </sheetView>
  </sheetViews>
  <sheetFormatPr defaultRowHeight="14.5" x14ac:dyDescent="0.3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2020-01-25T23:47:54Z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